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0E977532-54D7-3C4B-A0BD-38E6BABBFAB7}" xr6:coauthVersionLast="47" xr6:coauthVersionMax="47" xr10:uidLastSave="{00000000-0000-0000-0000-000000000000}"/>
  <bookViews>
    <workbookView xWindow="5960" yWindow="5680" windowWidth="26440" windowHeight="14480" activeTab="4" xr2:uid="{00000000-000D-0000-FFFF-FFFF00000000}"/>
  </bookViews>
  <sheets>
    <sheet name="Crowdfunding" sheetId="1" r:id="rId1"/>
    <sheet name="Category Stats" sheetId="3" r:id="rId2"/>
    <sheet name="Subcategory Stats" sheetId="4" r:id="rId3"/>
    <sheet name="Outcomes Based On Launch Date" sheetId="6" r:id="rId4"/>
    <sheet name="Outcomes Based On Goals" sheetId="7" r:id="rId5"/>
    <sheet name="Stats" sheetId="8" r:id="rId6"/>
  </sheets>
  <definedNames>
    <definedName name="_xlnm._FilterDatabase" localSheetId="0" hidden="1">Crowdfunding!$A$1:$T$1001</definedName>
  </definedNames>
  <calcPr calcId="191029"/>
  <pivotCaches>
    <pivotCache cacheId="7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7" i="7"/>
  <c r="D6" i="7"/>
  <c r="D5" i="7"/>
  <c r="D4" i="7"/>
  <c r="D3" i="7"/>
  <c r="B13" i="7"/>
  <c r="B12" i="7"/>
  <c r="B11" i="7"/>
  <c r="B10" i="7"/>
  <c r="B9" i="7"/>
  <c r="B8" i="7"/>
  <c r="B7" i="7"/>
  <c r="B6" i="7"/>
  <c r="B5" i="7"/>
  <c r="B4" i="7"/>
  <c r="B3" i="7"/>
  <c r="D2" i="7"/>
  <c r="B2" i="7"/>
  <c r="C2" i="7"/>
  <c r="C13" i="7"/>
  <c r="C12" i="7"/>
  <c r="C11" i="7"/>
  <c r="C10" i="7"/>
  <c r="C9" i="7"/>
  <c r="C8" i="7"/>
  <c r="C7" i="7"/>
  <c r="C6" i="7"/>
  <c r="C5" i="7"/>
  <c r="C4" i="7"/>
  <c r="C3" i="7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<sst xmlns="http://schemas.openxmlformats.org/spreadsheetml/2006/main" count="6124" uniqueCount="2107">
  <si>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</si>
  <si>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</si>
  <si>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</si>
  <si>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</si>
  <si>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</si>
  <si>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</si>
  <si>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</si>
  <si>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</si>
  <si>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</si>
  <si>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</si>
  <si>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</si>
  <si>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</si>
  <si>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</si>
  <si>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</si>
  <si>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</si>
  <si>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</si>
  <si>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</si>
  <si>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</si>
  <si>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</si>
  <si>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</si>
  <si>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</si>
  <si>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</si>
  <si>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</si>
  <si>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</si>
  <si>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</si>
  <si>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</si>
  <si>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</si>
  <si>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</si>
  <si>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</si>
  <si>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</si>
  <si>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</si>
  <si>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</si>
  <si>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</si>
  <si>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</si>
  <si>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</si>
  <si>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</si>
  <si>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</si>
  <si>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</si>
  <si>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</si>
  <si>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</si>
  <si>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</si>
  <si>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</si>
  <si>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</si>
  <si>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</si>
  <si>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</si>
  <si>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</si>
  <si>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</si>
  <si>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</si>
  <si>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</si>
  <si>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</si>
  <si>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</si>
  <si>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</si>
  <si>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</si>
  <si>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</si>
  <si>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</si>
  <si>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</si>
  <si>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</si>
  <si>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</si>
  <si>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</si>
  <si>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</si>
  <si>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</si>
  <si>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</si>
  <si>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</si>
  <si>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</si>
  <si>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</si>
  <si>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</si>
  <si>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</si>
  <si>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</si>
  <si>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</si>
  <si>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</si>
  <si>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</si>
  <si>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</si>
  <si>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</si>
  <si>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</si>
  <si>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</si>
  <si>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</si>
  <si>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</si>
  <si>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</si>
  <si>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</si>
  <si>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</si>
  <si>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</si>
  <si>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</si>
  <si>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</si>
  <si>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</si>
  <si>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</si>
  <si>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</si>
  <si>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</si>
  <si>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</si>
  <si>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</si>
  <si>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</si>
  <si>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</si>
  <si>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</si>
  <si>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</si>
  <si>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</si>
  <si>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</si>
  <si>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</si>
  <si>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</si>
  <si>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</si>
  <si>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</si>
  <si>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</si>
  <si>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</si>
  <si>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</si>
  <si>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</si>
  <si>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</si>
  <si>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</si>
  <si>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</si>
  <si>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</si>
  <si>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</si>
  <si>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</si>
  <si>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</si>
  <si>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</si>
  <si>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</si>
  <si>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</si>
  <si>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</si>
  <si>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</si>
  <si>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</si>
  <si>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</si>
  <si>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</si>
  <si>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</si>
  <si>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</si>
  <si>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</si>
  <si>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</si>
  <si>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</si>
  <si>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</si>
  <si>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</si>
  <si>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</si>
  <si>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</si>
  <si>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</si>
  <si>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</si>
  <si>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</si>
  <si>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</si>
  <si>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</si>
  <si>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</si>
  <si>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</si>
  <si>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</si>
  <si>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</si>
  <si>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</si>
  <si>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</si>
  <si>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</si>
  <si>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</si>
  <si>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</si>
  <si>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</si>
  <si>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</si>
  <si>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</si>
  <si>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</si>
  <si>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</si>
  <si>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</si>
  <si>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</si>
  <si>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</si>
  <si>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</si>
  <si>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</si>
  <si>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</si>
  <si>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</si>
  <si>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</si>
  <si>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</si>
  <si>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</si>
  <si>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</si>
  <si>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</si>
  <si>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</si>
  <si>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</si>
  <si>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</si>
  <si>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</si>
  <si>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</si>
  <si>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</si>
  <si>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</si>
  <si>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</si>
  <si>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</si>
  <si>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</si>
  <si>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</si>
  <si>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</si>
  <si>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</si>
  <si>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</si>
  <si>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</si>
  <si>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</si>
  <si>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</si>
  <si>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</si>
  <si>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</si>
  <si>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</si>
  <si>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</si>
  <si>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</si>
  <si>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</si>
  <si>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</si>
  <si>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</si>
  <si>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</si>
  <si>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</si>
  <si>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</si>
  <si>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</si>
  <si>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</si>
  <si>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</si>
  <si>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</si>
  <si>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</si>
  <si>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</si>
  <si>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</si>
  <si>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</si>
  <si>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</si>
  <si>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</si>
  <si>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</si>
  <si>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</si>
  <si>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</si>
  <si>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</si>
  <si>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</si>
  <si>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</si>
  <si>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</si>
  <si>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</si>
  <si>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</si>
  <si>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</si>
  <si>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</si>
  <si>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</si>
  <si>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</si>
  <si>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</si>
  <si>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</si>
  <si>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</si>
  <si>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</si>
  <si>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</si>
  <si>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</si>
  <si>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</si>
  <si>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</si>
  <si>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</si>
  <si>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</si>
  <si>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</si>
  <si>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</si>
  <si>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</si>
  <si>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</si>
  <si>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</si>
  <si>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</si>
  <si>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</si>
  <si>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</si>
  <si>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</si>
  <si>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</si>
  <si>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</si>
  <si>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</si>
  <si>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</si>
  <si>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</si>
  <si>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</si>
  <si>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</si>
  <si>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</si>
  <si>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</si>
  <si>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</si>
  <si>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</si>
  <si>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</si>
  <si>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</si>
  <si>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</si>
  <si>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</si>
  <si>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</si>
  <si>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</si>
  <si>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</si>
  <si>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</si>
  <si>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</si>
  <si>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</si>
  <si>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</si>
  <si>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</si>
  <si>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</si>
  <si>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</si>
  <si>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</si>
  <si>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</si>
  <si>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</si>
  <si>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</si>
  <si>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</si>
  <si>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</si>
  <si>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</si>
  <si>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</si>
  <si>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</si>
  <si>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</si>
  <si>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</si>
  <si>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</si>
  <si>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</si>
  <si>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</si>
  <si>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</si>
  <si>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</si>
  <si>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</si>
  <si>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</si>
  <si>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</si>
  <si>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</si>
  <si>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</si>
  <si>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</si>
  <si>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</si>
  <si>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</si>
  <si>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</si>
  <si>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</si>
  <si>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</si>
  <si>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</si>
  <si>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</si>
  <si>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</si>
  <si>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</si>
  <si>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</si>
  <si>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</si>
  <si>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</si>
  <si>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</si>
  <si>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</si>
  <si>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</si>
  <si>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</si>
  <si>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</si>
  <si>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</si>
  <si>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</si>
  <si>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</si>
  <si>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</si>
  <si>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</si>
  <si>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</si>
  <si>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</si>
  <si>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</si>
  <si>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</si>
  <si>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</si>
  <si>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</si>
  <si>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</si>
  <si>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</si>
  <si>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</si>
  <si>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</si>
  <si>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</si>
  <si>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</si>
  <si>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</si>
  <si>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</si>
  <si>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</si>
  <si>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</si>
  <si>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</si>
  <si>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</si>
  <si>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</si>
  <si>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</si>
  <si>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</si>
  <si>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</si>
  <si>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</si>
  <si>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</si>
  <si>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</si>
  <si>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</si>
  <si>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</si>
  <si>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</si>
  <si>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</si>
  <si>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</si>
  <si>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</si>
  <si>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</si>
  <si>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</si>
  <si>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</si>
  <si>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</si>
  <si>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</si>
  <si>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</si>
  <si>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</si>
  <si>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</si>
  <si>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</si>
  <si>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</si>
  <si>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</si>
  <si>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</si>
  <si>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</si>
  <si>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</si>
  <si>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</si>
  <si>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</si>
  <si>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</si>
  <si>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</si>
  <si>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</si>
  <si>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</si>
  <si>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</si>
  <si>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</si>
  <si>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</si>
  <si>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</si>
  <si>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</si>
  <si>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</si>
  <si>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</si>
  <si>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</si>
  <si>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</si>
  <si>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</si>
  <si>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</si>
  <si>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</si>
  <si>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</si>
  <si>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</si>
  <si>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</si>
  <si>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</si>
  <si>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</si>
  <si>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</si>
  <si>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</si>
  <si>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</si>
  <si>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</si>
  <si>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</si>
  <si>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</si>
  <si>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</si>
  <si>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</si>
  <si>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</si>
  <si>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</si>
  <si>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</si>
  <si>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</si>
  <si>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</si>
  <si>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</si>
  <si>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</si>
  <si>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</si>
  <si>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</si>
  <si>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</si>
  <si>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</si>
  <si>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</si>
  <si>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</si>
  <si>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</si>
  <si>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</si>
  <si>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</si>
  <si>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</si>
  <si>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</si>
  <si>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</si>
  <si>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</si>
  <si>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</si>
  <si>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</si>
  <si>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</si>
  <si>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</si>
  <si>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</si>
  <si>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</si>
  <si>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</si>
  <si>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</si>
  <si>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</si>
  <si>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</si>
  <si>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</si>
  <si>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</si>
  <si>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</si>
  <si>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</si>
  <si>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</si>
  <si>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</si>
  <si>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</si>
  <si>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</si>
  <si>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</si>
  <si>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</si>
  <si>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</si>
  <si>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</si>
  <si>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</si>
  <si>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</si>
  <si>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</si>
  <si>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</si>
  <si>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</si>
  <si>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</si>
  <si>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</si>
  <si>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</si>
  <si>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</si>
  <si>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</si>
  <si>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</si>
  <si>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</si>
  <si>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</si>
  <si>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</si>
  <si>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</si>
  <si>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</si>
  <si>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</si>
  <si>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</si>
  <si>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</si>
  <si>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</si>
  <si>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</si>
  <si>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</si>
  <si>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</si>
  <si>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</si>
  <si>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</si>
  <si>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</si>
  <si>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</si>
  <si>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</si>
  <si>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</si>
  <si>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</si>
  <si>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</si>
  <si>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</si>
  <si>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</si>
  <si>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</si>
  <si>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</si>
  <si>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</si>
  <si>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</si>
  <si>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</si>
  <si>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</si>
  <si>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</si>
  <si>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</si>
  <si>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</si>
  <si>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</si>
  <si>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</si>
  <si>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</si>
  <si>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</si>
  <si>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</si>
  <si>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</si>
  <si>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</si>
  <si>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</si>
  <si>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</si>
  <si>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</si>
  <si>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</si>
  <si>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</si>
  <si>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</si>
  <si>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</si>
  <si>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</si>
  <si>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</si>
  <si>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</si>
  <si>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</si>
  <si>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</si>
  <si>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</si>
  <si>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</si>
  <si>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</si>
  <si>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</si>
  <si>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</si>
  <si>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</si>
  <si>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</si>
  <si>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</si>
  <si>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</si>
  <si>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</si>
  <si>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</si>
  <si>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</si>
  <si>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</si>
  <si>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</si>
  <si>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</si>
  <si>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</si>
  <si>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</si>
  <si>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</si>
  <si>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</si>
  <si>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</si>
  <si>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</si>
  <si>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</si>
  <si>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</si>
  <si>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</si>
  <si>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</si>
  <si>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</si>
  <si>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</si>
  <si>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</si>
  <si>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</si>
  <si>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</si>
  <si>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</si>
  <si>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</si>
  <si>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</si>
  <si>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</si>
  <si>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</si>
  <si>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</si>
  <si>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</si>
  <si>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</si>
  <si>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</si>
  <si>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</si>
  <si>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</si>
  <si>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</si>
  <si>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</si>
  <si>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</si>
  <si>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</si>
  <si>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</si>
  <si>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</si>
  <si>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</si>
  <si>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</si>
  <si>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</si>
  <si>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</si>
  <si>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</si>
  <si>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</si>
  <si>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</si>
  <si>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</si>
  <si>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</si>
  <si>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</si>
  <si>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</si>
  <si>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</si>
  <si>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</si>
  <si>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</si>
  <si>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</si>
  <si>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</si>
  <si>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</si>
  <si>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</si>
  <si>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</si>
  <si>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</si>
  <si>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</si>
  <si>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</si>
  <si>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</si>
  <si>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</si>
  <si>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</si>
  <si>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</si>
  <si>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</si>
  <si>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</si>
  <si>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</si>
  <si>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</si>
  <si>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</si>
  <si>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</si>
  <si>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</si>
  <si>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</si>
  <si>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</si>
  <si>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</si>
  <si>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</si>
  <si>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</si>
  <si>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</si>
  <si>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</si>
  <si>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</si>
  <si>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</si>
  <si>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</si>
  <si>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</si>
  <si>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</si>
  <si>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</si>
  <si>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</si>
  <si>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</si>
  <si>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</si>
  <si>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</si>
  <si>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</si>
  <si>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</si>
  <si>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</si>
  <si>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</si>
  <si>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</si>
  <si>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</si>
  <si>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</si>
  <si>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</si>
  <si>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</si>
  <si>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</si>
  <si>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</si>
  <si>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</si>
  <si>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</si>
  <si>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</si>
  <si>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</si>
  <si>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</si>
  <si>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</si>
  <si>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</si>
  <si>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</si>
  <si>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</si>
  <si>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</si>
  <si>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</si>
  <si>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</si>
  <si>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</si>
  <si>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</si>
  <si>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</si>
  <si>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</si>
  <si>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</si>
  <si>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</si>
  <si>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</si>
  <si>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</si>
  <si>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</si>
  <si>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</si>
  <si>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</si>
  <si>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</si>
  <si>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</si>
  <si>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</si>
  <si>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</si>
  <si>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</si>
  <si>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</si>
  <si>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</si>
  <si>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</si>
  <si>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</si>
  <si>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</si>
  <si>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</si>
  <si>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</si>
  <si>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</si>
  <si>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</si>
  <si>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</si>
  <si>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</si>
  <si>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</si>
  <si>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</si>
  <si>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</si>
  <si>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</si>
  <si>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</si>
  <si>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</si>
  <si>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</si>
  <si>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</si>
  <si>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</si>
  <si>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</si>
  <si>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</si>
  <si>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</si>
  <si>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</si>
  <si>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</si>
  <si>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</si>
  <si>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</si>
  <si>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</si>
  <si>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</si>
  <si>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</si>
  <si>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</si>
  <si>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</si>
  <si>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</si>
  <si>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</si>
  <si>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</si>
  <si>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</si>
  <si>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</si>
  <si>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</si>
  <si>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</si>
  <si>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</si>
  <si>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</si>
  <si>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</si>
  <si>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</si>
  <si>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</si>
  <si>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</si>
  <si>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</si>
  <si>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</si>
  <si>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</si>
  <si>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</si>
  <si>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</si>
  <si>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</si>
  <si>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</si>
  <si>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</si>
  <si>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</si>
  <si>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</si>
  <si>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</si>
  <si>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</si>
  <si>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</si>
  <si>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</si>
  <si>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</si>
  <si>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</si>
  <si>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</si>
  <si>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</si>
  <si>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</si>
  <si>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</si>
  <si>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</si>
  <si>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</si>
  <si>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</si>
  <si>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</si>
  <si>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</si>
  <si>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</si>
  <si>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</si>
  <si>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</si>
  <si>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</si>
  <si>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</si>
  <si>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</si>
  <si>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</si>
  <si>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</si>
  <si>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</si>
  <si>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</si>
  <si>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</si>
  <si>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</si>
  <si>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</si>
  <si>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</si>
  <si>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</si>
  <si>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</si>
  <si>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</si>
  <si>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</si>
  <si>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</si>
  <si>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</si>
  <si>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</si>
  <si>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</si>
  <si>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</si>
  <si>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</si>
  <si>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</si>
  <si>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</si>
  <si>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</si>
  <si>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</si>
  <si>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</si>
  <si>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</si>
  <si>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</si>
  <si>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</si>
  <si>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</si>
  <si>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</si>
  <si>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</si>
  <si>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</si>
  <si>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</si>
  <si>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</si>
  <si>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</si>
  <si>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</si>
  <si>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</si>
  <si>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</si>
  <si>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</si>
  <si>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</si>
  <si>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</si>
  <si>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</si>
  <si>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</si>
  <si>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</si>
  <si>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</si>
  <si>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</si>
  <si>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</si>
  <si>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</si>
  <si>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</si>
  <si>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</si>
  <si>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</si>
  <si>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</si>
  <si>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</si>
  <si>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</si>
  <si>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</si>
  <si>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</si>
  <si>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</si>
  <si>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</si>
  <si>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</si>
  <si>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</si>
  <si>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</si>
  <si>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</si>
  <si>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</si>
  <si>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</si>
  <si>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</si>
  <si>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</si>
  <si>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</si>
  <si>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</si>
  <si>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</si>
  <si>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</si>
  <si>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</si>
  <si>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</si>
  <si>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</si>
  <si>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</si>
  <si>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</si>
  <si>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</si>
  <si>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</si>
  <si>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</si>
  <si>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</si>
  <si>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</si>
  <si>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</si>
  <si>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</si>
  <si>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</si>
  <si>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</si>
  <si>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</si>
  <si>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</si>
  <si>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</si>
  <si>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</si>
  <si>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</si>
  <si>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</si>
  <si>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</si>
  <si>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</si>
  <si>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</si>
  <si>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</si>
  <si>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</si>
  <si>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</si>
  <si>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</si>
  <si>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</si>
  <si>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</si>
  <si>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</si>
  <si>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</si>
  <si>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</si>
  <si>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</si>
  <si>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</si>
  <si>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</si>
  <si>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</si>
  <si>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</si>
  <si>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</si>
  <si>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</si>
  <si>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</si>
  <si>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</si>
  <si>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</si>
  <si>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</si>
  <si>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</si>
  <si>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</si>
  <si>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</si>
  <si>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</si>
  <si>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</si>
  <si>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</si>
  <si>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</si>
  <si>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</si>
  <si>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</si>
  <si>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</si>
  <si>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</si>
  <si>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</si>
  <si>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</si>
  <si>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</si>
  <si>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</si>
  <si>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</si>
  <si>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</si>
  <si>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</si>
  <si>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</si>
  <si>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</si>
  <si>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</si>
  <si>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</si>
  <si>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</si>
  <si>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</si>
  <si>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</si>
  <si>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</si>
  <si>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</si>
  <si>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</si>
  <si>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</si>
  <si>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</si>
  <si>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</si>
  <si>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</si>
  <si>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</si>
  <si>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</si>
  <si>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</si>
  <si>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</si>
  <si>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</si>
  <si>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</si>
  <si>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</si>
  <si>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</si>
  <si>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</si>
  <si>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</si>
  <si>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</si>
  <si>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</si>
  <si>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</si>
  <si>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</si>
  <si>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</si>
  <si>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</si>
  <si>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</si>
  <si>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</si>
  <si>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</si>
  <si>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</si>
  <si>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</si>
  <si>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</si>
  <si>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</si>
  <si>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</si>
  <si>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</si>
  <si>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</si>
  <si>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</si>
  <si>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</si>
  <si>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</si>
  <si>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</si>
  <si>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</si>
  <si>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</si>
  <si>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</si>
  <si>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</si>
  <si>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</si>
  <si>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</si>
  <si>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</si>
  <si>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</si>
  <si>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</si>
  <si>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</si>
  <si>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</si>
  <si>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</si>
  <si>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</si>
  <si>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</si>
  <si>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</si>
  <si>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</si>
  <si>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</si>
  <si>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</si>
  <si>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</si>
  <si>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</si>
  <si>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</si>
  <si>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</si>
  <si>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</si>
  <si>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</si>
  <si>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</si>
  <si>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</si>
  <si>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</si>
  <si>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</si>
  <si>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</si>
  <si>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</si>
  <si>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</si>
  <si>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</si>
  <si>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</si>
  <si>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</si>
  <si>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</si>
  <si>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</si>
  <si>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</si>
  <si>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</si>
  <si>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</si>
  <si>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</si>
  <si>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</si>
  <si>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</si>
  <si>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</si>
  <si>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</si>
  <si>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</si>
  <si>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</si>
  <si>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</si>
  <si>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</si>
  <si>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</si>
  <si>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</si>
  <si>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</si>
  <si>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</si>
  <si>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</si>
  <si>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</si>
  <si>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</si>
  <si>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</si>
  <si>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</si>
  <si>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</si>
  <si>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</si>
  <si>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</si>
  <si>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</si>
  <si>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</si>
  <si>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</si>
  <si>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</si>
  <si>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</si>
  <si>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</si>
  <si>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</si>
  <si>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</si>
  <si>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</si>
  <si>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</si>
  <si>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</si>
  <si>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</si>
  <si>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</si>
  <si>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</si>
  <si>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</si>
  <si>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</si>
  <si>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</si>
  <si>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</si>
  <si>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</si>
  <si>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</si>
  <si>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</si>
  <si>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</si>
  <si>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</si>
  <si>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</si>
  <si>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</si>
  <si>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</si>
  <si>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</si>
  <si>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</si>
  <si>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</si>
  <si>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</si>
  <si>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</si>
  <si>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</si>
  <si>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</si>
  <si>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</si>
  <si>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</si>
  <si>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</si>
  <si>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</si>
  <si>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</si>
  <si>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</si>
  <si>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</si>
  <si>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</si>
  <si>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</si>
  <si>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</si>
  <si>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</si>
  <si>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</si>
  <si>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</si>
  <si>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</si>
  <si>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</si>
  <si>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</si>
  <si>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</si>
  <si>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</si>
  <si>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</si>
  <si>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</si>
  <si>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</si>
  <si>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</si>
  <si>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</si>
  <si>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</si>
  <si>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</si>
  <si>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</si>
  <si>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</si>
  <si>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</si>
  <si>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</si>
  <si>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</si>
  <si>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</si>
  <si>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</si>
  <si>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</si>
  <si>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</si>
  <si>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</si>
  <si>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</si>
  <si>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</si>
  <si>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</si>
  <si>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</si>
  <si>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</si>
  <si>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</si>
  <si>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</si>
  <si>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</si>
  <si>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</si>
  <si>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</si>
  <si>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</si>
  <si>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</si>
  <si>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</si>
  <si>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</si>
  <si>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</si>
  <si>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</si>
  <si>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</si>
  <si>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</si>
  <si>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</si>
  <si>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</si>
  <si>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</si>
  <si>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</si>
  <si>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</si>
  <si>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</si>
  <si>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</si>
  <si>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</si>
  <si>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</si>
  <si>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</si>
  <si>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</si>
  <si>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</si>
  <si>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</si>
  <si>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</si>
  <si>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</si>
  <si>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</si>
  <si>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</si>
  <si>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</si>
  <si>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</si>
  <si>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</si>
  <si>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</si>
  <si>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</si>
  <si>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</si>
  <si>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</si>
  <si>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</si>
  <si>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</si>
  <si>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</si>
  <si>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</si>
  <si>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</si>
  <si>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</si>
  <si>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</si>
  <si>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</si>
  <si>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</si>
  <si>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</si>
  <si>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</si>
  <si>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</si>
  <si>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</si>
  <si>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</si>
  <si>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</si>
  <si>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</si>
  <si>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</si>
  <si>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</si>
  <si>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</si>
  <si>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</si>
  <si>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</si>
  <si>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</si>
  <si>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</si>
  <si>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</si>
  <si>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</si>
  <si>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</si>
  <si>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</si>
  <si>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</si>
  <si>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</si>
  <si>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</si>
  <si>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</si>
  <si>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</si>
  <si>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</si>
  <si>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</si>
  <si>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</si>
  <si>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</si>
  <si>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</si>
  <si>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</si>
  <si>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</si>
  <si>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</si>
  <si>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</si>
  <si>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</si>
  <si>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</si>
  <si>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</si>
  <si>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</si>
  <si>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</si>
  <si>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</si>
  <si>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</si>
  <si>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</si>
  <si>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</si>
  <si>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</si>
  <si>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</si>
  <si>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</si>
  <si>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</si>
  <si>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</si>
  <si>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</si>
  <si>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</si>
  <si>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</si>
  <si>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</si>
  <si>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</si>
  <si>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</si>
  <si>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</si>
  <si>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</si>
  <si>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</si>
  <si>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</si>
  <si>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</si>
  <si>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</si>
  <si>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</si>
  <si>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</si>
  <si>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</si>
  <si>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</si>
  <si>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</si>
  <si>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</si>
  <si>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</si>
  <si>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</si>
  <si>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</si>
  <si>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</si>
  <si>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</si>
  <si>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</si>
  <si>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</si>
  <si>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</si>
  <si>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</si>
  <si>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</si>
  <si>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</si>
  <si>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</si>
  <si>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</si>
  <si>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</si>
  <si>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</si>
  <si>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</si>
  <si>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</si>
  <si>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</si>
  <si>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</si>
  <si>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</si>
  <si>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</si>
  <si>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</si>
  <si>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</si>
  <si>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</si>
  <si>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</si>
  <si>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</si>
  <si>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</si>
  <si>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</si>
  <si>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</si>
  <si>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</si>
  <si>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</si>
  <si>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</si>
  <si>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</si>
  <si>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</si>
  <si>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</si>
  <si>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</si>
  <si>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</si>
  <si>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</si>
  <si>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</si>
  <si>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</si>
  <si>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</si>
  <si>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</si>
  <si>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</si>
  <si>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</si>
  <si>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</si>
  <si>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</si>
  <si>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</si>
  <si>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</si>
  <si>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</si>
  <si>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</si>
  <si>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</si>
  <si>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</si>
  <si>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</si>
  <si>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</si>
  <si>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</si>
  <si>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</si>
  <si>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</si>
  <si>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</si>
  <si>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</si>
  <si>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</si>
  <si>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</si>
  <si>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</si>
  <si>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</si>
  <si>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</si>
  <si>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</si>
  <si>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</si>
  <si>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</si>
  <si>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</si>
  <si>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</si>
  <si>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</si>
  <si>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</si>
  <si>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</si>
  <si>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</si>
  <si>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</si>
  <si>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</si>
  <si>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</si>
  <si>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</si>
  <si>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</si>
  <si>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</si>
  <si>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</si>
  <si>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</si>
  <si>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</si>
  <si>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</si>
  <si>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</si>
  <si>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</si>
  <si>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</si>
  <si>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</si>
  <si>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</si>
  <si>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</si>
  <si>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</si>
  <si>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</si>
  <si>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</si>
  <si>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</si>
  <si>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</si>
  <si>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</si>
  <si>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</si>
  <si>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</si>
  <si>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</si>
  <si>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</si>
  <si>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</si>
  <si>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</si>
  <si>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</si>
  <si>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</si>
  <si>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</si>
  <si>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</si>
  <si>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</si>
  <si>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</si>
  <si>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</si>
  <si>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</si>
  <si>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</si>
  <si>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</si>
  <si>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</si>
  <si>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</si>
  <si>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</si>
  <si>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</si>
  <si>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</si>
  <si>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</si>
  <si>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</si>
  <si>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</si>
  <si>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</si>
  <si>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</si>
  <si>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</si>
  <si>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</si>
  <si>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</si>
  <si>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</si>
  <si>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</si>
  <si>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</si>
  <si>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</si>
  <si>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</si>
  <si>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</si>
  <si>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</si>
  <si>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</si>
  <si>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</si>
  <si>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</si>
  <si>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</si>
  <si>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</si>
  <si>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</si>
  <si>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</si>
  <si>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</si>
  <si>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</si>
  <si>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</si>
  <si>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</si>
  <si>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</si>
  <si>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</si>
  <si>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</si>
  <si>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</si>
  <si>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</si>
  <si>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</si>
  <si>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</si>
  <si>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</si>
  <si>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</si>
  <si>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</si>
  <si>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</si>
  <si>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</si>
  <si>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</si>
  <si>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</si>
  <si>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</si>
  <si>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</si>
  <si>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</si>
  <si>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</si>
  <si>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</si>
  <si>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</si>
  <si>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</si>
  <si>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</si>
  <si>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</si>
  <si>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</si>
  <si>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</si>
  <si>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</si>
  <si>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</si>
  <si>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</si>
  <si>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</si>
  <si>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</si>
  <si>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</si>
  <si>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</si>
  <si>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</si>
  <si>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</si>
  <si>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</si>
  <si>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</si>
  <si>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</si>
  <si>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</si>
  <si>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</si>
  <si>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</si>
  <si>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</si>
  <si>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</si>
  <si>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</si>
  <si>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</si>
  <si>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</si>
  <si>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</si>
  <si>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</si>
  <si>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</si>
  <si>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</si>
  <si>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</si>
  <si>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</si>
  <si>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</si>
  <si>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</si>
  <si>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</si>
  <si>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</si>
  <si>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</si>
  <si>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</si>
  <si>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</si>
  <si>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</si>
  <si>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</si>
  <si>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</si>
  <si>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</si>
  <si>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</si>
  <si>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</si>
  <si>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</si>
  <si>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</si>
  <si>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</si>
  <si>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</si>
  <si>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</si>
  <si>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</si>
  <si>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</si>
  <si>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</si>
  <si>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</si>
  <si>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</si>
  <si>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</si>
  <si>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</si>
  <si>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</si>
  <si>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</si>
  <si>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</si>
  <si>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</si>
  <si>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</si>
  <si>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</si>
  <si>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</si>
  <si>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</si>
  <si>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</si>
  <si>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</si>
  <si>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</si>
  <si>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</si>
  <si>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</si>
  <si>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</si>
  <si>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</si>
  <si>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</si>
  <si>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</si>
  <si>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</si>
  <si>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</si>
  <si>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</si>
  <si>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</si>
  <si>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</si>
  <si>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</si>
  <si>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</si>
  <si>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</si>
  <si>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</si>
  <si>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</si>
  <si>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</si>
  <si>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</si>
  <si>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</si>
  <si>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</si>
  <si>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</si>
  <si>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</si>
  <si>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</si>
  <si>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</si>
  <si>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</si>
  <si>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</si>
  <si>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</si>
  <si>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</si>
  <si>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</si>
  <si>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</si>
  <si>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</si>
  <si>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</si>
  <si>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</si>
  <si>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</si>
  <si>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</si>
  <si>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</si>
  <si>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</si>
  <si>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</si>
  <si>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</si>
  <si>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</si>
  <si>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</si>
  <si>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</si>
  <si>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</si>
  <si>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</si>
  <si>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</si>
  <si>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</si>
  <si>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</si>
  <si>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</si>
  <si>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</si>
  <si>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</si>
  <si>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</si>
  <si>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</si>
  <si>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</si>
  <si>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</si>
  <si>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</si>
  <si>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</si>
  <si>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</si>
  <si>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</si>
  <si>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</si>
  <si>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</si>
  <si>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</si>
  <si>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</si>
  <si>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</si>
  <si>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</si>
  <si>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</si>
  <si>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</si>
  <si>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</si>
  <si>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</si>
  <si>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</si>
  <si>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</si>
  <si>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</si>
  <si>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</si>
  <si>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</si>
  <si>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</si>
  <si>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</si>
  <si>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</si>
  <si>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</si>
  <si>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</si>
  <si>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</si>
  <si>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</si>
  <si>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</si>
  <si>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</si>
  <si>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</si>
  <si>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</si>
  <si>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</si>
  <si>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</si>
  <si>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</si>
  <si>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</si>
  <si>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</si>
  <si>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</si>
  <si>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</si>
  <si>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</si>
  <si>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</si>
  <si>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</si>
  <si>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</si>
  <si>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</si>
  <si>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</si>
  <si>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</si>
  <si>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</si>
  <si>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</si>
  <si>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</si>
  <si>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</si>
  <si>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</si>
  <si>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</si>
  <si>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</si>
  <si>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</si>
  <si>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</si>
  <si>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</si>
  <si>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</si>
  <si>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</si>
  <si>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</si>
  <si>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</si>
  <si>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</si>
  <si>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</si>
  <si>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</si>
  <si>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</si>
  <si>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</si>
  <si>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</si>
  <si>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</si>
  <si>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</si>
  <si>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</si>
  <si>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</si>
  <si>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</si>
  <si>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</si>
  <si>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</si>
  <si>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</si>
  <si>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</si>
  <si>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</si>
  <si>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</si>
  <si>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</si>
  <si>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</si>
  <si>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</si>
  <si>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</si>
  <si>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</si>
  <si>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</si>
  <si>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</si>
  <si>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</si>
  <si>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</si>
  <si>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</si>
  <si>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</si>
  <si>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</si>
  <si>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</si>
  <si>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</si>
  <si>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</si>
  <si>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</si>
  <si>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</si>
  <si>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</si>
  <si>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</si>
  <si>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</si>
  <si>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</si>
  <si>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</si>
  <si>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</si>
  <si>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</si>
  <si>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</si>
  <si>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</si>
  <si>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</si>
  <si>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</si>
  <si>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</si>
  <si>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</si>
  <si>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</si>
  <si>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</si>
  <si>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</si>
  <si>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</si>
  <si>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</si>
  <si>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</si>
  <si>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</si>
  <si>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</si>
  <si>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</si>
  <si>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</si>
  <si>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</si>
  <si>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</si>
  <si>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</si>
  <si>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</si>
  <si>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</si>
  <si>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</si>
  <si>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</si>
  <si>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</si>
  <si>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</si>
  <si>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</si>
  <si>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</si>
  <si>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</si>
  <si>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</si>
  <si>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</si>
  <si>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</si>
  <si>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</si>
  <si>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</si>
  <si>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</si>
  <si>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</si>
  <si>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</si>
  <si>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</si>
  <si>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</si>
  <si>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</si>
  <si>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</si>
  <si>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</si>
  <si>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</si>
  <si>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</si>
  <si>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</si>
  <si>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</si>
  <si>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</si>
  <si>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</si>
  <si>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</si>
  <si>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</si>
  <si>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</si>
  <si>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</si>
  <si>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</si>
  <si>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</si>
  <si>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</si>
  <si>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</si>
  <si>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</si>
  <si>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</si>
  <si>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</si>
  <si>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</si>
  <si>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</si>
  <si>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</si>
  <si>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</si>
  <si>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</si>
  <si>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</si>
  <si>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</si>
  <si>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</si>
  <si>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</si>
  <si>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</si>
  <si>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</si>
  <si>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</si>
  <si>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</si>
  <si>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</si>
  <si>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</si>
  <si>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</si>
  <si>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</si>
  <si>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</si>
  <si>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</si>
  <si>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</si>
  <si>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</si>
  <si>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</si>
  <si>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</si>
  <si>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</si>
  <si>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</si>
  <si>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</si>
  <si>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</si>
  <si>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</si>
  <si>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</si>
  <si>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</si>
  <si>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</si>
  <si>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</si>
  <si>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</si>
  <si>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</si>
  <si>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</si>
  <si>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</si>
  <si>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</si>
  <si>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</si>
  <si>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</si>
  <si>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</si>
  <si>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</si>
  <si>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</si>
  <si>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</si>
  <si>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</si>
  <si>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</si>
  <si>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</si>
  <si>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</si>
  <si>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</si>
  <si>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</si>
  <si>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</si>
  <si>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</si>
  <si>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</si>
  <si>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</si>
  <si>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</si>
  <si>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</si>
  <si>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</si>
  <si>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</si>
  <si>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</si>
  <si>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</si>
  <si>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</si>
  <si>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</si>
  <si>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</si>
  <si>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</si>
  <si>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</si>
  <si>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</si>
  <si>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</si>
  <si>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</si>
  <si>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</si>
  <si>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</si>
  <si>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</si>
  <si>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</si>
  <si>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</si>
  <si>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</si>
  <si>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</si>
  <si>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</si>
  <si>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</si>
  <si>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</si>
  <si>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</si>
  <si>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</si>
  <si>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</si>
  <si>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</si>
  <si>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</si>
  <si>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</si>
  <si>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</si>
  <si>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</si>
  <si>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</si>
  <si>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</si>
  <si>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</si>
  <si>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</si>
  <si>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</si>
  <si>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</si>
  <si>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</si>
  <si>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</si>
  <si>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</si>
  <si>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</si>
  <si>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</si>
  <si>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</si>
  <si>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</si>
  <si>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</si>
  <si>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</si>
  <si>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</si>
  <si>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</si>
  <si>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</si>
  <si>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</si>
  <si>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</si>
  <si>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</si>
  <si>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</si>
  <si>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</si>
  <si>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</si>
  <si>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</si>
  <si>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</si>
  <si>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</si>
  <si>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</si>
  <si>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</si>
  <si>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</si>
  <si>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</si>
  <si>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</si>
  <si>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</si>
  <si>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</si>
  <si>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</si>
  <si>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</si>
  <si>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</si>
  <si>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</si>
  <si>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</si>
  <si>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</si>
  <si>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</si>
  <si>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</si>
  <si>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</si>
  <si>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</si>
  <si>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</si>
  <si>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</si>
  <si>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</si>
  <si>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</si>
  <si>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</si>
  <si>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</si>
  <si>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</si>
  <si>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</si>
  <si>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</si>
  <si>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</si>
  <si>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</si>
  <si>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</si>
  <si>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</si>
  <si>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</si>
  <si>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</si>
  <si>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</si>
  <si>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</si>
  <si>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</si>
  <si>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</si>
  <si>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</si>
  <si>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</si>
  <si>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</si>
  <si>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</si>
  <si>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</si>
  <si>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</si>
  <si>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</si>
  <si>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</si>
  <si>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</si>
  <si>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</si>
  <si>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</si>
  <si>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</si>
  <si>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</si>
  <si>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</si>
  <si>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</si>
  <si>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</si>
  <si>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</si>
  <si>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</si>
  <si>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</si>
  <si>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</si>
  <si>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</si>
  <si>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</si>
  <si>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</si>
  <si>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</si>
  <si>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</si>
  <si>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</si>
  <si>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</si>
  <si>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</si>
  <si>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</si>
  <si>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</si>
  <si>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</si>
  <si>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</si>
  <si>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</si>
  <si>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</si>
  <si>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</si>
  <si>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</si>
  <si>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</si>
  <si>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</si>
  <si>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</si>
  <si>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</si>
  <si>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</si>
  <si>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</si>
  <si>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</si>
  <si>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</si>
  <si>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</si>
  <si>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</si>
  <si>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</si>
  <si>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</si>
  <si>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</si>
  <si>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</si>
  <si>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</si>
  <si>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</si>
  <si>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</si>
  <si>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</si>
  <si>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</si>
  <si>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</si>
  <si>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</si>
  <si>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</si>
  <si>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</si>
  <si>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</si>
  <si>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</si>
  <si>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</si>
  <si>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</si>
  <si>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</si>
  <si>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</si>
  <si>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</si>
  <si>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</si>
  <si>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</si>
  <si>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</si>
  <si>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</si>
  <si>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</si>
  <si>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</si>
  <si>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</si>
  <si>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</si>
  <si>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</si>
  <si>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</si>
  <si>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</si>
  <si>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</si>
  <si>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</si>
  <si>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</si>
  <si>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</si>
  <si>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</si>
  <si>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</si>
  <si>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</si>
  <si>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</si>
  <si>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</si>
  <si>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</si>
  <si>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</si>
  <si>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</si>
  <si>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</si>
  <si>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</si>
  <si>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</si>
  <si>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</si>
  <si>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</si>
  <si>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</si>
  <si>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</si>
  <si>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</si>
  <si>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</si>
  <si>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</si>
  <si>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</si>
  <si>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</si>
  <si>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</si>
  <si>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</si>
  <si>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</si>
  <si>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</si>
  <si>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</si>
  <si>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</si>
  <si>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</si>
  <si>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</si>
  <si>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</si>
  <si>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</si>
  <si>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</si>
  <si>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</si>
  <si>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</si>
  <si>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</si>
  <si>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</si>
  <si>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</si>
  <si>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</si>
  <si>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</si>
  <si>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</si>
  <si>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</si>
  <si>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</si>
  <si>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</si>
  <si>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</si>
  <si>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</si>
  <si>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</si>
  <si>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</si>
  <si>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</si>
  <si>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</si>
  <si>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</si>
  <si>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</si>
  <si>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</si>
  <si>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</si>
  <si>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</si>
  <si>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</si>
  <si>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</si>
  <si>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</si>
  <si>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</si>
  <si>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</si>
  <si>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</si>
  <si>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</si>
  <si>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</si>
  <si>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</si>
  <si>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</si>
  <si>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</si>
  <si>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</si>
  <si>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</si>
  <si>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</si>
  <si>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</si>
  <si>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</si>
  <si>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</si>
  <si>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</si>
  <si>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</si>
  <si>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</si>
  <si>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</si>
  <si>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</si>
  <si>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</si>
  <si>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</si>
  <si>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</si>
  <si>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</si>
  <si>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</si>
  <si>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</si>
  <si>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</si>
  <si>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</si>
  <si>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</si>
  <si>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</si>
  <si>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</si>
  <si>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</si>
  <si>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</si>
  <si>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</si>
  <si>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</si>
  <si>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</si>
  <si>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</si>
  <si>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</si>
  <si>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</si>
  <si>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</si>
  <si>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</si>
  <si>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</si>
  <si>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</si>
  <si>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</si>
  <si>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</si>
  <si>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</si>
  <si>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</si>
  <si>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</si>
  <si>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</si>
  <si>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</si>
  <si>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</si>
  <si>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</si>
  <si>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</si>
  <si>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</si>
  <si>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</si>
  <si>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</si>
  <si>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</si>
  <si>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</si>
  <si>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</si>
  <si>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</si>
  <si>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</si>
  <si>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</si>
  <si>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</si>
  <si>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</si>
  <si>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</si>
  <si>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</si>
  <si>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</si>
  <si>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</si>
  <si>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</si>
  <si>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</si>
  <si>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</si>
  <si>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</si>
  <si>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</si>
  <si>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</si>
  <si>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</si>
  <si>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</si>
  <si>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</si>
  <si>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</si>
  <si>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</si>
  <si>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</si>
  <si>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</si>
  <si>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</si>
  <si>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</si>
  <si>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</si>
  <si>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</si>
  <si>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</si>
  <si>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</si>
  <si>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</si>
  <si>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</si>
  <si>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</si>
  <si>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</si>
  <si>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</si>
  <si>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</si>
  <si>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</si>
  <si>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</si>
  <si>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</si>
  <si>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</si>
  <si>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</si>
  <si>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</si>
  <si>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</si>
  <si>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</si>
  <si>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</si>
  <si>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</si>
  <si>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</si>
  <si>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</si>
  <si>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</si>
  <si>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</si>
  <si>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</si>
  <si>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</si>
  <si>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</si>
  <si>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</si>
  <si>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</si>
  <si>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</si>
  <si>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</si>
  <si>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</si>
  <si>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</si>
  <si>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</si>
  <si>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</si>
  <si>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</si>
  <si>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</si>
  <si>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</si>
  <si>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</si>
  <si>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</si>
  <si>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</si>
  <si>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</si>
  <si>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</si>
  <si>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</si>
  <si>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</si>
  <si>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</si>
  <si>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</si>
  <si>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</si>
  <si>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</si>
  <si>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</si>
  <si>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</si>
  <si>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</si>
  <si>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</si>
  <si>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</si>
  <si>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</si>
  <si>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</si>
  <si>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</si>
  <si>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</si>
  <si>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</si>
  <si>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</si>
  <si>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</si>
  <si>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</si>
  <si>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</si>
  <si>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</si>
  <si>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</si>
  <si>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</si>
  <si>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</si>
  <si>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</si>
  <si>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</si>
  <si>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</si>
  <si>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</si>
  <si>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</si>
  <si>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</si>
  <si>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</si>
  <si>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</si>
  <si>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</si>
  <si>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</si>
  <si>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</si>
  <si>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</si>
  <si>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</si>
  <si>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</si>
  <si>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</si>
  <si>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</si>
  <si>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</si>
  <si>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</si>
  <si>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</si>
  <si>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</si>
  <si>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</si>
  <si>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</si>
  <si>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</si>
  <si>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</si>
  <si>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</si>
  <si>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</si>
  <si>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</si>
  <si>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</si>
  <si>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</si>
  <si>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</si>
  <si>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</si>
  <si>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</si>
  <si>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</si>
  <si>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</si>
  <si>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</si>
  <si>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</si>
  <si>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</si>
  <si>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</si>
  <si>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</si>
  <si>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</si>
  <si>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</si>
  <si>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</si>
  <si>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</si>
  <si>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</si>
  <si>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</si>
  <si>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</si>
  <si>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</si>
  <si>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</si>
  <si>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</si>
  <si>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</si>
  <si>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</si>
  <si>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</si>
  <si>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</si>
  <si>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</si>
  <si>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</si>
  <si>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</si>
  <si>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</si>
  <si>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</si>
  <si>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</si>
  <si>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</si>
  <si>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</si>
  <si>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</si>
  <si>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</si>
  <si>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</si>
  <si>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</si>
  <si>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</si>
  <si>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</si>
  <si>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</si>
  <si>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</si>
  <si>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</si>
  <si>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</si>
  <si>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</si>
  <si>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</si>
  <si>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</si>
  <si>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</si>
  <si>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</si>
  <si>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</si>
  <si>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</si>
  <si>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</si>
  <si>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</si>
  <si>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</si>
  <si>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</si>
  <si>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</si>
  <si>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</si>
  <si>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</si>
  <si>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</si>
  <si>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</si>
  <si>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</si>
  <si>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</si>
  <si>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</si>
  <si>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</si>
  <si>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</si>
  <si>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</si>
  <si>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</si>
  <si>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</si>
  <si>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</si>
  <si>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</si>
  <si>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</si>
  <si>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</si>
  <si>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</si>
  <si>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</si>
  <si>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</si>
  <si>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</si>
  <si>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</si>
  <si>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</si>
  <si>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</si>
  <si>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</si>
  <si>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</si>
  <si>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</si>
  <si>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</si>
  <si>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</si>
  <si>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</si>
  <si>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</si>
  <si>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</si>
  <si>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</si>
  <si>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</si>
  <si>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</si>
  <si>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</si>
  <si>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</si>
  <si>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</si>
  <si>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</si>
  <si>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25000 to 29999</t>
  </si>
  <si>
    <t>30000 to 34999</t>
  </si>
  <si>
    <t>35000 to 39999</t>
  </si>
  <si>
    <t>40000 to 44999</t>
  </si>
  <si>
    <t>45000 to 50000</t>
  </si>
  <si>
    <t>10000 to 14999</t>
  </si>
  <si>
    <t>15000 to 19999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</si>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</sst>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85110952040087E-2"/>
          <c:y val="3.7037037037037035E-2"/>
          <c:w val="0.70280332856120253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9449-9AAC-24EABA5A6CE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9449-9AAC-24EABA5A6CE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34C-B120-70FCF687FC08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2-434C-B120-70FCF687FC08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82-434C-B120-70FCF687FC08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82-434C-B120-70FCF687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1503"/>
        <c:axId val="88613231"/>
      </c:lineChart>
      <c:catAx>
        <c:axId val="886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231"/>
        <c:crosses val="autoZero"/>
        <c:auto val="1"/>
        <c:lblAlgn val="ctr"/>
        <c:lblOffset val="100"/>
        <c:noMultiLvlLbl val="0"/>
      </c:catAx>
      <c:valAx>
        <c:axId val="886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127000</xdr:rowOff>
    </xdr:from>
    <xdr:to>
      <xdr:col>14</xdr:col>
      <xdr:colOff>444500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152400</xdr:rowOff>
    </xdr:from>
    <xdr:to>
      <xdr:col>13</xdr:col>
      <xdr:colOff>482600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EA1F-3A1B-4DFD-BBE6-223BC18B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80762500003" createdVersion="8" refreshedVersion="8" minRefreshableVersion="3" recordCount="1000" xr:uid="{BC183265-5219-0B4A-88B1-EC6710C34989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" numFmtId="0">
      <sharedItems containsNonDate="0" containsString="0"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m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  <m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  <m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  <m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  <m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  <m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  <m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  <m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  <m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  <m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m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  <m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  <m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  <m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  <m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  <m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m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  <m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  <m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  <m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  <m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  <m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  <m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  <m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  <m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  <m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  <m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  <m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  <m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  <m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  <m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  <m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  <m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  <m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m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  <m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  <m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  <m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  <m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  <m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  <m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  <m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  <m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  <m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  <m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  <m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  <m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  <m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  <m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  <m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  <m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  <m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  <m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  <m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  <m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  <m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  <m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  <m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  <m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  <m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  <m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  <m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  <m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  <m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  <m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  <m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  <m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  <m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  <m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  <m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  <m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  <m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  <m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  <m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  <m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  <m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  <m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  <m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  <m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  <m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  <m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  <m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  <m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  <m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  <m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  <m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  <m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  <m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  <m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  <m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  <m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  <m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  <m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  <m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  <m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  <m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  <m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  <m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  <m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  <m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  <m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  <m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  <m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  <m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  <m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  <m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  <m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  <m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  <m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  <m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  <m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  <m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  <m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  <m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  <m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  <m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  <m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  <m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  <m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  <m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  <m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  <m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  <m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  <m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  <m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  <m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  <m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  <m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  <m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  <m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  <m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  <m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  <m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  <m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  <m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m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  <m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  <m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  <m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  <m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  <m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m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  <m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  <m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  <m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  <m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  <m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  <m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  <m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  <m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  <m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  <m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  <m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  <m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  <m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  <m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  <m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  <m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  <m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  <m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  <m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  <m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  <m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  <m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  <m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  <m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  <m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  <m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m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m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  <m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  <m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  <m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  <m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  <m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  <m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  <m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  <m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  <m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  <m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  <m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  <m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  <m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  <m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  <m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  <m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  <m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m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  <m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  <m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  <m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  <m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  <m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m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  <m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  <m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  <m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  <m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  <m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  <m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  <m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  <m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  <m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  <m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  <m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  <m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  <m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  <m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  <m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  <m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  <m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  <m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  <m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  <m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  <m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  <m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  <m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  <m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  <m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  <m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  <m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  <m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  <m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  <m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  <m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  <m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  <m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  <m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  <m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  <m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  <m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  <m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  <m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  <m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  <m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  <m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  <m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  <m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  <m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  <m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  <m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  <m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  <m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  <m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  <m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  <m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  <m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  <m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  <m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  <m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  <m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  <m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  <m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  <m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  <m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  <m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  <m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  <m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  <m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  <m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  <m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  <m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  <m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  <m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  <m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  <m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  <m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  <m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  <m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  <m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  <m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  <m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  <m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  <m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  <m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  <m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  <m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  <m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  <m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  <m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  <m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  <m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  <m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  <m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  <m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  <m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  <m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m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  <m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  <m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  <m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  <m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  <m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  <m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m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  <m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  <m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  <m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  <m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  <m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  <m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  <m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  <m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m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  <m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  <m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  <m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  <m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  <m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  <m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  <m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m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  <m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  <m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m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  <m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  <m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  <m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  <m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  <m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  <m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  <m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  <m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  <m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  <m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  <m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  <m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  <m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  <m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  <m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  <m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  <m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  <m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  <m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  <m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  <m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  <m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  <m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  <m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  <m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m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  <m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  <m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  <m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  <m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  <m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  <m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m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  <m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  <m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  <m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  <m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  <m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  <m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  <m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  <m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  <m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  <m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  <m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  <m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  <m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  <m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  <m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  <m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  <m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  <m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  <m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  <m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m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  <m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  <m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  <m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  <m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  <m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  <m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  <m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  <m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  <m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  <m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  <m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  <m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  <m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  <m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m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  <m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  <m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  <m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  <m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  <m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  <m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  <m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  <m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m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  <m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m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  <m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  <m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  <m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  <m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  <m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  <m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  <m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  <m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  <m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  <m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  <m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  <m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  <m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  <m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  <m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  <m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  <m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  <m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  <m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  <m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  <m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  <m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  <m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  <m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  <m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  <m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  <m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  <m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  <m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  <m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  <m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m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  <m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  <m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  <m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  <m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  <m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  <m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m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  <m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  <m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  <m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  <m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  <m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  <m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  <m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m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  <m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  <m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  <m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  <m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  <m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  <m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  <m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  <m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  <m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  <m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  <m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  <m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  <m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  <m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  <m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  <m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  <m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m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  <m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  <m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  <m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  <m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  <m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  <m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  <m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  <m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  <m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  <m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  <m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  <m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  <m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  <m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  <m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  <m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  <m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  <m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  <m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  <m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  <m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  <m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  <m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  <m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  <m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  <m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  <m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  <m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  <m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  <m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  <m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  <m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  <m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  <m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  <m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  <m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  <m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  <m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  <m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  <m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m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  <m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  <m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  <m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  <m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  <m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  <m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  <m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  <m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m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  <m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  <m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  <m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  <m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  <m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  <m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  <m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  <m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m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  <m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  <m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  <m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  <m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  <m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  <m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  <m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  <m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  <m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  <m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  <m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  <m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  <m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  <m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  <m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  <m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  <m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  <m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m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  <m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m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  <m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  <m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  <m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  <m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  <m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  <m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  <m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  <m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  <m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  <m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  <m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  <m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  <m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  <m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  <m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  <m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  <m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  <m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  <m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  <m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  <m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  <m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  <m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  <m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  <m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  <m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  <m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  <m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  <m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  <m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  <m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  <m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  <m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  <m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  <m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  <m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  <m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  <m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  <m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  <m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  <m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  <m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  <m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  <m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  <m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  <m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  <m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  <m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m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  <m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  <m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  <m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  <m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  <m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  <m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  <m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  <m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  <m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  <m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  <m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  <m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  <m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  <m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  <m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  <m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  <m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  <m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  <m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  <m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  <m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  <m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  <m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  <m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  <m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  <m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  <m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  <m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  <m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  <m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  <m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  <m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  <m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  <m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  <m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  <m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  <m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  <m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  <m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  <m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  <m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  <m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  <m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  <m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  <m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  <m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m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  <m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  <m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  <m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  <m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  <m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  <m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  <m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  <m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  <m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  <m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  <m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  <m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  <m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  <m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  <m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  <m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  <m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m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  <m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  <m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  <m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  <m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  <m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  <m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  <m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  <m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  <m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  <m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  <m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  <m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  <m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  <m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  <m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  <m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  <m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  <m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  <m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  <m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  <m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  <m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  <m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  <m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  <m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  <m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  <m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  <m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  <m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  <m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  <m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  <m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m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  <m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  <m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  <m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  <m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  <m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  <m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  <m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  <m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  <m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  <m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  <m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  <m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  <m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  <m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  <m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  <m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  <m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  <m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  <m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  <m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  <m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  <m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  <m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  <m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  <m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  <m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  <m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m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  <m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  <m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  <m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  <m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  <m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  <m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  <m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  <m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  <m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m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  <m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m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  <m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  <m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  <m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  <m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m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  <m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m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  <m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m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  <m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  <m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  <m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  <m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  <m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  <m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  <m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  <m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  <m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  <m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  <m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  <m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  <m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  <m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  <m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  <m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m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  <m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  <m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m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  <m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  <m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  <m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  <m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  <m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  <m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  <m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  <m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  <m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  <m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  <m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  <m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  <m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  <m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  <m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  <m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  <m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  <m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  <m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m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  <m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  <m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  <m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  <m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  <m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  <m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  <m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  <m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  <m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  <m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  <m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  <m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  <m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  <m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  <m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  <m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m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  <m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  <m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m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  <m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  <m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  <m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  <m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  <m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  <m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  <m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  <m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  <m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  <m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  <m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  <m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  <m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  <m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  <m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  <m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  <m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  <m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  <m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  <m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  <m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  <m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  <m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  <m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  <m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  <m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  <m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  <m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  <m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  <m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  <m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  <m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  <m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  <m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  <m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  <m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  <m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  <m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  <m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  <m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  <m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  <m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  <m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  <m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  <m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  <m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  <m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  <m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  <m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  <m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m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  <m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  <m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m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  <m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  <m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  <m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  <m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  <m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  <m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  <m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  <m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  <m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  <m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  <m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  <m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  <m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  <m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  <m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  <m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  <m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  <m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  <m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  <m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  <m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  <m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  <m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  <m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  <m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  <m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  <m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  <m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  <m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  <m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  <m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  <m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  <m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  <m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  <m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  <m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  <m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  <m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  <m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  <m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  <m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  <m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  <m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  <m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  <m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  <m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  <m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  <m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  <m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  <m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  <m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  <m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m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m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  <m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  <m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  <m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  <m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  <m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  <m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  <m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  <m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  <m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  <m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  <m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  <m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  <m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  <m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  <m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  <m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  <m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  <m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  <m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  <m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  <m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  <m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  <m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  <m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  <m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  <m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  <m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  <m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  <m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  <m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  <m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  <m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  <m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  <m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  <m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  <m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  <m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  <m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  <m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  <m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  <m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  <m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  <m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  <m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  <m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  <m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  <m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  <m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  <m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  <m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  <m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  <m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  <m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  <m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  <m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  <m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  <m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  <m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  <m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  <m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  <m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  <m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  <m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m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  <m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  <m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  <m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  <m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  <m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  <m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  <m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  <m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  <m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  <m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42A36-7B7A-D746-AE20-4F254DED756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zoomScale="85" workbookViewId="0">
      <selection activeCell="P15" sqref="A1:V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U1" s="1" t="s">
        <v>2073</v>
      </c>
      <c r="V1" s="1" t="s">
        <v>2074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9">(((L67/60)/60)/24)+DATE(1970,1,1)</f>
        <v>40570.25</v>
      </c>
      <c r="O67" s="5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9"/>
        <v>42102.208333333328</v>
      </c>
      <c r="O68" s="5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9"/>
        <v>40203.25</v>
      </c>
      <c r="O69" s="5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9"/>
        <v>42943.208333333328</v>
      </c>
      <c r="O70" s="5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9"/>
        <v>40531.25</v>
      </c>
      <c r="O71" s="5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9"/>
        <v>40484.208333333336</v>
      </c>
      <c r="O72" s="5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9"/>
        <v>43799.25</v>
      </c>
      <c r="O73" s="5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9"/>
        <v>42186.208333333328</v>
      </c>
      <c r="O74" s="5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9"/>
        <v>42701.25</v>
      </c>
      <c r="O75" s="5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9"/>
        <v>42456.208333333328</v>
      </c>
      <c r="O76" s="5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9"/>
        <v>43296.208333333328</v>
      </c>
      <c r="O77" s="5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9"/>
        <v>42027.25</v>
      </c>
      <c r="O78" s="5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9"/>
        <v>40448.208333333336</v>
      </c>
      <c r="O79" s="5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9"/>
        <v>43206.208333333328</v>
      </c>
      <c r="O80" s="5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9"/>
        <v>43267.208333333328</v>
      </c>
      <c r="O81" s="5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9"/>
        <v>42976.208333333328</v>
      </c>
      <c r="O82" s="5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9"/>
        <v>43062.25</v>
      </c>
      <c r="O83" s="5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9"/>
        <v>43482.25</v>
      </c>
      <c r="O84" s="5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9"/>
        <v>42579.208333333328</v>
      </c>
      <c r="O85" s="5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9"/>
        <v>41118.208333333336</v>
      </c>
      <c r="O86" s="5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9"/>
        <v>40797.208333333336</v>
      </c>
      <c r="O87" s="5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9"/>
        <v>42128.208333333328</v>
      </c>
      <c r="O88" s="5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9"/>
        <v>40610.25</v>
      </c>
      <c r="O89" s="5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9"/>
        <v>42110.208333333328</v>
      </c>
      <c r="O90" s="5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9"/>
        <v>40283.208333333336</v>
      </c>
      <c r="O91" s="5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9"/>
        <v>42425.25</v>
      </c>
      <c r="O92" s="5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9"/>
        <v>42588.208333333328</v>
      </c>
      <c r="O93" s="5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9"/>
        <v>40352.208333333336</v>
      </c>
      <c r="O94" s="5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9"/>
        <v>41202.208333333336</v>
      </c>
      <c r="O95" s="5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9"/>
        <v>43562.208333333328</v>
      </c>
      <c r="O96" s="5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9"/>
        <v>43752.208333333328</v>
      </c>
      <c r="O97" s="5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9"/>
        <v>40612.25</v>
      </c>
      <c r="O98" s="5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9"/>
        <v>42180.208333333328</v>
      </c>
      <c r="O99" s="5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9"/>
        <v>42212.208333333328</v>
      </c>
      <c r="O100" s="5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9"/>
        <v>41968.25</v>
      </c>
      <c r="O101" s="5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9"/>
        <v>40835.208333333336</v>
      </c>
      <c r="O102" s="5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9"/>
        <v>42056.25</v>
      </c>
      <c r="O103" s="5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9"/>
        <v>43234.208333333328</v>
      </c>
      <c r="O104" s="5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9"/>
        <v>40475.208333333336</v>
      </c>
      <c r="O105" s="5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9"/>
        <v>42878.208333333328</v>
      </c>
      <c r="O106" s="5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9"/>
        <v>41366.208333333336</v>
      </c>
      <c r="O107" s="5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9"/>
        <v>43716.208333333328</v>
      </c>
      <c r="O108" s="5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9"/>
        <v>43213.208333333328</v>
      </c>
      <c r="O109" s="5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9"/>
        <v>41005.208333333336</v>
      </c>
      <c r="O110" s="5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9"/>
        <v>41651.25</v>
      </c>
      <c r="O111" s="5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9"/>
        <v>43354.208333333328</v>
      </c>
      <c r="O112" s="5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9"/>
        <v>41174.208333333336</v>
      </c>
      <c r="O113" s="5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9"/>
        <v>41875.208333333336</v>
      </c>
      <c r="O114" s="5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9"/>
        <v>42990.208333333328</v>
      </c>
      <c r="O115" s="5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9"/>
        <v>43564.208333333328</v>
      </c>
      <c r="O116" s="5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9"/>
        <v>43056.25</v>
      </c>
      <c r="O117" s="5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9"/>
        <v>42265.208333333328</v>
      </c>
      <c r="O118" s="5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9"/>
        <v>40808.208333333336</v>
      </c>
      <c r="O119" s="5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9"/>
        <v>41665.25</v>
      </c>
      <c r="O120" s="5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9"/>
        <v>41806.208333333336</v>
      </c>
      <c r="O121" s="5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9"/>
        <v>42111.208333333328</v>
      </c>
      <c r="O122" s="5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9"/>
        <v>41917.208333333336</v>
      </c>
      <c r="O123" s="5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9"/>
        <v>41970.25</v>
      </c>
      <c r="O124" s="5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9"/>
        <v>42332.25</v>
      </c>
      <c r="O125" s="5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9"/>
        <v>43598.208333333328</v>
      </c>
      <c r="O126" s="5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9"/>
        <v>43362.208333333328</v>
      </c>
      <c r="O127" s="5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9"/>
        <v>42596.208333333328</v>
      </c>
      <c r="O128" s="5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9"/>
        <v>40310.208333333336</v>
      </c>
      <c r="O129" s="5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9"/>
        <v>40417.208333333336</v>
      </c>
      <c r="O130" s="5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ROUND((E131/D131)*100,0)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6">(((L131/60)/60)/24)+DATE(1970,1,1)</f>
        <v>42038.25</v>
      </c>
      <c r="O131" s="5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6"/>
        <v>40842.208333333336</v>
      </c>
      <c r="O132" s="5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6"/>
        <v>41607.25</v>
      </c>
      <c r="O133" s="5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6"/>
        <v>43112.25</v>
      </c>
      <c r="O134" s="5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6"/>
        <v>40767.208333333336</v>
      </c>
      <c r="O135" s="5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6"/>
        <v>40713.208333333336</v>
      </c>
      <c r="O136" s="5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6"/>
        <v>41340.25</v>
      </c>
      <c r="O137" s="5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6"/>
        <v>41797.208333333336</v>
      </c>
      <c r="O138" s="5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6"/>
        <v>40457.208333333336</v>
      </c>
      <c r="O139" s="5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6"/>
        <v>41180.208333333336</v>
      </c>
      <c r="O140" s="5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6"/>
        <v>42115.208333333328</v>
      </c>
      <c r="O141" s="5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6"/>
        <v>43156.25</v>
      </c>
      <c r="O142" s="5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6"/>
        <v>42167.208333333328</v>
      </c>
      <c r="O143" s="5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6"/>
        <v>41005.208333333336</v>
      </c>
      <c r="O144" s="5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6"/>
        <v>40357.208333333336</v>
      </c>
      <c r="O145" s="5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6"/>
        <v>43633.208333333328</v>
      </c>
      <c r="O146" s="5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6"/>
        <v>41889.208333333336</v>
      </c>
      <c r="O147" s="5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6"/>
        <v>40855.25</v>
      </c>
      <c r="O148" s="5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6"/>
        <v>42534.208333333328</v>
      </c>
      <c r="O149" s="5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6"/>
        <v>42941.208333333328</v>
      </c>
      <c r="O150" s="5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6"/>
        <v>41275.25</v>
      </c>
      <c r="O151" s="5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6"/>
        <v>43450.25</v>
      </c>
      <c r="O152" s="5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6"/>
        <v>41799.208333333336</v>
      </c>
      <c r="O153" s="5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6"/>
        <v>42783.25</v>
      </c>
      <c r="O154" s="5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6"/>
        <v>41201.208333333336</v>
      </c>
      <c r="O155" s="5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6"/>
        <v>42502.208333333328</v>
      </c>
      <c r="O156" s="5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6"/>
        <v>40262.208333333336</v>
      </c>
      <c r="O157" s="5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6"/>
        <v>43743.208333333328</v>
      </c>
      <c r="O158" s="5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6"/>
        <v>41638.25</v>
      </c>
      <c r="O159" s="5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6"/>
        <v>42346.25</v>
      </c>
      <c r="O160" s="5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6"/>
        <v>43551.208333333328</v>
      </c>
      <c r="O161" s="5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6"/>
        <v>43582.208333333328</v>
      </c>
      <c r="O162" s="5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6"/>
        <v>42270.208333333328</v>
      </c>
      <c r="O163" s="5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6"/>
        <v>43442.25</v>
      </c>
      <c r="O164" s="5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6"/>
        <v>43028.208333333328</v>
      </c>
      <c r="O165" s="5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6"/>
        <v>43016.208333333328</v>
      </c>
      <c r="O166" s="5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6"/>
        <v>42948.208333333328</v>
      </c>
      <c r="O167" s="5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6"/>
        <v>40534.25</v>
      </c>
      <c r="O168" s="5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6"/>
        <v>41435.208333333336</v>
      </c>
      <c r="O169" s="5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6"/>
        <v>43518.25</v>
      </c>
      <c r="O170" s="5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6"/>
        <v>41077.208333333336</v>
      </c>
      <c r="O171" s="5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6"/>
        <v>42950.208333333328</v>
      </c>
      <c r="O172" s="5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6"/>
        <v>41718.208333333336</v>
      </c>
      <c r="O173" s="5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6"/>
        <v>41839.208333333336</v>
      </c>
      <c r="O174" s="5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6"/>
        <v>41412.208333333336</v>
      </c>
      <c r="O175" s="5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6"/>
        <v>42282.208333333328</v>
      </c>
      <c r="O176" s="5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6"/>
        <v>42613.208333333328</v>
      </c>
      <c r="O177" s="5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6"/>
        <v>42616.208333333328</v>
      </c>
      <c r="O178" s="5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6"/>
        <v>40497.25</v>
      </c>
      <c r="O179" s="5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6"/>
        <v>42999.208333333328</v>
      </c>
      <c r="O180" s="5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6"/>
        <v>41350.208333333336</v>
      </c>
      <c r="O181" s="5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6"/>
        <v>40259.208333333336</v>
      </c>
      <c r="O182" s="5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6"/>
        <v>43012.208333333328</v>
      </c>
      <c r="O183" s="5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6"/>
        <v>43631.208333333328</v>
      </c>
      <c r="O184" s="5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6"/>
        <v>40430.208333333336</v>
      </c>
      <c r="O185" s="5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6"/>
        <v>43588.208333333328</v>
      </c>
      <c r="O186" s="5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6"/>
        <v>43233.208333333328</v>
      </c>
      <c r="O187" s="5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6"/>
        <v>41782.208333333336</v>
      </c>
      <c r="O188" s="5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6"/>
        <v>41328.25</v>
      </c>
      <c r="O189" s="5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6"/>
        <v>41975.25</v>
      </c>
      <c r="O190" s="5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6"/>
        <v>42433.25</v>
      </c>
      <c r="O191" s="5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6"/>
        <v>41429.208333333336</v>
      </c>
      <c r="O192" s="5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6"/>
        <v>43536.208333333328</v>
      </c>
      <c r="O193" s="5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6"/>
        <v>41817.208333333336</v>
      </c>
      <c r="O194" s="5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ROUND((E195/D195)*100,0)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3">(((L195/60)/60)/24)+DATE(1970,1,1)</f>
        <v>43198.208333333328</v>
      </c>
      <c r="O195" s="5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3"/>
        <v>42261.208333333328</v>
      </c>
      <c r="O196" s="5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3"/>
        <v>43310.208333333328</v>
      </c>
      <c r="O197" s="5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3"/>
        <v>42616.208333333328</v>
      </c>
      <c r="O198" s="5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3"/>
        <v>42909.208333333328</v>
      </c>
      <c r="O199" s="5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3"/>
        <v>40396.208333333336</v>
      </c>
      <c r="O200" s="5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3"/>
        <v>42192.208333333328</v>
      </c>
      <c r="O201" s="5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3"/>
        <v>40262.208333333336</v>
      </c>
      <c r="O202" s="5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3"/>
        <v>41845.208333333336</v>
      </c>
      <c r="O203" s="5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3"/>
        <v>40818.208333333336</v>
      </c>
      <c r="O204" s="5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3"/>
        <v>42752.25</v>
      </c>
      <c r="O205" s="5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3"/>
        <v>40636.208333333336</v>
      </c>
      <c r="O206" s="5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3"/>
        <v>43390.208333333328</v>
      </c>
      <c r="O207" s="5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3"/>
        <v>40236.25</v>
      </c>
      <c r="O208" s="5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3"/>
        <v>43340.208333333328</v>
      </c>
      <c r="O209" s="5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3"/>
        <v>43048.25</v>
      </c>
      <c r="O210" s="5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3"/>
        <v>42496.208333333328</v>
      </c>
      <c r="O211" s="5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3"/>
        <v>42797.25</v>
      </c>
      <c r="O212" s="5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3"/>
        <v>41513.208333333336</v>
      </c>
      <c r="O213" s="5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3"/>
        <v>43814.25</v>
      </c>
      <c r="O214" s="5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3"/>
        <v>40488.208333333336</v>
      </c>
      <c r="O215" s="5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3"/>
        <v>40409.208333333336</v>
      </c>
      <c r="O216" s="5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3"/>
        <v>43509.25</v>
      </c>
      <c r="O217" s="5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3"/>
        <v>40869.25</v>
      </c>
      <c r="O218" s="5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3"/>
        <v>43583.208333333328</v>
      </c>
      <c r="O219" s="5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3"/>
        <v>40858.25</v>
      </c>
      <c r="O220" s="5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3"/>
        <v>41137.208333333336</v>
      </c>
      <c r="O221" s="5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3"/>
        <v>40725.208333333336</v>
      </c>
      <c r="O222" s="5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3"/>
        <v>41081.208333333336</v>
      </c>
      <c r="O223" s="5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3"/>
        <v>41914.208333333336</v>
      </c>
      <c r="O224" s="5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3"/>
        <v>42445.208333333328</v>
      </c>
      <c r="O225" s="5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3"/>
        <v>41906.208333333336</v>
      </c>
      <c r="O226" s="5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3"/>
        <v>41762.208333333336</v>
      </c>
      <c r="O227" s="5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3"/>
        <v>40276.208333333336</v>
      </c>
      <c r="O228" s="5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3"/>
        <v>42139.208333333328</v>
      </c>
      <c r="O229" s="5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3"/>
        <v>42613.208333333328</v>
      </c>
      <c r="O230" s="5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3"/>
        <v>42887.208333333328</v>
      </c>
      <c r="O231" s="5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3"/>
        <v>43805.25</v>
      </c>
      <c r="O232" s="5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3"/>
        <v>41415.208333333336</v>
      </c>
      <c r="O233" s="5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3"/>
        <v>42576.208333333328</v>
      </c>
      <c r="O234" s="5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3"/>
        <v>40706.208333333336</v>
      </c>
      <c r="O235" s="5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3"/>
        <v>42969.208333333328</v>
      </c>
      <c r="O236" s="5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3"/>
        <v>42779.25</v>
      </c>
      <c r="O237" s="5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3"/>
        <v>43641.208333333328</v>
      </c>
      <c r="O238" s="5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3"/>
        <v>41754.208333333336</v>
      </c>
      <c r="O239" s="5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3"/>
        <v>43083.25</v>
      </c>
      <c r="O240" s="5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3"/>
        <v>42245.208333333328</v>
      </c>
      <c r="O241" s="5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3"/>
        <v>40396.208333333336</v>
      </c>
      <c r="O242" s="5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3"/>
        <v>41742.208333333336</v>
      </c>
      <c r="O243" s="5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3"/>
        <v>42865.208333333328</v>
      </c>
      <c r="O244" s="5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3"/>
        <v>43163.25</v>
      </c>
      <c r="O245" s="5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3"/>
        <v>41834.208333333336</v>
      </c>
      <c r="O246" s="5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3"/>
        <v>41736.208333333336</v>
      </c>
      <c r="O247" s="5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3"/>
        <v>41491.208333333336</v>
      </c>
      <c r="O248" s="5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3"/>
        <v>42726.25</v>
      </c>
      <c r="O249" s="5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3"/>
        <v>42004.25</v>
      </c>
      <c r="O250" s="5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3"/>
        <v>42006.25</v>
      </c>
      <c r="O251" s="5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3"/>
        <v>40203.25</v>
      </c>
      <c r="O252" s="5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3"/>
        <v>41252.25</v>
      </c>
      <c r="O253" s="5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3"/>
        <v>41572.208333333336</v>
      </c>
      <c r="O254" s="5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3"/>
        <v>40641.208333333336</v>
      </c>
      <c r="O255" s="5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3"/>
        <v>42787.25</v>
      </c>
      <c r="O256" s="5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3"/>
        <v>40590.25</v>
      </c>
      <c r="O257" s="5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3"/>
        <v>42393.25</v>
      </c>
      <c r="O258" s="5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ROUND((E259/D259)*100,0)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30">(((L259/60)/60)/24)+DATE(1970,1,1)</f>
        <v>41338.25</v>
      </c>
      <c r="O259" s="5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30"/>
        <v>42712.25</v>
      </c>
      <c r="O260" s="5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30"/>
        <v>41251.25</v>
      </c>
      <c r="O261" s="5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30"/>
        <v>41180.208333333336</v>
      </c>
      <c r="O262" s="5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30"/>
        <v>40415.208333333336</v>
      </c>
      <c r="O263" s="5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30"/>
        <v>40638.208333333336</v>
      </c>
      <c r="O264" s="5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30"/>
        <v>40187.25</v>
      </c>
      <c r="O265" s="5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30"/>
        <v>41317.25</v>
      </c>
      <c r="O266" s="5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30"/>
        <v>42372.25</v>
      </c>
      <c r="O267" s="5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30"/>
        <v>41950.25</v>
      </c>
      <c r="O268" s="5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30"/>
        <v>41206.208333333336</v>
      </c>
      <c r="O269" s="5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30"/>
        <v>41186.208333333336</v>
      </c>
      <c r="O270" s="5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30"/>
        <v>43496.25</v>
      </c>
      <c r="O271" s="5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30"/>
        <v>40514.25</v>
      </c>
      <c r="O272" s="5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30"/>
        <v>42345.25</v>
      </c>
      <c r="O273" s="5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30"/>
        <v>43656.208333333328</v>
      </c>
      <c r="O274" s="5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30"/>
        <v>42995.208333333328</v>
      </c>
      <c r="O275" s="5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30"/>
        <v>43045.25</v>
      </c>
      <c r="O276" s="5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30"/>
        <v>43561.208333333328</v>
      </c>
      <c r="O277" s="5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30"/>
        <v>41018.208333333336</v>
      </c>
      <c r="O278" s="5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30"/>
        <v>40378.208333333336</v>
      </c>
      <c r="O279" s="5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30"/>
        <v>41239.25</v>
      </c>
      <c r="O280" s="5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30"/>
        <v>43346.208333333328</v>
      </c>
      <c r="O281" s="5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30"/>
        <v>43060.25</v>
      </c>
      <c r="O282" s="5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30"/>
        <v>40979.25</v>
      </c>
      <c r="O283" s="5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30"/>
        <v>42701.25</v>
      </c>
      <c r="O284" s="5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30"/>
        <v>42520.208333333328</v>
      </c>
      <c r="O285" s="5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30"/>
        <v>41030.208333333336</v>
      </c>
      <c r="O286" s="5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30"/>
        <v>42623.208333333328</v>
      </c>
      <c r="O287" s="5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30"/>
        <v>42697.25</v>
      </c>
      <c r="O288" s="5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30"/>
        <v>42122.208333333328</v>
      </c>
      <c r="O289" s="5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30"/>
        <v>40982.208333333336</v>
      </c>
      <c r="O290" s="5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30"/>
        <v>42219.208333333328</v>
      </c>
      <c r="O291" s="5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30"/>
        <v>41404.208333333336</v>
      </c>
      <c r="O292" s="5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30"/>
        <v>40831.208333333336</v>
      </c>
      <c r="O293" s="5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30"/>
        <v>40984.208333333336</v>
      </c>
      <c r="O294" s="5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30"/>
        <v>40456.208333333336</v>
      </c>
      <c r="O295" s="5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30"/>
        <v>43399.208333333328</v>
      </c>
      <c r="O296" s="5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30"/>
        <v>41562.208333333336</v>
      </c>
      <c r="O297" s="5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30"/>
        <v>43493.25</v>
      </c>
      <c r="O298" s="5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30"/>
        <v>41653.25</v>
      </c>
      <c r="O299" s="5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30"/>
        <v>42426.25</v>
      </c>
      <c r="O300" s="5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30"/>
        <v>42432.25</v>
      </c>
      <c r="O301" s="5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30"/>
        <v>42977.208333333328</v>
      </c>
      <c r="O302" s="5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30"/>
        <v>42061.25</v>
      </c>
      <c r="O303" s="5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30"/>
        <v>43345.208333333328</v>
      </c>
      <c r="O304" s="5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30"/>
        <v>42376.25</v>
      </c>
      <c r="O305" s="5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30"/>
        <v>42589.208333333328</v>
      </c>
      <c r="O306" s="5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30"/>
        <v>42448.208333333328</v>
      </c>
      <c r="O307" s="5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30"/>
        <v>42930.208333333328</v>
      </c>
      <c r="O308" s="5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30"/>
        <v>41066.208333333336</v>
      </c>
      <c r="O309" s="5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30"/>
        <v>40651.208333333336</v>
      </c>
      <c r="O310" s="5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30"/>
        <v>40807.208333333336</v>
      </c>
      <c r="O311" s="5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30"/>
        <v>40277.208333333336</v>
      </c>
      <c r="O312" s="5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30"/>
        <v>40590.25</v>
      </c>
      <c r="O313" s="5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30"/>
        <v>41572.208333333336</v>
      </c>
      <c r="O314" s="5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30"/>
        <v>40966.25</v>
      </c>
      <c r="O315" s="5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30"/>
        <v>43536.208333333328</v>
      </c>
      <c r="O316" s="5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30"/>
        <v>41783.208333333336</v>
      </c>
      <c r="O317" s="5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30"/>
        <v>43788.25</v>
      </c>
      <c r="O318" s="5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30"/>
        <v>42869.208333333328</v>
      </c>
      <c r="O319" s="5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30"/>
        <v>41684.25</v>
      </c>
      <c r="O320" s="5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30"/>
        <v>40402.208333333336</v>
      </c>
      <c r="O321" s="5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30"/>
        <v>40673.208333333336</v>
      </c>
      <c r="O322" s="5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ROUND((E323/D323)*100,0)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7">(((L323/60)/60)/24)+DATE(1970,1,1)</f>
        <v>40634.208333333336</v>
      </c>
      <c r="O323" s="5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7"/>
        <v>40507.25</v>
      </c>
      <c r="O324" s="5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7"/>
        <v>41725.208333333336</v>
      </c>
      <c r="O325" s="5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7"/>
        <v>42176.208333333328</v>
      </c>
      <c r="O326" s="5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7"/>
        <v>43267.208333333328</v>
      </c>
      <c r="O327" s="5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7"/>
        <v>42364.25</v>
      </c>
      <c r="O328" s="5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7"/>
        <v>43705.208333333328</v>
      </c>
      <c r="O329" s="5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7"/>
        <v>43434.25</v>
      </c>
      <c r="O330" s="5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7"/>
        <v>42716.25</v>
      </c>
      <c r="O331" s="5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7"/>
        <v>43077.25</v>
      </c>
      <c r="O332" s="5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7"/>
        <v>40896.25</v>
      </c>
      <c r="O333" s="5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7"/>
        <v>41361.208333333336</v>
      </c>
      <c r="O334" s="5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7"/>
        <v>43424.25</v>
      </c>
      <c r="O335" s="5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7"/>
        <v>43110.25</v>
      </c>
      <c r="O336" s="5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7"/>
        <v>43784.25</v>
      </c>
      <c r="O337" s="5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7"/>
        <v>40527.25</v>
      </c>
      <c r="O338" s="5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7"/>
        <v>43780.25</v>
      </c>
      <c r="O339" s="5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7"/>
        <v>40821.208333333336</v>
      </c>
      <c r="O340" s="5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7"/>
        <v>42949.208333333328</v>
      </c>
      <c r="O341" s="5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7"/>
        <v>40889.25</v>
      </c>
      <c r="O342" s="5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7"/>
        <v>42244.208333333328</v>
      </c>
      <c r="O343" s="5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7"/>
        <v>41475.208333333336</v>
      </c>
      <c r="O344" s="5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7"/>
        <v>41597.25</v>
      </c>
      <c r="O345" s="5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7"/>
        <v>43122.25</v>
      </c>
      <c r="O346" s="5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7"/>
        <v>42194.208333333328</v>
      </c>
      <c r="O347" s="5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7"/>
        <v>42971.208333333328</v>
      </c>
      <c r="O348" s="5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7"/>
        <v>42046.25</v>
      </c>
      <c r="O349" s="5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7"/>
        <v>42782.25</v>
      </c>
      <c r="O350" s="5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7"/>
        <v>42930.208333333328</v>
      </c>
      <c r="O351" s="5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7"/>
        <v>42144.208333333328</v>
      </c>
      <c r="O352" s="5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7"/>
        <v>42240.208333333328</v>
      </c>
      <c r="O353" s="5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7"/>
        <v>42315.25</v>
      </c>
      <c r="O354" s="5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7"/>
        <v>43651.208333333328</v>
      </c>
      <c r="O355" s="5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7"/>
        <v>41520.208333333336</v>
      </c>
      <c r="O356" s="5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7"/>
        <v>42757.25</v>
      </c>
      <c r="O357" s="5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7"/>
        <v>40922.25</v>
      </c>
      <c r="O358" s="5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7"/>
        <v>42250.208333333328</v>
      </c>
      <c r="O359" s="5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7"/>
        <v>43322.208333333328</v>
      </c>
      <c r="O360" s="5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7"/>
        <v>40782.208333333336</v>
      </c>
      <c r="O361" s="5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7"/>
        <v>40544.25</v>
      </c>
      <c r="O362" s="5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7"/>
        <v>43015.208333333328</v>
      </c>
      <c r="O363" s="5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7"/>
        <v>40570.25</v>
      </c>
      <c r="O364" s="5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7"/>
        <v>40904.25</v>
      </c>
      <c r="O365" s="5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7"/>
        <v>43164.25</v>
      </c>
      <c r="O366" s="5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7"/>
        <v>42733.25</v>
      </c>
      <c r="O367" s="5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7"/>
        <v>40546.25</v>
      </c>
      <c r="O368" s="5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7"/>
        <v>41930.208333333336</v>
      </c>
      <c r="O369" s="5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7"/>
        <v>40464.208333333336</v>
      </c>
      <c r="O370" s="5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7"/>
        <v>41308.25</v>
      </c>
      <c r="O371" s="5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7"/>
        <v>43570.208333333328</v>
      </c>
      <c r="O372" s="5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7"/>
        <v>42043.25</v>
      </c>
      <c r="O373" s="5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7"/>
        <v>42012.25</v>
      </c>
      <c r="O374" s="5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7"/>
        <v>42964.208333333328</v>
      </c>
      <c r="O375" s="5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7"/>
        <v>43476.25</v>
      </c>
      <c r="O376" s="5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7"/>
        <v>42293.208333333328</v>
      </c>
      <c r="O377" s="5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7"/>
        <v>41826.208333333336</v>
      </c>
      <c r="O378" s="5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7"/>
        <v>43760.208333333328</v>
      </c>
      <c r="O379" s="5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7"/>
        <v>43241.208333333328</v>
      </c>
      <c r="O380" s="5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7"/>
        <v>40843.208333333336</v>
      </c>
      <c r="O381" s="5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7"/>
        <v>41448.208333333336</v>
      </c>
      <c r="O382" s="5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7"/>
        <v>42163.208333333328</v>
      </c>
      <c r="O383" s="5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7"/>
        <v>43024.208333333328</v>
      </c>
      <c r="O384" s="5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7"/>
        <v>43509.25</v>
      </c>
      <c r="O385" s="5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7"/>
        <v>42776.25</v>
      </c>
      <c r="O386" s="5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ROUND((E387/D387)*100,0)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44">(((L387/60)/60)/24)+DATE(1970,1,1)</f>
        <v>43553.208333333328</v>
      </c>
      <c r="O387" s="5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44"/>
        <v>40355.208333333336</v>
      </c>
      <c r="O388" s="5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44"/>
        <v>41072.208333333336</v>
      </c>
      <c r="O389" s="5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44"/>
        <v>40912.25</v>
      </c>
      <c r="O390" s="5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44"/>
        <v>40479.208333333336</v>
      </c>
      <c r="O391" s="5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44"/>
        <v>41530.208333333336</v>
      </c>
      <c r="O392" s="5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44"/>
        <v>41653.25</v>
      </c>
      <c r="O393" s="5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44"/>
        <v>40549.25</v>
      </c>
      <c r="O394" s="5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44"/>
        <v>42933.208333333328</v>
      </c>
      <c r="O395" s="5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44"/>
        <v>41484.208333333336</v>
      </c>
      <c r="O396" s="5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44"/>
        <v>40885.25</v>
      </c>
      <c r="O397" s="5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44"/>
        <v>43378.208333333328</v>
      </c>
      <c r="O398" s="5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44"/>
        <v>41417.208333333336</v>
      </c>
      <c r="O399" s="5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44"/>
        <v>43228.208333333328</v>
      </c>
      <c r="O400" s="5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44"/>
        <v>40576.25</v>
      </c>
      <c r="O401" s="5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44"/>
        <v>41502.208333333336</v>
      </c>
      <c r="O402" s="5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44"/>
        <v>43765.208333333328</v>
      </c>
      <c r="O403" s="5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44"/>
        <v>40914.25</v>
      </c>
      <c r="O404" s="5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44"/>
        <v>40310.208333333336</v>
      </c>
      <c r="O405" s="5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44"/>
        <v>43053.25</v>
      </c>
      <c r="O406" s="5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44"/>
        <v>43255.208333333328</v>
      </c>
      <c r="O407" s="5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44"/>
        <v>41304.25</v>
      </c>
      <c r="O408" s="5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44"/>
        <v>43751.208333333328</v>
      </c>
      <c r="O409" s="5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44"/>
        <v>42541.208333333328</v>
      </c>
      <c r="O410" s="5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44"/>
        <v>42843.208333333328</v>
      </c>
      <c r="O411" s="5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44"/>
        <v>42122.208333333328</v>
      </c>
      <c r="O412" s="5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44"/>
        <v>42884.208333333328</v>
      </c>
      <c r="O413" s="5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44"/>
        <v>41642.25</v>
      </c>
      <c r="O414" s="5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44"/>
        <v>43431.25</v>
      </c>
      <c r="O415" s="5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44"/>
        <v>40288.208333333336</v>
      </c>
      <c r="O416" s="5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44"/>
        <v>40921.25</v>
      </c>
      <c r="O417" s="5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44"/>
        <v>40560.25</v>
      </c>
      <c r="O418" s="5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44"/>
        <v>43407.208333333328</v>
      </c>
      <c r="O419" s="5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44"/>
        <v>41035.208333333336</v>
      </c>
      <c r="O420" s="5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44"/>
        <v>40899.25</v>
      </c>
      <c r="O421" s="5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44"/>
        <v>42911.208333333328</v>
      </c>
      <c r="O422" s="5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44"/>
        <v>42915.208333333328</v>
      </c>
      <c r="O423" s="5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44"/>
        <v>40285.208333333336</v>
      </c>
      <c r="O424" s="5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44"/>
        <v>40808.208333333336</v>
      </c>
      <c r="O425" s="5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44"/>
        <v>43208.208333333328</v>
      </c>
      <c r="O426" s="5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44"/>
        <v>42213.208333333328</v>
      </c>
      <c r="O427" s="5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44"/>
        <v>41332.25</v>
      </c>
      <c r="O428" s="5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44"/>
        <v>41895.208333333336</v>
      </c>
      <c r="O429" s="5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44"/>
        <v>40585.25</v>
      </c>
      <c r="O430" s="5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44"/>
        <v>41680.25</v>
      </c>
      <c r="O431" s="5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44"/>
        <v>43737.208333333328</v>
      </c>
      <c r="O432" s="5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44"/>
        <v>43273.208333333328</v>
      </c>
      <c r="O433" s="5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44"/>
        <v>41761.208333333336</v>
      </c>
      <c r="O434" s="5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44"/>
        <v>41603.25</v>
      </c>
      <c r="O435" s="5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44"/>
        <v>42705.25</v>
      </c>
      <c r="O436" s="5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44"/>
        <v>41988.25</v>
      </c>
      <c r="O437" s="5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44"/>
        <v>43575.208333333328</v>
      </c>
      <c r="O438" s="5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44"/>
        <v>42260.208333333328</v>
      </c>
      <c r="O439" s="5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44"/>
        <v>41337.25</v>
      </c>
      <c r="O440" s="5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44"/>
        <v>42680.208333333328</v>
      </c>
      <c r="O441" s="5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44"/>
        <v>42916.208333333328</v>
      </c>
      <c r="O442" s="5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44"/>
        <v>41025.208333333336</v>
      </c>
      <c r="O443" s="5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44"/>
        <v>42980.208333333328</v>
      </c>
      <c r="O444" s="5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44"/>
        <v>40451.208333333336</v>
      </c>
      <c r="O445" s="5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44"/>
        <v>40748.208333333336</v>
      </c>
      <c r="O446" s="5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44"/>
        <v>40515.25</v>
      </c>
      <c r="O447" s="5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44"/>
        <v>41261.25</v>
      </c>
      <c r="O448" s="5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44"/>
        <v>43088.25</v>
      </c>
      <c r="O449" s="5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44"/>
        <v>41378.208333333336</v>
      </c>
      <c r="O450" s="5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ROUND((E451/D451)*100,0)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51">(((L451/60)/60)/24)+DATE(1970,1,1)</f>
        <v>43530.25</v>
      </c>
      <c r="O451" s="5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51"/>
        <v>43394.208333333328</v>
      </c>
      <c r="O452" s="5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51"/>
        <v>42935.208333333328</v>
      </c>
      <c r="O453" s="5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51"/>
        <v>40365.208333333336</v>
      </c>
      <c r="O454" s="5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51"/>
        <v>42705.25</v>
      </c>
      <c r="O455" s="5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51"/>
        <v>41568.208333333336</v>
      </c>
      <c r="O456" s="5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51"/>
        <v>40809.208333333336</v>
      </c>
      <c r="O457" s="5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51"/>
        <v>43141.25</v>
      </c>
      <c r="O458" s="5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51"/>
        <v>42657.208333333328</v>
      </c>
      <c r="O459" s="5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51"/>
        <v>40265.208333333336</v>
      </c>
      <c r="O460" s="5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51"/>
        <v>42001.25</v>
      </c>
      <c r="O461" s="5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51"/>
        <v>40399.208333333336</v>
      </c>
      <c r="O462" s="5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51"/>
        <v>41757.208333333336</v>
      </c>
      <c r="O463" s="5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51"/>
        <v>41304.25</v>
      </c>
      <c r="O464" s="5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51"/>
        <v>41639.25</v>
      </c>
      <c r="O465" s="5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51"/>
        <v>43142.25</v>
      </c>
      <c r="O466" s="5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51"/>
        <v>43127.25</v>
      </c>
      <c r="O467" s="5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51"/>
        <v>41409.208333333336</v>
      </c>
      <c r="O468" s="5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51"/>
        <v>42331.25</v>
      </c>
      <c r="O469" s="5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51"/>
        <v>43569.208333333328</v>
      </c>
      <c r="O470" s="5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51"/>
        <v>42142.208333333328</v>
      </c>
      <c r="O471" s="5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51"/>
        <v>42716.25</v>
      </c>
      <c r="O472" s="5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51"/>
        <v>41031.208333333336</v>
      </c>
      <c r="O473" s="5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51"/>
        <v>43535.208333333328</v>
      </c>
      <c r="O474" s="5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51"/>
        <v>43277.208333333328</v>
      </c>
      <c r="O475" s="5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51"/>
        <v>41989.25</v>
      </c>
      <c r="O476" s="5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51"/>
        <v>41450.208333333336</v>
      </c>
      <c r="O477" s="5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51"/>
        <v>43322.208333333328</v>
      </c>
      <c r="O478" s="5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51"/>
        <v>40720.208333333336</v>
      </c>
      <c r="O479" s="5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51"/>
        <v>42072.208333333328</v>
      </c>
      <c r="O480" s="5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51"/>
        <v>42945.208333333328</v>
      </c>
      <c r="O481" s="5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51"/>
        <v>40248.25</v>
      </c>
      <c r="O482" s="5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51"/>
        <v>41913.208333333336</v>
      </c>
      <c r="O483" s="5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51"/>
        <v>40963.25</v>
      </c>
      <c r="O484" s="5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51"/>
        <v>43811.25</v>
      </c>
      <c r="O485" s="5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51"/>
        <v>41855.208333333336</v>
      </c>
      <c r="O486" s="5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51"/>
        <v>43626.208333333328</v>
      </c>
      <c r="O487" s="5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51"/>
        <v>43168.25</v>
      </c>
      <c r="O488" s="5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51"/>
        <v>42845.208333333328</v>
      </c>
      <c r="O489" s="5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51"/>
        <v>42403.25</v>
      </c>
      <c r="O490" s="5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51"/>
        <v>40406.208333333336</v>
      </c>
      <c r="O491" s="5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51"/>
        <v>43786.25</v>
      </c>
      <c r="O492" s="5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51"/>
        <v>41456.208333333336</v>
      </c>
      <c r="O493" s="5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51"/>
        <v>40336.208333333336</v>
      </c>
      <c r="O494" s="5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51"/>
        <v>43645.208333333328</v>
      </c>
      <c r="O495" s="5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51"/>
        <v>40990.208333333336</v>
      </c>
      <c r="O496" s="5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51"/>
        <v>41800.208333333336</v>
      </c>
      <c r="O497" s="5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51"/>
        <v>42876.208333333328</v>
      </c>
      <c r="O498" s="5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51"/>
        <v>42724.25</v>
      </c>
      <c r="O499" s="5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51"/>
        <v>42005.25</v>
      </c>
      <c r="O500" s="5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51"/>
        <v>42444.208333333328</v>
      </c>
      <c r="O501" s="5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51"/>
        <v>41395.208333333336</v>
      </c>
      <c r="O502" s="5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51"/>
        <v>41345.208333333336</v>
      </c>
      <c r="O503" s="5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51"/>
        <v>41117.208333333336</v>
      </c>
      <c r="O504" s="5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51"/>
        <v>42186.208333333328</v>
      </c>
      <c r="O505" s="5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51"/>
        <v>42142.208333333328</v>
      </c>
      <c r="O506" s="5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51"/>
        <v>41341.25</v>
      </c>
      <c r="O507" s="5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51"/>
        <v>43062.25</v>
      </c>
      <c r="O508" s="5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51"/>
        <v>41373.208333333336</v>
      </c>
      <c r="O509" s="5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51"/>
        <v>43310.208333333328</v>
      </c>
      <c r="O510" s="5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51"/>
        <v>41034.208333333336</v>
      </c>
      <c r="O511" s="5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51"/>
        <v>43251.208333333328</v>
      </c>
      <c r="O512" s="5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51"/>
        <v>43671.208333333328</v>
      </c>
      <c r="O513" s="5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51"/>
        <v>41825.208333333336</v>
      </c>
      <c r="O514" s="5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ROUND((E515/D515)*100,0)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8">(((L515/60)/60)/24)+DATE(1970,1,1)</f>
        <v>40430.208333333336</v>
      </c>
      <c r="O515" s="5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8"/>
        <v>41614.25</v>
      </c>
      <c r="O516" s="5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8"/>
        <v>40900.25</v>
      </c>
      <c r="O517" s="5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8"/>
        <v>40396.208333333336</v>
      </c>
      <c r="O518" s="5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8"/>
        <v>42860.208333333328</v>
      </c>
      <c r="O519" s="5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8"/>
        <v>43154.25</v>
      </c>
      <c r="O520" s="5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8"/>
        <v>42012.25</v>
      </c>
      <c r="O521" s="5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8"/>
        <v>43574.208333333328</v>
      </c>
      <c r="O522" s="5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8"/>
        <v>42605.208333333328</v>
      </c>
      <c r="O523" s="5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8"/>
        <v>41093.208333333336</v>
      </c>
      <c r="O524" s="5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8"/>
        <v>40241.25</v>
      </c>
      <c r="O525" s="5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8"/>
        <v>40294.208333333336</v>
      </c>
      <c r="O526" s="5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8"/>
        <v>40505.25</v>
      </c>
      <c r="O527" s="5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8"/>
        <v>42364.25</v>
      </c>
      <c r="O528" s="5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8"/>
        <v>42405.25</v>
      </c>
      <c r="O529" s="5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8"/>
        <v>41601.25</v>
      </c>
      <c r="O530" s="5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8"/>
        <v>41769.208333333336</v>
      </c>
      <c r="O531" s="5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8"/>
        <v>40421.208333333336</v>
      </c>
      <c r="O532" s="5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8"/>
        <v>41589.25</v>
      </c>
      <c r="O533" s="5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8"/>
        <v>43125.25</v>
      </c>
      <c r="O534" s="5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8"/>
        <v>41479.208333333336</v>
      </c>
      <c r="O535" s="5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8"/>
        <v>43329.208333333328</v>
      </c>
      <c r="O536" s="5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8"/>
        <v>43259.208333333328</v>
      </c>
      <c r="O537" s="5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8"/>
        <v>40414.208333333336</v>
      </c>
      <c r="O538" s="5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8"/>
        <v>43342.208333333328</v>
      </c>
      <c r="O539" s="5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8"/>
        <v>41539.208333333336</v>
      </c>
      <c r="O540" s="5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8"/>
        <v>43647.208333333328</v>
      </c>
      <c r="O541" s="5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8"/>
        <v>43225.208333333328</v>
      </c>
      <c r="O542" s="5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8"/>
        <v>42165.208333333328</v>
      </c>
      <c r="O543" s="5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8"/>
        <v>42391.25</v>
      </c>
      <c r="O544" s="5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8"/>
        <v>41528.208333333336</v>
      </c>
      <c r="O545" s="5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8"/>
        <v>42377.25</v>
      </c>
      <c r="O546" s="5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8"/>
        <v>43824.25</v>
      </c>
      <c r="O547" s="5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8"/>
        <v>43360.208333333328</v>
      </c>
      <c r="O548" s="5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8"/>
        <v>42029.25</v>
      </c>
      <c r="O549" s="5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8"/>
        <v>42461.208333333328</v>
      </c>
      <c r="O550" s="5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8"/>
        <v>41422.208333333336</v>
      </c>
      <c r="O551" s="5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8"/>
        <v>40968.25</v>
      </c>
      <c r="O552" s="5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8"/>
        <v>41993.25</v>
      </c>
      <c r="O553" s="5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8"/>
        <v>42700.25</v>
      </c>
      <c r="O554" s="5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8"/>
        <v>40545.25</v>
      </c>
      <c r="O555" s="5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8"/>
        <v>42723.25</v>
      </c>
      <c r="O556" s="5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8"/>
        <v>41731.208333333336</v>
      </c>
      <c r="O557" s="5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8"/>
        <v>40792.208333333336</v>
      </c>
      <c r="O558" s="5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8"/>
        <v>42279.208333333328</v>
      </c>
      <c r="O559" s="5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8"/>
        <v>42424.25</v>
      </c>
      <c r="O560" s="5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8"/>
        <v>42584.208333333328</v>
      </c>
      <c r="O561" s="5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8"/>
        <v>40865.25</v>
      </c>
      <c r="O562" s="5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8"/>
        <v>40833.208333333336</v>
      </c>
      <c r="O563" s="5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8"/>
        <v>43536.208333333328</v>
      </c>
      <c r="O564" s="5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8"/>
        <v>43417.25</v>
      </c>
      <c r="O565" s="5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8"/>
        <v>42078.208333333328</v>
      </c>
      <c r="O566" s="5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8"/>
        <v>40862.25</v>
      </c>
      <c r="O567" s="5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8"/>
        <v>42424.25</v>
      </c>
      <c r="O568" s="5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8"/>
        <v>41830.208333333336</v>
      </c>
      <c r="O569" s="5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8"/>
        <v>40374.208333333336</v>
      </c>
      <c r="O570" s="5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8"/>
        <v>40554.25</v>
      </c>
      <c r="O571" s="5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8"/>
        <v>41993.25</v>
      </c>
      <c r="O572" s="5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8"/>
        <v>42174.208333333328</v>
      </c>
      <c r="O573" s="5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8"/>
        <v>42275.208333333328</v>
      </c>
      <c r="O574" s="5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8"/>
        <v>41761.208333333336</v>
      </c>
      <c r="O575" s="5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8"/>
        <v>43806.25</v>
      </c>
      <c r="O576" s="5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8"/>
        <v>41779.208333333336</v>
      </c>
      <c r="O577" s="5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8"/>
        <v>43040.208333333328</v>
      </c>
      <c r="O578" s="5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ROUND((E579/D579)*100,0)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65">(((L579/60)/60)/24)+DATE(1970,1,1)</f>
        <v>40613.25</v>
      </c>
      <c r="O579" s="5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65"/>
        <v>40878.25</v>
      </c>
      <c r="O580" s="5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65"/>
        <v>40762.208333333336</v>
      </c>
      <c r="O581" s="5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65"/>
        <v>41696.25</v>
      </c>
      <c r="O582" s="5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65"/>
        <v>40662.208333333336</v>
      </c>
      <c r="O583" s="5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65"/>
        <v>42165.208333333328</v>
      </c>
      <c r="O584" s="5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65"/>
        <v>40959.25</v>
      </c>
      <c r="O585" s="5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65"/>
        <v>41024.208333333336</v>
      </c>
      <c r="O586" s="5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65"/>
        <v>40255.208333333336</v>
      </c>
      <c r="O587" s="5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65"/>
        <v>40499.25</v>
      </c>
      <c r="O588" s="5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65"/>
        <v>43484.25</v>
      </c>
      <c r="O589" s="5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65"/>
        <v>40262.208333333336</v>
      </c>
      <c r="O590" s="5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65"/>
        <v>42190.208333333328</v>
      </c>
      <c r="O591" s="5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65"/>
        <v>41994.25</v>
      </c>
      <c r="O592" s="5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65"/>
        <v>40373.208333333336</v>
      </c>
      <c r="O593" s="5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65"/>
        <v>41789.208333333336</v>
      </c>
      <c r="O594" s="5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65"/>
        <v>41724.208333333336</v>
      </c>
      <c r="O595" s="5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65"/>
        <v>42548.208333333328</v>
      </c>
      <c r="O596" s="5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65"/>
        <v>40253.208333333336</v>
      </c>
      <c r="O597" s="5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65"/>
        <v>42434.25</v>
      </c>
      <c r="O598" s="5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65"/>
        <v>43786.25</v>
      </c>
      <c r="O599" s="5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65"/>
        <v>40344.208333333336</v>
      </c>
      <c r="O600" s="5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65"/>
        <v>42047.25</v>
      </c>
      <c r="O601" s="5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65"/>
        <v>41485.208333333336</v>
      </c>
      <c r="O602" s="5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65"/>
        <v>41789.208333333336</v>
      </c>
      <c r="O603" s="5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65"/>
        <v>42160.208333333328</v>
      </c>
      <c r="O604" s="5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65"/>
        <v>43573.208333333328</v>
      </c>
      <c r="O605" s="5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65"/>
        <v>40565.25</v>
      </c>
      <c r="O606" s="5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65"/>
        <v>42280.208333333328</v>
      </c>
      <c r="O607" s="5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65"/>
        <v>42436.25</v>
      </c>
      <c r="O608" s="5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65"/>
        <v>41721.208333333336</v>
      </c>
      <c r="O609" s="5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65"/>
        <v>43530.25</v>
      </c>
      <c r="O610" s="5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65"/>
        <v>43481.25</v>
      </c>
      <c r="O611" s="5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65"/>
        <v>41259.25</v>
      </c>
      <c r="O612" s="5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65"/>
        <v>41480.208333333336</v>
      </c>
      <c r="O613" s="5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65"/>
        <v>40474.208333333336</v>
      </c>
      <c r="O614" s="5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65"/>
        <v>42973.208333333328</v>
      </c>
      <c r="O615" s="5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65"/>
        <v>42746.25</v>
      </c>
      <c r="O616" s="5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65"/>
        <v>42489.208333333328</v>
      </c>
      <c r="O617" s="5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65"/>
        <v>41537.208333333336</v>
      </c>
      <c r="O618" s="5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65"/>
        <v>41794.208333333336</v>
      </c>
      <c r="O619" s="5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65"/>
        <v>41396.208333333336</v>
      </c>
      <c r="O620" s="5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65"/>
        <v>40669.208333333336</v>
      </c>
      <c r="O621" s="5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65"/>
        <v>42559.208333333328</v>
      </c>
      <c r="O622" s="5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65"/>
        <v>42626.208333333328</v>
      </c>
      <c r="O623" s="5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65"/>
        <v>43205.208333333328</v>
      </c>
      <c r="O624" s="5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65"/>
        <v>42201.208333333328</v>
      </c>
      <c r="O625" s="5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65"/>
        <v>42029.25</v>
      </c>
      <c r="O626" s="5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65"/>
        <v>43857.25</v>
      </c>
      <c r="O627" s="5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65"/>
        <v>40449.208333333336</v>
      </c>
      <c r="O628" s="5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65"/>
        <v>40345.208333333336</v>
      </c>
      <c r="O629" s="5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65"/>
        <v>40455.208333333336</v>
      </c>
      <c r="O630" s="5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65"/>
        <v>42557.208333333328</v>
      </c>
      <c r="O631" s="5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65"/>
        <v>43586.208333333328</v>
      </c>
      <c r="O632" s="5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65"/>
        <v>43550.208333333328</v>
      </c>
      <c r="O633" s="5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65"/>
        <v>41945.208333333336</v>
      </c>
      <c r="O634" s="5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65"/>
        <v>42315.25</v>
      </c>
      <c r="O635" s="5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65"/>
        <v>42819.208333333328</v>
      </c>
      <c r="O636" s="5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65"/>
        <v>41314.25</v>
      </c>
      <c r="O637" s="5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65"/>
        <v>40926.25</v>
      </c>
      <c r="O638" s="5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65"/>
        <v>42688.25</v>
      </c>
      <c r="O639" s="5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65"/>
        <v>40386.208333333336</v>
      </c>
      <c r="O640" s="5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65"/>
        <v>43309.208333333328</v>
      </c>
      <c r="O641" s="5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65"/>
        <v>42387.25</v>
      </c>
      <c r="O642" s="5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ROUND((E643/D643)*100,0)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72">(((L643/60)/60)/24)+DATE(1970,1,1)</f>
        <v>42786.25</v>
      </c>
      <c r="O643" s="5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72"/>
        <v>43451.25</v>
      </c>
      <c r="O644" s="5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72"/>
        <v>42795.25</v>
      </c>
      <c r="O645" s="5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72"/>
        <v>43452.25</v>
      </c>
      <c r="O646" s="5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72"/>
        <v>43369.208333333328</v>
      </c>
      <c r="O647" s="5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72"/>
        <v>41346.208333333336</v>
      </c>
      <c r="O648" s="5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72"/>
        <v>43199.208333333328</v>
      </c>
      <c r="O649" s="5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72"/>
        <v>42922.208333333328</v>
      </c>
      <c r="O650" s="5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72"/>
        <v>40471.208333333336</v>
      </c>
      <c r="O651" s="5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72"/>
        <v>41828.208333333336</v>
      </c>
      <c r="O652" s="5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72"/>
        <v>41692.25</v>
      </c>
      <c r="O653" s="5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72"/>
        <v>42587.208333333328</v>
      </c>
      <c r="O654" s="5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72"/>
        <v>42468.208333333328</v>
      </c>
      <c r="O655" s="5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72"/>
        <v>42240.208333333328</v>
      </c>
      <c r="O656" s="5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72"/>
        <v>42796.25</v>
      </c>
      <c r="O657" s="5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72"/>
        <v>43097.25</v>
      </c>
      <c r="O658" s="5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72"/>
        <v>43096.25</v>
      </c>
      <c r="O659" s="5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72"/>
        <v>42246.208333333328</v>
      </c>
      <c r="O660" s="5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72"/>
        <v>40570.25</v>
      </c>
      <c r="O661" s="5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72"/>
        <v>42237.208333333328</v>
      </c>
      <c r="O662" s="5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72"/>
        <v>40996.208333333336</v>
      </c>
      <c r="O663" s="5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72"/>
        <v>43443.25</v>
      </c>
      <c r="O664" s="5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72"/>
        <v>40458.208333333336</v>
      </c>
      <c r="O665" s="5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72"/>
        <v>40959.25</v>
      </c>
      <c r="O666" s="5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72"/>
        <v>40733.208333333336</v>
      </c>
      <c r="O667" s="5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72"/>
        <v>41516.208333333336</v>
      </c>
      <c r="O668" s="5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72"/>
        <v>41892.208333333336</v>
      </c>
      <c r="O669" s="5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72"/>
        <v>41122.208333333336</v>
      </c>
      <c r="O670" s="5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72"/>
        <v>42912.208333333328</v>
      </c>
      <c r="O671" s="5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72"/>
        <v>42425.25</v>
      </c>
      <c r="O672" s="5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72"/>
        <v>40390.208333333336</v>
      </c>
      <c r="O673" s="5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72"/>
        <v>43180.208333333328</v>
      </c>
      <c r="O674" s="5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72"/>
        <v>42475.208333333328</v>
      </c>
      <c r="O675" s="5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72"/>
        <v>40774.208333333336</v>
      </c>
      <c r="O676" s="5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72"/>
        <v>43719.208333333328</v>
      </c>
      <c r="O677" s="5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72"/>
        <v>41178.208333333336</v>
      </c>
      <c r="O678" s="5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72"/>
        <v>42561.208333333328</v>
      </c>
      <c r="O679" s="5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72"/>
        <v>43484.25</v>
      </c>
      <c r="O680" s="5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72"/>
        <v>43756.208333333328</v>
      </c>
      <c r="O681" s="5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72"/>
        <v>43813.25</v>
      </c>
      <c r="O682" s="5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72"/>
        <v>40898.25</v>
      </c>
      <c r="O683" s="5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72"/>
        <v>41619.25</v>
      </c>
      <c r="O684" s="5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72"/>
        <v>43359.208333333328</v>
      </c>
      <c r="O685" s="5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72"/>
        <v>40358.208333333336</v>
      </c>
      <c r="O686" s="5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72"/>
        <v>42239.208333333328</v>
      </c>
      <c r="O687" s="5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72"/>
        <v>43186.208333333328</v>
      </c>
      <c r="O688" s="5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72"/>
        <v>42806.25</v>
      </c>
      <c r="O689" s="5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72"/>
        <v>43475.25</v>
      </c>
      <c r="O690" s="5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72"/>
        <v>41576.208333333336</v>
      </c>
      <c r="O691" s="5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72"/>
        <v>40874.25</v>
      </c>
      <c r="O692" s="5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72"/>
        <v>41185.208333333336</v>
      </c>
      <c r="O693" s="5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72"/>
        <v>43655.208333333328</v>
      </c>
      <c r="O694" s="5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72"/>
        <v>43025.208333333328</v>
      </c>
      <c r="O695" s="5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72"/>
        <v>43066.25</v>
      </c>
      <c r="O696" s="5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72"/>
        <v>42322.25</v>
      </c>
      <c r="O697" s="5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72"/>
        <v>42114.208333333328</v>
      </c>
      <c r="O698" s="5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72"/>
        <v>43190.208333333328</v>
      </c>
      <c r="O699" s="5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72"/>
        <v>40871.25</v>
      </c>
      <c r="O700" s="5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72"/>
        <v>43641.208333333328</v>
      </c>
      <c r="O701" s="5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72"/>
        <v>40203.25</v>
      </c>
      <c r="O702" s="5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72"/>
        <v>40629.208333333336</v>
      </c>
      <c r="O703" s="5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72"/>
        <v>41477.208333333336</v>
      </c>
      <c r="O704" s="5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72"/>
        <v>41020.208333333336</v>
      </c>
      <c r="O705" s="5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72"/>
        <v>42555.208333333328</v>
      </c>
      <c r="O706" s="5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ROUND((E707/D707)*100,0)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79">(((L707/60)/60)/24)+DATE(1970,1,1)</f>
        <v>41619.25</v>
      </c>
      <c r="O707" s="5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79"/>
        <v>43471.25</v>
      </c>
      <c r="O708" s="5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79"/>
        <v>43442.25</v>
      </c>
      <c r="O709" s="5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79"/>
        <v>42877.208333333328</v>
      </c>
      <c r="O710" s="5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79"/>
        <v>41018.208333333336</v>
      </c>
      <c r="O711" s="5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79"/>
        <v>43295.208333333328</v>
      </c>
      <c r="O712" s="5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79"/>
        <v>42393.25</v>
      </c>
      <c r="O713" s="5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79"/>
        <v>42559.208333333328</v>
      </c>
      <c r="O714" s="5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79"/>
        <v>42604.208333333328</v>
      </c>
      <c r="O715" s="5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79"/>
        <v>41870.208333333336</v>
      </c>
      <c r="O716" s="5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79"/>
        <v>40397.208333333336</v>
      </c>
      <c r="O717" s="5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79"/>
        <v>41465.208333333336</v>
      </c>
      <c r="O718" s="5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79"/>
        <v>40777.208333333336</v>
      </c>
      <c r="O719" s="5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79"/>
        <v>41442.208333333336</v>
      </c>
      <c r="O720" s="5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79"/>
        <v>41058.208333333336</v>
      </c>
      <c r="O721" s="5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79"/>
        <v>43152.25</v>
      </c>
      <c r="O722" s="5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79"/>
        <v>43194.208333333328</v>
      </c>
      <c r="O723" s="5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79"/>
        <v>43045.25</v>
      </c>
      <c r="O724" s="5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79"/>
        <v>42431.25</v>
      </c>
      <c r="O725" s="5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79"/>
        <v>41934.208333333336</v>
      </c>
      <c r="O726" s="5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79"/>
        <v>41958.25</v>
      </c>
      <c r="O727" s="5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79"/>
        <v>40476.208333333336</v>
      </c>
      <c r="O728" s="5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79"/>
        <v>43485.25</v>
      </c>
      <c r="O729" s="5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79"/>
        <v>42515.208333333328</v>
      </c>
      <c r="O730" s="5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79"/>
        <v>41309.25</v>
      </c>
      <c r="O731" s="5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79"/>
        <v>42147.208333333328</v>
      </c>
      <c r="O732" s="5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79"/>
        <v>42939.208333333328</v>
      </c>
      <c r="O733" s="5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79"/>
        <v>42816.208333333328</v>
      </c>
      <c r="O734" s="5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79"/>
        <v>41844.208333333336</v>
      </c>
      <c r="O735" s="5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79"/>
        <v>42763.25</v>
      </c>
      <c r="O736" s="5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79"/>
        <v>42459.208333333328</v>
      </c>
      <c r="O737" s="5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79"/>
        <v>42055.25</v>
      </c>
      <c r="O738" s="5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79"/>
        <v>42685.25</v>
      </c>
      <c r="O739" s="5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79"/>
        <v>41959.25</v>
      </c>
      <c r="O740" s="5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79"/>
        <v>41089.208333333336</v>
      </c>
      <c r="O741" s="5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79"/>
        <v>42769.25</v>
      </c>
      <c r="O742" s="5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79"/>
        <v>40321.208333333336</v>
      </c>
      <c r="O743" s="5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79"/>
        <v>40197.25</v>
      </c>
      <c r="O744" s="5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79"/>
        <v>42298.208333333328</v>
      </c>
      <c r="O745" s="5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79"/>
        <v>43322.208333333328</v>
      </c>
      <c r="O746" s="5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79"/>
        <v>40328.208333333336</v>
      </c>
      <c r="O747" s="5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79"/>
        <v>40825.208333333336</v>
      </c>
      <c r="O748" s="5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79"/>
        <v>40423.208333333336</v>
      </c>
      <c r="O749" s="5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79"/>
        <v>40238.25</v>
      </c>
      <c r="O750" s="5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79"/>
        <v>41920.208333333336</v>
      </c>
      <c r="O751" s="5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79"/>
        <v>40360.208333333336</v>
      </c>
      <c r="O752" s="5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79"/>
        <v>42446.208333333328</v>
      </c>
      <c r="O753" s="5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79"/>
        <v>40395.208333333336</v>
      </c>
      <c r="O754" s="5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79"/>
        <v>40321.208333333336</v>
      </c>
      <c r="O755" s="5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79"/>
        <v>41210.208333333336</v>
      </c>
      <c r="O756" s="5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79"/>
        <v>43096.25</v>
      </c>
      <c r="O757" s="5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79"/>
        <v>42024.25</v>
      </c>
      <c r="O758" s="5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79"/>
        <v>40675.208333333336</v>
      </c>
      <c r="O759" s="5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79"/>
        <v>41936.208333333336</v>
      </c>
      <c r="O760" s="5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79"/>
        <v>43136.25</v>
      </c>
      <c r="O761" s="5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79"/>
        <v>43678.208333333328</v>
      </c>
      <c r="O762" s="5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79"/>
        <v>42938.208333333328</v>
      </c>
      <c r="O763" s="5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79"/>
        <v>41241.25</v>
      </c>
      <c r="O764" s="5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79"/>
        <v>41037.208333333336</v>
      </c>
      <c r="O765" s="5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79"/>
        <v>40676.208333333336</v>
      </c>
      <c r="O766" s="5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79"/>
        <v>42840.208333333328</v>
      </c>
      <c r="O767" s="5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79"/>
        <v>43362.208333333328</v>
      </c>
      <c r="O768" s="5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79"/>
        <v>42283.208333333328</v>
      </c>
      <c r="O769" s="5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79"/>
        <v>41619.25</v>
      </c>
      <c r="O770" s="5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ROUND((E771/D771)*100,0)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86">(((L771/60)/60)/24)+DATE(1970,1,1)</f>
        <v>41501.208333333336</v>
      </c>
      <c r="O771" s="5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86"/>
        <v>41743.208333333336</v>
      </c>
      <c r="O772" s="5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86"/>
        <v>43491.25</v>
      </c>
      <c r="O773" s="5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86"/>
        <v>43505.25</v>
      </c>
      <c r="O774" s="5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86"/>
        <v>42838.208333333328</v>
      </c>
      <c r="O775" s="5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86"/>
        <v>42513.208333333328</v>
      </c>
      <c r="O776" s="5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86"/>
        <v>41949.25</v>
      </c>
      <c r="O777" s="5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86"/>
        <v>43650.208333333328</v>
      </c>
      <c r="O778" s="5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86"/>
        <v>40809.208333333336</v>
      </c>
      <c r="O779" s="5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86"/>
        <v>40768.208333333336</v>
      </c>
      <c r="O780" s="5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86"/>
        <v>42230.208333333328</v>
      </c>
      <c r="O781" s="5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86"/>
        <v>42573.208333333328</v>
      </c>
      <c r="O782" s="5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86"/>
        <v>40482.208333333336</v>
      </c>
      <c r="O783" s="5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86"/>
        <v>40603.25</v>
      </c>
      <c r="O784" s="5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86"/>
        <v>41625.25</v>
      </c>
      <c r="O785" s="5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86"/>
        <v>42435.25</v>
      </c>
      <c r="O786" s="5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86"/>
        <v>43582.208333333328</v>
      </c>
      <c r="O787" s="5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86"/>
        <v>43186.208333333328</v>
      </c>
      <c r="O788" s="5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86"/>
        <v>40684.208333333336</v>
      </c>
      <c r="O789" s="5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86"/>
        <v>41202.208333333336</v>
      </c>
      <c r="O790" s="5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86"/>
        <v>41786.208333333336</v>
      </c>
      <c r="O791" s="5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86"/>
        <v>40223.25</v>
      </c>
      <c r="O792" s="5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86"/>
        <v>42715.25</v>
      </c>
      <c r="O793" s="5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86"/>
        <v>41451.208333333336</v>
      </c>
      <c r="O794" s="5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86"/>
        <v>41450.208333333336</v>
      </c>
      <c r="O795" s="5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86"/>
        <v>43091.25</v>
      </c>
      <c r="O796" s="5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86"/>
        <v>42675.208333333328</v>
      </c>
      <c r="O797" s="5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86"/>
        <v>41859.208333333336</v>
      </c>
      <c r="O798" s="5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86"/>
        <v>43464.25</v>
      </c>
      <c r="O799" s="5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86"/>
        <v>41060.208333333336</v>
      </c>
      <c r="O800" s="5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86"/>
        <v>42399.25</v>
      </c>
      <c r="O801" s="5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86"/>
        <v>42167.208333333328</v>
      </c>
      <c r="O802" s="5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86"/>
        <v>43830.25</v>
      </c>
      <c r="O803" s="5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86"/>
        <v>43650.208333333328</v>
      </c>
      <c r="O804" s="5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86"/>
        <v>43492.25</v>
      </c>
      <c r="O805" s="5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86"/>
        <v>43102.25</v>
      </c>
      <c r="O806" s="5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86"/>
        <v>41958.25</v>
      </c>
      <c r="O807" s="5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86"/>
        <v>40973.25</v>
      </c>
      <c r="O808" s="5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86"/>
        <v>43753.208333333328</v>
      </c>
      <c r="O809" s="5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86"/>
        <v>42507.208333333328</v>
      </c>
      <c r="O810" s="5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86"/>
        <v>41135.208333333336</v>
      </c>
      <c r="O811" s="5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86"/>
        <v>43067.25</v>
      </c>
      <c r="O812" s="5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86"/>
        <v>42378.25</v>
      </c>
      <c r="O813" s="5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86"/>
        <v>43206.208333333328</v>
      </c>
      <c r="O814" s="5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86"/>
        <v>41148.208333333336</v>
      </c>
      <c r="O815" s="5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86"/>
        <v>42517.208333333328</v>
      </c>
      <c r="O816" s="5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86"/>
        <v>43068.25</v>
      </c>
      <c r="O817" s="5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86"/>
        <v>41680.25</v>
      </c>
      <c r="O818" s="5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86"/>
        <v>43589.208333333328</v>
      </c>
      <c r="O819" s="5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86"/>
        <v>43486.25</v>
      </c>
      <c r="O820" s="5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86"/>
        <v>41237.25</v>
      </c>
      <c r="O821" s="5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86"/>
        <v>43310.208333333328</v>
      </c>
      <c r="O822" s="5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86"/>
        <v>42794.25</v>
      </c>
      <c r="O823" s="5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86"/>
        <v>41698.25</v>
      </c>
      <c r="O824" s="5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86"/>
        <v>41892.208333333336</v>
      </c>
      <c r="O825" s="5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86"/>
        <v>40348.208333333336</v>
      </c>
      <c r="O826" s="5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86"/>
        <v>42941.208333333328</v>
      </c>
      <c r="O827" s="5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86"/>
        <v>40525.25</v>
      </c>
      <c r="O828" s="5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86"/>
        <v>40666.208333333336</v>
      </c>
      <c r="O829" s="5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86"/>
        <v>43340.208333333328</v>
      </c>
      <c r="O830" s="5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86"/>
        <v>42164.208333333328</v>
      </c>
      <c r="O831" s="5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86"/>
        <v>43103.25</v>
      </c>
      <c r="O832" s="5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86"/>
        <v>40994.208333333336</v>
      </c>
      <c r="O833" s="5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86"/>
        <v>42299.208333333328</v>
      </c>
      <c r="O834" s="5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ROUND((E835/D835)*100,0)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93">(((L835/60)/60)/24)+DATE(1970,1,1)</f>
        <v>40588.25</v>
      </c>
      <c r="O835" s="5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93"/>
        <v>41448.208333333336</v>
      </c>
      <c r="O836" s="5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93"/>
        <v>42063.25</v>
      </c>
      <c r="O837" s="5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93"/>
        <v>40214.25</v>
      </c>
      <c r="O838" s="5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93"/>
        <v>40629.208333333336</v>
      </c>
      <c r="O839" s="5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93"/>
        <v>43370.208333333328</v>
      </c>
      <c r="O840" s="5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93"/>
        <v>41715.208333333336</v>
      </c>
      <c r="O841" s="5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93"/>
        <v>41836.208333333336</v>
      </c>
      <c r="O842" s="5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93"/>
        <v>42419.25</v>
      </c>
      <c r="O843" s="5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93"/>
        <v>43266.208333333328</v>
      </c>
      <c r="O844" s="5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93"/>
        <v>43338.208333333328</v>
      </c>
      <c r="O845" s="5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93"/>
        <v>40930.25</v>
      </c>
      <c r="O846" s="5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93"/>
        <v>43235.208333333328</v>
      </c>
      <c r="O847" s="5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93"/>
        <v>43302.208333333328</v>
      </c>
      <c r="O848" s="5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93"/>
        <v>43107.25</v>
      </c>
      <c r="O849" s="5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93"/>
        <v>40341.208333333336</v>
      </c>
      <c r="O850" s="5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93"/>
        <v>40948.25</v>
      </c>
      <c r="O851" s="5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93"/>
        <v>40866.25</v>
      </c>
      <c r="O852" s="5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93"/>
        <v>41031.208333333336</v>
      </c>
      <c r="O853" s="5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93"/>
        <v>40740.208333333336</v>
      </c>
      <c r="O854" s="5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93"/>
        <v>40714.208333333336</v>
      </c>
      <c r="O855" s="5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93"/>
        <v>43787.25</v>
      </c>
      <c r="O856" s="5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93"/>
        <v>40712.208333333336</v>
      </c>
      <c r="O857" s="5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93"/>
        <v>41023.208333333336</v>
      </c>
      <c r="O858" s="5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93"/>
        <v>40944.25</v>
      </c>
      <c r="O859" s="5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93"/>
        <v>43211.208333333328</v>
      </c>
      <c r="O860" s="5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93"/>
        <v>41334.25</v>
      </c>
      <c r="O861" s="5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93"/>
        <v>43515.25</v>
      </c>
      <c r="O862" s="5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93"/>
        <v>40258.208333333336</v>
      </c>
      <c r="O863" s="5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93"/>
        <v>40756.208333333336</v>
      </c>
      <c r="O864" s="5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93"/>
        <v>42172.208333333328</v>
      </c>
      <c r="O865" s="5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93"/>
        <v>42601.208333333328</v>
      </c>
      <c r="O866" s="5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93"/>
        <v>41897.208333333336</v>
      </c>
      <c r="O867" s="5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93"/>
        <v>40671.208333333336</v>
      </c>
      <c r="O868" s="5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93"/>
        <v>43382.208333333328</v>
      </c>
      <c r="O869" s="5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93"/>
        <v>41559.208333333336</v>
      </c>
      <c r="O870" s="5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93"/>
        <v>40350.208333333336</v>
      </c>
      <c r="O871" s="5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93"/>
        <v>42240.208333333328</v>
      </c>
      <c r="O872" s="5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93"/>
        <v>43040.208333333328</v>
      </c>
      <c r="O873" s="5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93"/>
        <v>43346.208333333328</v>
      </c>
      <c r="O874" s="5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93"/>
        <v>41647.25</v>
      </c>
      <c r="O875" s="5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93"/>
        <v>40291.208333333336</v>
      </c>
      <c r="O876" s="5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93"/>
        <v>40556.25</v>
      </c>
      <c r="O877" s="5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93"/>
        <v>43624.208333333328</v>
      </c>
      <c r="O878" s="5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93"/>
        <v>42577.208333333328</v>
      </c>
      <c r="O879" s="5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93"/>
        <v>43845.25</v>
      </c>
      <c r="O880" s="5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93"/>
        <v>42788.25</v>
      </c>
      <c r="O881" s="5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93"/>
        <v>43667.208333333328</v>
      </c>
      <c r="O882" s="5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93"/>
        <v>42194.208333333328</v>
      </c>
      <c r="O883" s="5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93"/>
        <v>42025.25</v>
      </c>
      <c r="O884" s="5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93"/>
        <v>40323.208333333336</v>
      </c>
      <c r="O885" s="5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93"/>
        <v>41763.208333333336</v>
      </c>
      <c r="O886" s="5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93"/>
        <v>40335.208333333336</v>
      </c>
      <c r="O887" s="5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93"/>
        <v>40416.208333333336</v>
      </c>
      <c r="O888" s="5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93"/>
        <v>42202.208333333328</v>
      </c>
      <c r="O889" s="5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93"/>
        <v>42836.208333333328</v>
      </c>
      <c r="O890" s="5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93"/>
        <v>41710.208333333336</v>
      </c>
      <c r="O891" s="5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93"/>
        <v>43640.208333333328</v>
      </c>
      <c r="O892" s="5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93"/>
        <v>40880.25</v>
      </c>
      <c r="O893" s="5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93"/>
        <v>40319.208333333336</v>
      </c>
      <c r="O894" s="5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93"/>
        <v>42170.208333333328</v>
      </c>
      <c r="O895" s="5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93"/>
        <v>41466.208333333336</v>
      </c>
      <c r="O896" s="5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93"/>
        <v>43134.25</v>
      </c>
      <c r="O897" s="5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93"/>
        <v>40738.208333333336</v>
      </c>
      <c r="O898" s="5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ROUND((E899/D899)*100,0)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100">(((L899/60)/60)/24)+DATE(1970,1,1)</f>
        <v>43583.208333333328</v>
      </c>
      <c r="O899" s="5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100"/>
        <v>43815.25</v>
      </c>
      <c r="O900" s="5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100"/>
        <v>41554.208333333336</v>
      </c>
      <c r="O901" s="5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100"/>
        <v>41901.208333333336</v>
      </c>
      <c r="O902" s="5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100"/>
        <v>43298.208333333328</v>
      </c>
      <c r="O903" s="5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100"/>
        <v>42399.25</v>
      </c>
      <c r="O904" s="5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100"/>
        <v>41034.208333333336</v>
      </c>
      <c r="O905" s="5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100"/>
        <v>41186.208333333336</v>
      </c>
      <c r="O906" s="5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100"/>
        <v>41536.208333333336</v>
      </c>
      <c r="O907" s="5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100"/>
        <v>42868.208333333328</v>
      </c>
      <c r="O908" s="5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100"/>
        <v>40660.208333333336</v>
      </c>
      <c r="O909" s="5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100"/>
        <v>41031.208333333336</v>
      </c>
      <c r="O910" s="5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100"/>
        <v>43255.208333333328</v>
      </c>
      <c r="O911" s="5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100"/>
        <v>42026.25</v>
      </c>
      <c r="O912" s="5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100"/>
        <v>43717.208333333328</v>
      </c>
      <c r="O913" s="5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100"/>
        <v>41157.208333333336</v>
      </c>
      <c r="O914" s="5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100"/>
        <v>43597.208333333328</v>
      </c>
      <c r="O915" s="5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100"/>
        <v>41490.208333333336</v>
      </c>
      <c r="O916" s="5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100"/>
        <v>42976.208333333328</v>
      </c>
      <c r="O917" s="5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100"/>
        <v>41991.25</v>
      </c>
      <c r="O918" s="5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100"/>
        <v>40722.208333333336</v>
      </c>
      <c r="O919" s="5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100"/>
        <v>41117.208333333336</v>
      </c>
      <c r="O920" s="5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100"/>
        <v>43022.208333333328</v>
      </c>
      <c r="O921" s="5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100"/>
        <v>43503.25</v>
      </c>
      <c r="O922" s="5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100"/>
        <v>40951.25</v>
      </c>
      <c r="O923" s="5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100"/>
        <v>43443.25</v>
      </c>
      <c r="O924" s="5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100"/>
        <v>40373.208333333336</v>
      </c>
      <c r="O925" s="5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100"/>
        <v>43769.208333333328</v>
      </c>
      <c r="O926" s="5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100"/>
        <v>43000.208333333328</v>
      </c>
      <c r="O927" s="5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100"/>
        <v>42502.208333333328</v>
      </c>
      <c r="O928" s="5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100"/>
        <v>41102.208333333336</v>
      </c>
      <c r="O929" s="5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100"/>
        <v>41637.25</v>
      </c>
      <c r="O930" s="5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100"/>
        <v>42858.208333333328</v>
      </c>
      <c r="O931" s="5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100"/>
        <v>42060.25</v>
      </c>
      <c r="O932" s="5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100"/>
        <v>41818.208333333336</v>
      </c>
      <c r="O933" s="5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100"/>
        <v>41709.208333333336</v>
      </c>
      <c r="O934" s="5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100"/>
        <v>41372.208333333336</v>
      </c>
      <c r="O935" s="5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100"/>
        <v>42422.25</v>
      </c>
      <c r="O936" s="5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100"/>
        <v>42209.208333333328</v>
      </c>
      <c r="O937" s="5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100"/>
        <v>43668.208333333328</v>
      </c>
      <c r="O938" s="5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100"/>
        <v>42334.25</v>
      </c>
      <c r="O939" s="5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100"/>
        <v>43263.208333333328</v>
      </c>
      <c r="O940" s="5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100"/>
        <v>40670.208333333336</v>
      </c>
      <c r="O941" s="5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100"/>
        <v>41244.25</v>
      </c>
      <c r="O942" s="5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100"/>
        <v>40552.25</v>
      </c>
      <c r="O943" s="5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100"/>
        <v>40568.25</v>
      </c>
      <c r="O944" s="5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100"/>
        <v>41906.208333333336</v>
      </c>
      <c r="O945" s="5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100"/>
        <v>42776.25</v>
      </c>
      <c r="O946" s="5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100"/>
        <v>41004.208333333336</v>
      </c>
      <c r="O947" s="5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100"/>
        <v>40710.208333333336</v>
      </c>
      <c r="O948" s="5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100"/>
        <v>41908.208333333336</v>
      </c>
      <c r="O949" s="5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100"/>
        <v>41985.25</v>
      </c>
      <c r="O950" s="5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100"/>
        <v>42112.208333333328</v>
      </c>
      <c r="O951" s="5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100"/>
        <v>43571.208333333328</v>
      </c>
      <c r="O952" s="5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100"/>
        <v>42730.25</v>
      </c>
      <c r="O953" s="5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100"/>
        <v>42591.208333333328</v>
      </c>
      <c r="O954" s="5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100"/>
        <v>42358.25</v>
      </c>
      <c r="O955" s="5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100"/>
        <v>41174.208333333336</v>
      </c>
      <c r="O956" s="5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100"/>
        <v>41238.25</v>
      </c>
      <c r="O957" s="5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100"/>
        <v>42360.25</v>
      </c>
      <c r="O958" s="5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100"/>
        <v>40955.25</v>
      </c>
      <c r="O959" s="5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100"/>
        <v>40350.208333333336</v>
      </c>
      <c r="O960" s="5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100"/>
        <v>40357.208333333336</v>
      </c>
      <c r="O961" s="5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100"/>
        <v>42408.25</v>
      </c>
      <c r="O962" s="5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ROUND((E963/D963)*100,0)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107">(((L963/60)/60)/24)+DATE(1970,1,1)</f>
        <v>40591.25</v>
      </c>
      <c r="O963" s="5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107"/>
        <v>41592.25</v>
      </c>
      <c r="O964" s="5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107"/>
        <v>40607.25</v>
      </c>
      <c r="O965" s="5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107"/>
        <v>42135.208333333328</v>
      </c>
      <c r="O966" s="5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107"/>
        <v>40203.25</v>
      </c>
      <c r="O967" s="5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107"/>
        <v>42901.208333333328</v>
      </c>
      <c r="O968" s="5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107"/>
        <v>41005.208333333336</v>
      </c>
      <c r="O969" s="5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107"/>
        <v>40544.25</v>
      </c>
      <c r="O970" s="5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107"/>
        <v>43821.25</v>
      </c>
      <c r="O971" s="5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107"/>
        <v>40672.208333333336</v>
      </c>
      <c r="O972" s="5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107"/>
        <v>41555.208333333336</v>
      </c>
      <c r="O973" s="5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107"/>
        <v>41792.208333333336</v>
      </c>
      <c r="O974" s="5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107"/>
        <v>40522.25</v>
      </c>
      <c r="O975" s="5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107"/>
        <v>41412.208333333336</v>
      </c>
      <c r="O976" s="5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107"/>
        <v>42337.25</v>
      </c>
      <c r="O977" s="5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107"/>
        <v>40571.25</v>
      </c>
      <c r="O978" s="5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107"/>
        <v>43138.25</v>
      </c>
      <c r="O979" s="5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107"/>
        <v>42686.25</v>
      </c>
      <c r="O980" s="5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107"/>
        <v>42078.208333333328</v>
      </c>
      <c r="O981" s="5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107"/>
        <v>42307.208333333328</v>
      </c>
      <c r="O982" s="5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107"/>
        <v>43094.25</v>
      </c>
      <c r="O983" s="5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107"/>
        <v>40743.208333333336</v>
      </c>
      <c r="O984" s="5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107"/>
        <v>43681.208333333328</v>
      </c>
      <c r="O985" s="5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107"/>
        <v>43716.208333333328</v>
      </c>
      <c r="O986" s="5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107"/>
        <v>41614.25</v>
      </c>
      <c r="O987" s="5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107"/>
        <v>40638.208333333336</v>
      </c>
      <c r="O988" s="5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107"/>
        <v>42852.208333333328</v>
      </c>
      <c r="O989" s="5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107"/>
        <v>42686.25</v>
      </c>
      <c r="O990" s="5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107"/>
        <v>43571.208333333328</v>
      </c>
      <c r="O991" s="5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107"/>
        <v>42432.25</v>
      </c>
      <c r="O992" s="5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107"/>
        <v>41907.208333333336</v>
      </c>
      <c r="O993" s="5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107"/>
        <v>43227.208333333328</v>
      </c>
      <c r="O994" s="5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107"/>
        <v>42362.25</v>
      </c>
      <c r="O995" s="5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107"/>
        <v>41929.208333333336</v>
      </c>
      <c r="O996" s="5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107"/>
        <v>43408.208333333328</v>
      </c>
      <c r="O997" s="5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107"/>
        <v>41276.25</v>
      </c>
      <c r="O998" s="5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107"/>
        <v>41659.25</v>
      </c>
      <c r="O999" s="5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107"/>
        <v>40220.25</v>
      </c>
      <c r="O1000" s="5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107"/>
        <v>42550.208333333328</v>
      </c>
      <c r="O1001" s="5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sheetPr codeName="Sheet2"/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sheetPr codeName="Sheet3"/>
  <dimension ref="A1:F30"/>
  <sheetViews>
    <sheetView workbookViewId="0">
      <selection activeCell="G23" sqref="G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2" spans="1:6" x14ac:dyDescent="0.2">
      <c r="A2" s="6" t="s">
        <v>2033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420F-0D03-9D4D-911F-171E87FA7A71}">
  <sheetPr codeName="Sheet4"/>
  <dimension ref="A1:F18"/>
  <sheetViews>
    <sheetView workbookViewId="0">
      <selection activeCell="G22" sqref="G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2033</v>
      </c>
      <c r="B1" t="s">
        <v>2035</v>
      </c>
    </row>
    <row r="2" spans="1:6" x14ac:dyDescent="0.2">
      <c r="A2" s="6" t="s">
        <v>2073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9" t="s">
        <v>2075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9" t="s">
        <v>2076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9" t="s">
        <v>2077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9" t="s">
        <v>2078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9" t="s">
        <v>2079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9" t="s">
        <v>2080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9" t="s">
        <v>2081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9" t="s">
        <v>2082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9" t="s">
        <v>2083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9" t="s">
        <v>2084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9" t="s">
        <v>2085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9" t="s">
        <v>2086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9" t="s">
        <v>2046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8283-6036-6C47-99CA-317A1EB60371}">
  <sheetPr codeName="Sheet5"/>
  <dimension ref="A1:H13"/>
  <sheetViews>
    <sheetView tabSelected="1" workbookViewId="0">
      <selection activeCell="F14" sqref="F14"/>
    </sheetView>
  </sheetViews>
  <sheetFormatPr baseColWidth="10" defaultRowHeight="16" x14ac:dyDescent="0.2"/>
  <cols>
    <col min="1" max="1" width="17.33203125" bestFit="1" customWidth="1"/>
    <col min="2" max="2" width="17.5" customWidth="1"/>
    <col min="3" max="3" width="13.33203125" customWidth="1"/>
    <col min="4" max="4" width="15.6640625" bestFit="1" customWidth="1"/>
    <col min="5" max="5" width="11.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COUNTIFS(Crowdfunding!$G:$G,"=successful",Crowdfunding!$D:D,"&lt;1000")</f>
        <v>30</v>
      </c>
      <c r="C2">
        <f>COUNTIFS(Crowdfunding!$G:$G,"=failed",Crowdfunding!$D:D,"&lt;1000")</f>
        <v>20</v>
      </c>
      <c r="D2">
        <f>COUNTIFS(Crowdfunding!$G:$G,"=canceled",Crowdfunding!$D:D,"&lt;1000")</f>
        <v>1</v>
      </c>
      <c r="E2">
        <f>B2+C2+D2</f>
        <v>51</v>
      </c>
    </row>
    <row r="3" spans="1:8" x14ac:dyDescent="0.2">
      <c r="A3" t="s">
        <v>2096</v>
      </c>
      <c r="B3">
        <f>COUNTIFS(Crowdfunding!$G:$G,"=successful",Crowdfunding!$D:$D,"&gt;=1000",Crowdfunding!$D:$D,"&lt;5000")</f>
        <v>191</v>
      </c>
      <c r="C3">
        <f>COUNTIFS(Crowdfunding!$G:$G,"=sfailed",Crowdfunding!$D:$D,"&gt;=1000",Crowdfunding!$D:$D,"&lt;5000")</f>
        <v>0</v>
      </c>
      <c r="D3">
        <f>COUNTIFS(Crowdfunding!$G:$G,"=canceled",Crowdfunding!$D:$D,"&gt;=1000",Crowdfunding!$D:$D,"&lt;5000")</f>
        <v>2</v>
      </c>
      <c r="E3">
        <f t="shared" ref="E3:E13" si="0">B3+C3+D3</f>
        <v>193</v>
      </c>
    </row>
    <row r="4" spans="1:8" x14ac:dyDescent="0.2">
      <c r="A4" t="s">
        <v>2097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  <c r="D4">
        <f>COUNTIFS(Crowdfunding!$G:$G,"=canceled",Crowdfunding!$D:$D,"&gt;=5000",Crowdfunding!$D:$D,"&lt;10000")</f>
        <v>25</v>
      </c>
      <c r="E4">
        <f t="shared" si="0"/>
        <v>315</v>
      </c>
    </row>
    <row r="5" spans="1:8" x14ac:dyDescent="0.2">
      <c r="A5" t="s">
        <v>2104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  <c r="D5">
        <f>COUNTIFS(Crowdfunding!$G:$G,"=canceled",Crowdfunding!$D:$D,"&gt;=10000",Crowdfunding!$D:$D,"&lt;15000")</f>
        <v>0</v>
      </c>
      <c r="E5">
        <f t="shared" si="0"/>
        <v>9</v>
      </c>
    </row>
    <row r="6" spans="1:8" x14ac:dyDescent="0.2">
      <c r="A6" t="s">
        <v>2105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  <c r="D6">
        <f>COUNTIFS(Crowdfunding!$G:$G,"=canceled",Crowdfunding!$D:$D,"&gt;=15000",Crowdfunding!$D:$D,"&lt;20000")</f>
        <v>0</v>
      </c>
      <c r="E6">
        <f t="shared" si="0"/>
        <v>10</v>
      </c>
    </row>
    <row r="7" spans="1:8" x14ac:dyDescent="0.2">
      <c r="A7" t="s">
        <v>2098</v>
      </c>
      <c r="B7">
        <f>COUNTIFS(Crowdfunding!$G:$G,"=successful",Crowdfunding!$D:$D,"&gt;=20000",Crowdfunding!$D:$D,"&lt;25000")</f>
        <v>7</v>
      </c>
      <c r="C7">
        <f>COUNTIFS(Crowdfunding!$G:$G,"=failed",Crowdfunding!$D:$D,"&gt;=20000",Crowdfunding!$D:$D,"&lt;25000")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</row>
    <row r="8" spans="1:8" x14ac:dyDescent="0.2">
      <c r="A8" t="s">
        <v>2099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  <c r="D8">
        <f>COUNTIFS(Crowdfunding!$G:$G,"=canceled",Crowdfunding!$D:$D,"&gt;=25000",Crowdfunding!$D:$D,"&lt;30000")</f>
        <v>0</v>
      </c>
      <c r="E8">
        <f t="shared" si="0"/>
        <v>14</v>
      </c>
    </row>
    <row r="9" spans="1:8" x14ac:dyDescent="0.2">
      <c r="A9" t="s">
        <v>2100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  <c r="D9">
        <f>COUNTIFS(Crowdfunding!$G:$G,"=canceled",Crowdfunding!$D:$D,"&gt;=30000",Crowdfunding!$D:$D,"&lt;35000")</f>
        <v>0</v>
      </c>
      <c r="E9">
        <f t="shared" si="0"/>
        <v>7</v>
      </c>
    </row>
    <row r="10" spans="1:8" x14ac:dyDescent="0.2">
      <c r="A10" t="s">
        <v>2101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  <c r="D10">
        <f>COUNTIFS(Crowdfunding!$G:$G,"=canceled",Crowdfunding!$D:$D,"&gt;=35000",Crowdfunding!$D:$D,"&lt;40000")</f>
        <v>1</v>
      </c>
      <c r="E10">
        <f t="shared" si="0"/>
        <v>12</v>
      </c>
    </row>
    <row r="11" spans="1:8" x14ac:dyDescent="0.2">
      <c r="A11" t="s">
        <v>2102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COUNTIFS(Crowdfunding!$G:$G,"=canceled",Crowdfunding!$D:$D,"&gt;=40000",Crowdfunding!$D:$D,"&lt;45000")</f>
        <v>0</v>
      </c>
      <c r="E11">
        <f t="shared" si="0"/>
        <v>14</v>
      </c>
    </row>
    <row r="12" spans="1:8" x14ac:dyDescent="0.2">
      <c r="A12" t="s">
        <v>2103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  <c r="D12">
        <f>COUNTIFS(Crowdfunding!$G:$G,"=canceled",Crowdfunding!$D:$D,"&gt;=45000",Crowdfunding!$D:$D,"&lt;50000")</f>
        <v>0</v>
      </c>
      <c r="E12">
        <f t="shared" si="0"/>
        <v>11</v>
      </c>
    </row>
    <row r="13" spans="1:8" x14ac:dyDescent="0.2">
      <c r="A13" t="s">
        <v>2106</v>
      </c>
      <c r="B13">
        <f>COUNTIFS(Crowdfunding!$G:$G,"=successful",Crowdfunding!$D:$D,"&gt;50000")</f>
        <v>114</v>
      </c>
      <c r="C13">
        <f>COUNTIFS(Crowdfunding!$G:$G,"=failed",Crowdfunding!$D:$D,"&gt;50000")</f>
        <v>163</v>
      </c>
      <c r="D13">
        <f>COUNTIFS(Crowdfunding!$G:$G,"=canceled",Crowdfunding!$D:$D,"&gt;50000")</f>
        <v>28</v>
      </c>
      <c r="E13">
        <f t="shared" si="0"/>
        <v>305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D579-27F8-5F48-A6FC-F16A984D8F61}">
  <sheetPr codeName="Sheet6"/>
  <dimension ref="A1"/>
  <sheetViews>
    <sheetView workbookViewId="0">
      <selection activeCell="M24" sqref="M2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Outcomes Based On Launch Date</vt:lpstr>
      <vt:lpstr>Outcomes Based On Goals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2023-08-11T07:16:11Z</dcterms:modified>
</cp:coreProperties>
</file>