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7761E7C9-6E1F-DD4B-8133-6411C8478EB2}" xr6:coauthVersionLast="47" xr6:coauthVersionMax="47" xr10:uidLastSave="{00000000-0000-0000-0000-000000000000}"/>
  <bookViews>
    <workbookView xWindow="9400" yWindow="2460" windowWidth="26440" windowHeight="14480" activeTab="5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s" sheetId="8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3" i="8"/>
  <c r="L2" i="8"/>
  <c r="K3" i="8"/>
  <c r="K2" i="8"/>
  <c r="J3" i="8"/>
  <c r="J2" i="8"/>
  <c r="I3" i="8"/>
  <c r="I2" i="8"/>
  <c r="H3" i="8"/>
  <c r="H2" i="8"/>
  <c r="D13" i="7"/>
  <c r="D12" i="7"/>
  <c r="D11" i="7"/>
  <c r="D10" i="7"/>
  <c r="D9" i="7"/>
  <c r="D8" i="7"/>
  <c r="D7" i="7"/>
  <c r="D6" i="7"/>
  <c r="D5" i="7"/>
  <c r="D4" i="7"/>
  <c r="D3" i="7"/>
  <c r="B13" i="7"/>
  <c r="B12" i="7"/>
  <c r="B11" i="7"/>
  <c r="B10" i="7"/>
  <c r="B9" i="7"/>
  <c r="B8" i="7"/>
  <c r="B7" i="7"/>
  <c r="B6" i="7"/>
  <c r="B5" i="7"/>
  <c r="B4" i="7"/>
  <c r="B3" i="7"/>
  <c r="D2" i="7"/>
  <c r="B2" i="7"/>
  <c r="C2" i="7"/>
  <c r="C13" i="7"/>
  <c r="C12" i="7"/>
  <c r="C11" i="7"/>
  <c r="C10" i="7"/>
  <c r="C9" i="7"/>
  <c r="C8" i="7"/>
  <c r="C7" i="7"/>
  <c r="C6" i="7"/>
  <c r="C5" i="7"/>
  <c r="C4" i="7"/>
  <c r="C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U2" i="1" s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7" l="1"/>
  <c r="F2" i="7" s="1"/>
  <c r="E3" i="7"/>
  <c r="G3" i="7" s="1"/>
  <c r="E7" i="7"/>
  <c r="G7" i="7" s="1"/>
  <c r="G2" i="7"/>
  <c r="E10" i="7"/>
  <c r="H10" i="7" s="1"/>
  <c r="E6" i="7"/>
  <c r="G6" i="7" s="1"/>
  <c r="E13" i="7"/>
  <c r="G13" i="7" s="1"/>
  <c r="E9" i="7"/>
  <c r="G9" i="7" s="1"/>
  <c r="E5" i="7"/>
  <c r="G5" i="7" s="1"/>
  <c r="E12" i="7"/>
  <c r="H12" i="7" s="1"/>
  <c r="E8" i="7"/>
  <c r="G8" i="7" s="1"/>
  <c r="E4" i="7"/>
  <c r="H4" i="7" s="1"/>
  <c r="E11" i="7"/>
  <c r="G11" i="7" s="1"/>
  <c r="H2" i="7" l="1"/>
  <c r="H7" i="7"/>
  <c r="H3" i="7"/>
  <c r="H11" i="7"/>
  <c r="F11" i="7"/>
  <c r="H5" i="7"/>
  <c r="F4" i="7"/>
  <c r="F9" i="7"/>
  <c r="F6" i="7"/>
  <c r="H9" i="7"/>
  <c r="G4" i="7"/>
  <c r="F3" i="7"/>
  <c r="F12" i="7"/>
  <c r="G10" i="7"/>
  <c r="G12" i="7"/>
  <c r="H8" i="7"/>
  <c r="F7" i="7"/>
  <c r="H6" i="7"/>
  <c r="H13" i="7"/>
  <c r="F8" i="7"/>
  <c r="F10" i="7"/>
  <c r="F13" i="7"/>
  <c r="F5" i="7"/>
</calcChain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<sst xmlns="http://schemas.openxmlformats.org/spreadsheetml/2006/main" count="7066" uniqueCount="2114">
  <si>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</si>
  <si>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</si>
  <si>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</si>
  <si>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</si>
  <si>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</si>
  <si>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</si>
  <si>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</si>
  <si>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</si>
  <si>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</si>
  <si>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</si>
  <si>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</si>
  <si>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</si>
  <si>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</si>
  <si>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</si>
  <si>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</si>
  <si>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</si>
  <si>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</si>
  <si>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</si>
  <si>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</si>
  <si>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</si>
  <si>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</si>
  <si>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</si>
  <si>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</si>
  <si>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</si>
  <si>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</si>
  <si>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</si>
  <si>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</si>
  <si>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</si>
  <si>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</si>
  <si>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</si>
  <si>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</si>
  <si>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</si>
  <si>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</si>
  <si>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</si>
  <si>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</si>
  <si>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</si>
  <si>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</si>
  <si>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</si>
  <si>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</si>
  <si>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</si>
  <si>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</si>
  <si>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</si>
  <si>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</si>
  <si>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</si>
  <si>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</si>
  <si>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</si>
  <si>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</si>
  <si>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</si>
  <si>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</si>
  <si>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</si>
  <si>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</si>
  <si>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</si>
  <si>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</si>
  <si>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</si>
  <si>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</si>
  <si>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</si>
  <si>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</si>
  <si>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</si>
  <si>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</si>
  <si>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</si>
  <si>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</si>
  <si>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</si>
  <si>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</si>
  <si>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</si>
  <si>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</si>
  <si>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</si>
  <si>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</si>
  <si>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</si>
  <si>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</si>
  <si>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</si>
  <si>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</si>
  <si>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</si>
  <si>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</si>
  <si>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</si>
  <si>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</si>
  <si>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</si>
  <si>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</si>
  <si>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</si>
  <si>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</si>
  <si>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</si>
  <si>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</si>
  <si>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</si>
  <si>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</si>
  <si>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</si>
  <si>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</si>
  <si>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</si>
  <si>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</si>
  <si>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</si>
  <si>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</si>
  <si>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</si>
  <si>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</si>
  <si>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</si>
  <si>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</si>
  <si>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</si>
  <si>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</si>
  <si>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</si>
  <si>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</si>
  <si>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</si>
  <si>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</si>
  <si>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</si>
  <si>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</si>
  <si>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</si>
  <si>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</si>
  <si>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</si>
  <si>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</si>
  <si>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</si>
  <si>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</si>
  <si>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</si>
  <si>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</si>
  <si>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</si>
  <si>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</si>
  <si>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</si>
  <si>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</si>
  <si>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</si>
  <si>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</si>
  <si>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</si>
  <si>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</si>
  <si>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</si>
  <si>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</si>
  <si>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</si>
  <si>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</si>
  <si>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</si>
  <si>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</si>
  <si>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</si>
  <si>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</si>
  <si>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</si>
  <si>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</si>
  <si>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</si>
  <si>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</si>
  <si>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</si>
  <si>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</si>
  <si>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</si>
  <si>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</si>
  <si>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</si>
  <si>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</si>
  <si>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</si>
  <si>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</si>
  <si>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</si>
  <si>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</si>
  <si>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</si>
  <si>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</si>
  <si>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</si>
  <si>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</si>
  <si>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</si>
  <si>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</si>
  <si>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</si>
  <si>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</si>
  <si>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</si>
  <si>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</si>
  <si>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</si>
  <si>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</si>
  <si>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</si>
  <si>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</si>
  <si>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</si>
  <si>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</si>
  <si>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</si>
  <si>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</si>
  <si>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</si>
  <si>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</si>
  <si>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</si>
  <si>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</si>
  <si>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</si>
  <si>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</si>
  <si>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</si>
  <si>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</si>
  <si>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</si>
  <si>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</si>
  <si>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</si>
  <si>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</si>
  <si>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</si>
  <si>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</si>
  <si>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</si>
  <si>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</si>
  <si>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</si>
  <si>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</si>
  <si>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</si>
  <si>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</si>
  <si>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</si>
  <si>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</si>
  <si>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</si>
  <si>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</si>
  <si>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</si>
  <si>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</si>
  <si>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</si>
  <si>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</si>
  <si>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</si>
  <si>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</si>
  <si>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</si>
  <si>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</si>
  <si>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</si>
  <si>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</si>
  <si>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</si>
  <si>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</si>
  <si>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</si>
  <si>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</si>
  <si>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</si>
  <si>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</si>
  <si>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</si>
  <si>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</si>
  <si>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</si>
  <si>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</si>
  <si>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</si>
  <si>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</si>
  <si>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</si>
  <si>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</si>
  <si>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</si>
  <si>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</si>
  <si>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</si>
  <si>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</si>
  <si>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</si>
  <si>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</si>
  <si>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</si>
  <si>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</si>
  <si>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</si>
  <si>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</si>
  <si>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</si>
  <si>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</si>
  <si>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</si>
  <si>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</si>
  <si>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</si>
  <si>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</si>
  <si>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</si>
  <si>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</si>
  <si>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</si>
  <si>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</si>
  <si>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</si>
  <si>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</si>
  <si>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</si>
  <si>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</si>
  <si>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</si>
  <si>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</si>
  <si>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</si>
  <si>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</si>
  <si>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</si>
  <si>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</si>
  <si>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</si>
  <si>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</si>
  <si>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</si>
  <si>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</si>
  <si>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</si>
  <si>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</si>
  <si>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</si>
  <si>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</si>
  <si>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</si>
  <si>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</si>
  <si>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</si>
  <si>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</si>
  <si>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</si>
  <si>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</si>
  <si>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</si>
  <si>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</si>
  <si>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</si>
  <si>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</si>
  <si>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</si>
  <si>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</si>
  <si>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</si>
  <si>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</si>
  <si>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</si>
  <si>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</si>
  <si>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</si>
  <si>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</si>
  <si>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</si>
  <si>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</si>
  <si>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</si>
  <si>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</si>
  <si>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</si>
  <si>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</si>
  <si>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</si>
  <si>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</si>
  <si>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</si>
  <si>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</si>
  <si>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</si>
  <si>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</si>
  <si>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</si>
  <si>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</si>
  <si>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</si>
  <si>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</si>
  <si>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</si>
  <si>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</si>
  <si>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</si>
  <si>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</si>
  <si>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</si>
  <si>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</si>
  <si>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</si>
  <si>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</si>
  <si>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</si>
  <si>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</si>
  <si>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</si>
  <si>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</si>
  <si>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</si>
  <si>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</si>
  <si>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</si>
  <si>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</si>
  <si>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</si>
  <si>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</si>
  <si>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</si>
  <si>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</si>
  <si>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</si>
  <si>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</si>
  <si>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</si>
  <si>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</si>
  <si>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</si>
  <si>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</si>
  <si>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</si>
  <si>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</si>
  <si>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</si>
  <si>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</si>
  <si>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</si>
  <si>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</si>
  <si>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</si>
  <si>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</si>
  <si>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</si>
  <si>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</si>
  <si>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</si>
  <si>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</si>
  <si>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</si>
  <si>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</si>
  <si>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</si>
  <si>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</si>
  <si>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</si>
  <si>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</si>
  <si>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</si>
  <si>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</si>
  <si>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</si>
  <si>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</si>
  <si>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</si>
  <si>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</si>
  <si>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</si>
  <si>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</si>
  <si>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</si>
  <si>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</si>
  <si>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</si>
  <si>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</si>
  <si>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</si>
  <si>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</si>
  <si>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</si>
  <si>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</si>
  <si>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</si>
  <si>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</si>
  <si>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</si>
  <si>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</si>
  <si>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</si>
  <si>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</si>
  <si>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</si>
  <si>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</si>
  <si>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</si>
  <si>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</si>
  <si>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</si>
  <si>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</si>
  <si>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</si>
  <si>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</si>
  <si>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</si>
  <si>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</si>
  <si>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</si>
  <si>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</si>
  <si>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</si>
  <si>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</si>
  <si>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</si>
  <si>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</si>
  <si>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</si>
  <si>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</si>
  <si>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</si>
  <si>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</si>
  <si>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</si>
  <si>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</si>
  <si>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</si>
  <si>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</si>
  <si>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</si>
  <si>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</si>
  <si>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</si>
  <si>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</si>
  <si>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</si>
  <si>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</si>
  <si>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</si>
  <si>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</si>
  <si>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</si>
  <si>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</si>
  <si>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</si>
  <si>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</si>
  <si>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</si>
  <si>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</si>
  <si>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</si>
  <si>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</si>
  <si>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</si>
  <si>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</si>
  <si>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</si>
  <si>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</si>
  <si>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</si>
  <si>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</si>
  <si>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</si>
  <si>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</si>
  <si>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</si>
  <si>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</si>
  <si>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</si>
  <si>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</si>
  <si>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</si>
  <si>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</si>
  <si>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</si>
  <si>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</si>
  <si>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</si>
  <si>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</si>
  <si>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</si>
  <si>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</si>
  <si>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</si>
  <si>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</si>
  <si>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</si>
  <si>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</si>
  <si>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</si>
  <si>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</si>
  <si>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</si>
  <si>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</si>
  <si>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</si>
  <si>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</si>
  <si>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</si>
  <si>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</si>
  <si>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</si>
  <si>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</si>
  <si>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</si>
  <si>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</si>
  <si>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</si>
  <si>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</si>
  <si>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</si>
  <si>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</si>
  <si>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</si>
  <si>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</si>
  <si>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</si>
  <si>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</si>
  <si>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</si>
  <si>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</si>
  <si>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</si>
  <si>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</si>
  <si>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</si>
  <si>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</si>
  <si>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</si>
  <si>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</si>
  <si>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</si>
  <si>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</si>
  <si>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</si>
  <si>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</si>
  <si>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</si>
  <si>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</si>
  <si>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</si>
  <si>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</si>
  <si>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</si>
  <si>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</si>
  <si>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</si>
  <si>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</si>
  <si>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</si>
  <si>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</si>
  <si>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</si>
  <si>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</si>
  <si>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</si>
  <si>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</si>
  <si>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</si>
  <si>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</si>
  <si>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</si>
  <si>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</si>
  <si>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</si>
  <si>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</si>
  <si>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</si>
  <si>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</si>
  <si>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</si>
  <si>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</si>
  <si>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</si>
  <si>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</si>
  <si>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</si>
  <si>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</si>
  <si>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</si>
  <si>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</si>
  <si>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</si>
  <si>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</si>
  <si>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</si>
  <si>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</si>
  <si>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</si>
  <si>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</si>
  <si>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</si>
  <si>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</si>
  <si>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</si>
  <si>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</si>
  <si>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</si>
  <si>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</si>
  <si>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</si>
  <si>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</si>
  <si>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</si>
  <si>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</si>
  <si>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</si>
  <si>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</si>
  <si>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</si>
  <si>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</si>
  <si>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</si>
  <si>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</si>
  <si>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</si>
  <si>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</si>
  <si>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</si>
  <si>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</si>
  <si>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</si>
  <si>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</si>
  <si>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</si>
  <si>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</si>
  <si>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</si>
  <si>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</si>
  <si>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</si>
  <si>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</si>
  <si>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</si>
  <si>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</si>
  <si>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</si>
  <si>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</si>
  <si>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</si>
  <si>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</si>
  <si>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</si>
  <si>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</si>
  <si>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</si>
  <si>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</si>
  <si>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</si>
  <si>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</si>
  <si>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</si>
  <si>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</si>
  <si>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</si>
  <si>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</si>
  <si>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</si>
  <si>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</si>
  <si>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</si>
  <si>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</si>
  <si>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</si>
  <si>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</si>
  <si>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</si>
  <si>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</si>
  <si>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</si>
  <si>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</si>
  <si>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</si>
  <si>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</si>
  <si>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</si>
  <si>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</si>
  <si>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</si>
  <si>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</si>
  <si>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</si>
  <si>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</si>
  <si>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</si>
  <si>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</si>
  <si>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</si>
  <si>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</si>
  <si>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</si>
  <si>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</si>
  <si>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</si>
  <si>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</si>
  <si>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</si>
  <si>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</si>
  <si>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</si>
  <si>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</si>
  <si>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</si>
  <si>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</si>
  <si>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</si>
  <si>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</si>
  <si>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</si>
  <si>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</si>
  <si>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</si>
  <si>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</si>
  <si>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</si>
  <si>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</si>
  <si>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</si>
  <si>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</si>
  <si>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</si>
  <si>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</si>
  <si>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</si>
  <si>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</si>
  <si>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</si>
  <si>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</si>
  <si>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</si>
  <si>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</si>
  <si>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</si>
  <si>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</si>
  <si>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</si>
  <si>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</si>
  <si>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</si>
  <si>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</si>
  <si>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</si>
  <si>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</si>
  <si>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</si>
  <si>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</si>
  <si>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</si>
  <si>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</si>
  <si>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</si>
  <si>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</si>
  <si>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</si>
  <si>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</si>
  <si>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</si>
  <si>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</si>
  <si>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</si>
  <si>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</si>
  <si>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</si>
  <si>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</si>
  <si>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</si>
  <si>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</si>
  <si>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</si>
  <si>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</si>
  <si>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</si>
  <si>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</si>
  <si>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</si>
  <si>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</si>
  <si>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</si>
  <si>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</si>
  <si>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</si>
  <si>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</si>
  <si>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</si>
  <si>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</si>
  <si>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</si>
  <si>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</si>
  <si>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</si>
  <si>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</si>
  <si>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</si>
  <si>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</si>
  <si>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</si>
  <si>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</si>
  <si>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</si>
  <si>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</si>
  <si>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</si>
  <si>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</si>
  <si>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</si>
  <si>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</si>
  <si>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</si>
  <si>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</si>
  <si>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</si>
  <si>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</si>
  <si>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</si>
  <si>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</si>
  <si>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</si>
  <si>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</si>
  <si>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</si>
  <si>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</si>
  <si>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</si>
  <si>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</si>
  <si>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</si>
  <si>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</si>
  <si>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</si>
  <si>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</si>
  <si>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</si>
  <si>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</si>
  <si>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</si>
  <si>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</si>
  <si>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</si>
  <si>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</si>
  <si>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</si>
  <si>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</si>
  <si>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</si>
  <si>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</si>
  <si>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</si>
  <si>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</si>
  <si>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</si>
  <si>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</si>
  <si>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</si>
  <si>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</si>
  <si>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</si>
  <si>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</si>
  <si>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</si>
  <si>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</si>
  <si>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</si>
  <si>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</si>
  <si>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</si>
  <si>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</si>
  <si>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</si>
  <si>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</si>
  <si>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</si>
  <si>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</si>
  <si>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</si>
  <si>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</si>
  <si>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</si>
  <si>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</si>
  <si>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</si>
  <si>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</si>
  <si>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</si>
  <si>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</si>
  <si>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</si>
  <si>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</si>
  <si>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</si>
  <si>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</si>
  <si>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</si>
  <si>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</si>
  <si>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</si>
  <si>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</si>
  <si>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</si>
  <si>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</si>
  <si>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</si>
  <si>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</si>
  <si>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</si>
  <si>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</si>
  <si>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</si>
  <si>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</si>
  <si>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</si>
  <si>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</si>
  <si>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</si>
  <si>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</si>
  <si>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</si>
  <si>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</si>
  <si>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</si>
  <si>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</si>
  <si>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</si>
  <si>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</si>
  <si>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</si>
  <si>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</si>
  <si>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</si>
  <si>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</si>
  <si>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</si>
  <si>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</si>
  <si>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</si>
  <si>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</si>
  <si>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</si>
  <si>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</si>
  <si>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</si>
  <si>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</si>
  <si>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</si>
  <si>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</si>
  <si>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</si>
  <si>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</si>
  <si>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</si>
  <si>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</si>
  <si>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</si>
  <si>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</si>
  <si>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</si>
  <si>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</si>
  <si>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</si>
  <si>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</si>
  <si>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</si>
  <si>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</si>
  <si>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</si>
  <si>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</si>
  <si>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</si>
  <si>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</si>
  <si>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</si>
  <si>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</si>
  <si>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</si>
  <si>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</si>
  <si>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</si>
  <si>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</si>
  <si>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</si>
  <si>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</si>
  <si>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</si>
  <si>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</si>
  <si>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</si>
  <si>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</si>
  <si>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</si>
  <si>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</si>
  <si>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</si>
  <si>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</si>
  <si>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</si>
  <si>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</si>
  <si>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</si>
  <si>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</si>
  <si>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</si>
  <si>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</si>
  <si>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</si>
  <si>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</si>
  <si>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</si>
  <si>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</si>
  <si>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</si>
  <si>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</si>
  <si>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</si>
  <si>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</si>
  <si>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</si>
  <si>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</si>
  <si>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</si>
  <si>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</si>
  <si>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</si>
  <si>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</si>
  <si>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</si>
  <si>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</si>
  <si>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</si>
  <si>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</si>
  <si>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</si>
  <si>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</si>
  <si>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</si>
  <si>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</si>
  <si>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</si>
  <si>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</si>
  <si>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</si>
  <si>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</si>
  <si>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</si>
  <si>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</si>
  <si>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</si>
  <si>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</si>
  <si>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</si>
  <si>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</si>
  <si>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</si>
  <si>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</si>
  <si>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</si>
  <si>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</si>
  <si>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</si>
  <si>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</si>
  <si>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</si>
  <si>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</si>
  <si>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</si>
  <si>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</si>
  <si>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</si>
  <si>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</si>
  <si>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</si>
  <si>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</si>
  <si>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</si>
  <si>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</si>
  <si>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</si>
  <si>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</si>
  <si>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</si>
  <si>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</si>
  <si>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</si>
  <si>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</si>
  <si>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</si>
  <si>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</si>
  <si>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</si>
  <si>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</si>
  <si>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</si>
  <si>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</si>
  <si>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</si>
  <si>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</si>
  <si>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</si>
  <si>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</si>
  <si>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</si>
  <si>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</si>
  <si>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</si>
  <si>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</si>
  <si>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</si>
  <si>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</si>
  <si>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</si>
  <si>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</si>
  <si>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</si>
  <si>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</si>
  <si>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</si>
  <si>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</si>
  <si>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</si>
  <si>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</si>
  <si>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</si>
  <si>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</si>
  <si>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</si>
  <si>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</si>
  <si>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</si>
  <si>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</si>
  <si>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</si>
  <si>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</si>
  <si>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</si>
  <si>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</si>
  <si>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</si>
  <si>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</si>
  <si>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</si>
  <si>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</si>
  <si>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</si>
  <si>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</si>
  <si>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</si>
  <si>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</si>
  <si>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</si>
  <si>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</si>
  <si>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</si>
  <si>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</si>
  <si>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</si>
  <si>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</si>
  <si>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</si>
  <si>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</si>
  <si>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</si>
  <si>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</si>
  <si>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</si>
  <si>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</si>
  <si>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</si>
  <si>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</si>
  <si>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</si>
  <si>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</si>
  <si>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</si>
  <si>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</si>
  <si>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</si>
  <si>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</si>
  <si>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</si>
  <si>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</si>
  <si>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</si>
  <si>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</si>
  <si>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</si>
  <si>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</si>
  <si>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</si>
  <si>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</si>
  <si>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</si>
  <si>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</si>
  <si>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</si>
  <si>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</si>
  <si>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</si>
  <si>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</si>
  <si>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</si>
  <si>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</si>
  <si>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</si>
  <si>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</si>
  <si>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</si>
  <si>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</si>
  <si>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</si>
  <si>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</si>
  <si>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</si>
  <si>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</si>
  <si>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</si>
  <si>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</si>
  <si>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</si>
  <si>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</si>
  <si>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</si>
  <si>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</si>
  <si>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</si>
  <si>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</si>
  <si>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</si>
  <si>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</si>
  <si>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</si>
  <si>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</si>
  <si>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</si>
  <si>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</si>
  <si>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</si>
  <si>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</si>
  <si>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</si>
  <si>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</si>
  <si>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</si>
  <si>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</si>
  <si>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</si>
  <si>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</si>
  <si>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</si>
  <si>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</si>
  <si>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</si>
  <si>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</si>
  <si>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</si>
  <si>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</si>
  <si>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</si>
  <si>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</si>
  <si>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</si>
  <si>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</si>
  <si>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</si>
  <si>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</si>
  <si>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</si>
  <si>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</si>
  <si>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</si>
  <si>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</si>
  <si>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</si>
  <si>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</si>
  <si>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</si>
  <si>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</si>
  <si>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</si>
  <si>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</si>
  <si>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</si>
  <si>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</si>
  <si>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</si>
  <si>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</si>
  <si>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</si>
  <si>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</si>
  <si>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</si>
  <si>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</si>
  <si>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</si>
  <si>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</si>
  <si>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</si>
  <si>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</si>
  <si>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</si>
  <si>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</si>
  <si>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</si>
  <si>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</si>
  <si>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</si>
  <si>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</si>
  <si>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</si>
  <si>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</si>
  <si>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</si>
  <si>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</si>
  <si>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</si>
  <si>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</si>
  <si>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</si>
  <si>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</si>
  <si>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</si>
  <si>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</si>
  <si>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</si>
  <si>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</si>
  <si>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</si>
  <si>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</si>
  <si>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</si>
  <si>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</si>
  <si>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</si>
  <si>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</si>
  <si>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</si>
  <si>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</si>
  <si>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</si>
  <si>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</si>
  <si>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</si>
  <si>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</si>
  <si>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</si>
  <si>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</si>
  <si>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</si>
  <si>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</si>
  <si>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</si>
  <si>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</si>
  <si>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</si>
  <si>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</si>
  <si>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</si>
  <si>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</si>
  <si>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</si>
  <si>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</si>
  <si>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</si>
  <si>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</si>
  <si>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</si>
  <si>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</si>
  <si>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</si>
  <si>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</si>
  <si>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</si>
  <si>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</si>
  <si>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</si>
  <si>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</si>
  <si>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</si>
  <si>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</si>
  <si>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</si>
  <si>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</si>
  <si>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</si>
  <si>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</si>
  <si>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</si>
  <si>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</si>
  <si>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</si>
  <si>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</si>
  <si>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</si>
  <si>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</si>
  <si>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</si>
  <si>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</si>
  <si>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</si>
  <si>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</si>
  <si>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</si>
  <si>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</si>
  <si>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</si>
  <si>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</si>
  <si>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</si>
  <si>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</si>
  <si>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</si>
  <si>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</si>
  <si>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</si>
  <si>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</si>
  <si>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</si>
  <si>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</si>
  <si>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</si>
  <si>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</si>
  <si>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</si>
  <si>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</si>
  <si>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</si>
  <si>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</si>
  <si>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</si>
  <si>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</si>
  <si>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</si>
  <si>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</si>
  <si>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</si>
  <si>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</si>
  <si>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</si>
  <si>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</si>
  <si>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</si>
  <si>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</si>
  <si>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</si>
  <si>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</si>
  <si>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</si>
  <si>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</si>
  <si>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</si>
  <si>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</si>
  <si>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</si>
  <si>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</si>
  <si>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</si>
  <si>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</si>
  <si>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</si>
  <si>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</si>
  <si>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</si>
  <si>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</si>
  <si>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</si>
  <si>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</si>
  <si>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</si>
  <si>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</si>
  <si>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</si>
  <si>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</si>
  <si>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</si>
  <si>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</si>
  <si>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</si>
  <si>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</si>
  <si>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</si>
  <si>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</si>
  <si>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</si>
  <si>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</si>
  <si>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</si>
  <si>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</si>
  <si>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</si>
  <si>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</si>
  <si>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</si>
  <si>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</si>
  <si>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</si>
  <si>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</si>
  <si>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</si>
  <si>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</si>
  <si>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</si>
  <si>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</si>
  <si>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</si>
  <si>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</si>
  <si>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</si>
  <si>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</si>
  <si>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</si>
  <si>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</si>
  <si>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</si>
  <si>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</si>
  <si>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</si>
  <si>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</si>
  <si>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</si>
  <si>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</si>
  <si>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</si>
  <si>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</si>
  <si>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</si>
  <si>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</si>
  <si>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</si>
  <si>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</si>
  <si>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</si>
  <si>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</si>
  <si>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</si>
  <si>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</si>
  <si>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</si>
  <si>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</si>
  <si>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</si>
  <si>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</si>
  <si>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</si>
  <si>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</si>
  <si>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</si>
  <si>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</si>
  <si>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</si>
  <si>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</si>
  <si>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</si>
  <si>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</si>
  <si>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</si>
  <si>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</si>
  <si>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</si>
  <si>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</si>
  <si>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</si>
  <si>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</si>
  <si>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</si>
  <si>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</si>
  <si>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</si>
  <si>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</si>
  <si>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</si>
  <si>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</si>
  <si>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</si>
  <si>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</si>
  <si>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</si>
  <si>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</si>
  <si>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</si>
  <si>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</si>
  <si>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</si>
  <si>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</si>
  <si>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</si>
  <si>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</si>
  <si>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</si>
  <si>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</si>
  <si>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</si>
  <si>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</si>
  <si>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</si>
  <si>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</si>
  <si>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</si>
  <si>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</si>
  <si>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</si>
  <si>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</si>
  <si>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</si>
  <si>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</si>
  <si>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</si>
  <si>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</si>
  <si>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</si>
  <si>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</si>
  <si>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</si>
  <si>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</si>
  <si>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</si>
  <si>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</si>
  <si>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</si>
  <si>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</si>
  <si>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</si>
  <si>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</si>
  <si>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</si>
  <si>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</si>
  <si>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</si>
  <si>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</si>
  <si>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</si>
  <si>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</si>
  <si>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</si>
  <si>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</si>
  <si>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</si>
  <si>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</si>
  <si>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</si>
  <si>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</si>
  <si>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</si>
  <si>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</si>
  <si>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</si>
  <si>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</si>
  <si>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</si>
  <si>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</si>
  <si>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</si>
  <si>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</si>
  <si>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</si>
  <si>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</si>
  <si>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</si>
  <si>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</si>
  <si>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</si>
  <si>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</si>
  <si>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</si>
  <si>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</si>
  <si>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</si>
  <si>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</si>
  <si>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</si>
  <si>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</si>
  <si>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</si>
  <si>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</si>
  <si>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</si>
  <si>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</si>
  <si>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</si>
  <si>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</si>
  <si>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</si>
  <si>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</si>
  <si>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</si>
  <si>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</si>
  <si>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</si>
  <si>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</si>
  <si>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</si>
  <si>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</si>
  <si>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</si>
  <si>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</si>
  <si>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</si>
  <si>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</si>
  <si>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</si>
  <si>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</si>
  <si>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</si>
  <si>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</si>
  <si>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</si>
  <si>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</si>
  <si>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</si>
  <si>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</si>
  <si>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</si>
  <si>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</si>
  <si>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</si>
  <si>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</si>
  <si>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</si>
  <si>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</si>
  <si>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</si>
  <si>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</si>
  <si>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</si>
  <si>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</si>
  <si>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</si>
  <si>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</si>
  <si>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</si>
  <si>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</si>
  <si>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</si>
  <si>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</si>
  <si>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</si>
  <si>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</si>
  <si>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</si>
  <si>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</si>
  <si>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</si>
  <si>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</si>
  <si>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</si>
  <si>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</si>
  <si>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</si>
  <si>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</si>
  <si>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</si>
  <si>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</si>
  <si>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</si>
  <si>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</si>
  <si>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</si>
  <si>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</si>
  <si>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</si>
  <si>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</si>
  <si>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</si>
  <si>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</si>
  <si>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</si>
  <si>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</si>
  <si>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</si>
  <si>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</si>
  <si>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</si>
  <si>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</si>
  <si>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</si>
  <si>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</si>
  <si>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</si>
  <si>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</si>
  <si>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</si>
  <si>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</si>
  <si>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</si>
  <si>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</si>
  <si>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</si>
  <si>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</si>
  <si>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</si>
  <si>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</si>
  <si>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</si>
  <si>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</si>
  <si>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</si>
  <si>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</si>
  <si>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</si>
  <si>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</si>
  <si>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</si>
  <si>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</si>
  <si>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</si>
  <si>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</si>
  <si>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</si>
  <si>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</si>
  <si>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</si>
  <si>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</si>
  <si>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</si>
  <si>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</si>
  <si>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</si>
  <si>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</si>
  <si>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</si>
  <si>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</si>
  <si>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</si>
  <si>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</si>
  <si>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</si>
  <si>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</si>
  <si>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</si>
  <si>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</si>
  <si>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</si>
  <si>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</si>
  <si>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</si>
  <si>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</si>
  <si>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</si>
  <si>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</si>
  <si>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</si>
  <si>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</si>
  <si>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</si>
  <si>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</si>
  <si>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</si>
  <si>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</si>
  <si>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</si>
  <si>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</si>
  <si>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</si>
  <si>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</si>
  <si>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</si>
  <si>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</si>
  <si>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</si>
  <si>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</si>
  <si>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</si>
  <si>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</si>
  <si>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</si>
  <si>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</si>
  <si>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</si>
  <si>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</si>
  <si>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</si>
  <si>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</si>
  <si>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</si>
  <si>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</si>
  <si>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</si>
  <si>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</si>
  <si>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</si>
  <si>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</si>
  <si>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</si>
  <si>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</si>
  <si>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</si>
  <si>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</si>
  <si>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</si>
  <si>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</si>
  <si>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</si>
  <si>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</si>
  <si>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</si>
  <si>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</si>
  <si>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</si>
  <si>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</si>
  <si>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</si>
  <si>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</si>
  <si>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</si>
  <si>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</si>
  <si>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</si>
  <si>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</si>
  <si>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</si>
  <si>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</si>
  <si>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</si>
  <si>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</si>
  <si>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</si>
  <si>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</si>
  <si>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</si>
  <si>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</si>
  <si>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</si>
  <si>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</si>
  <si>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</si>
  <si>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</si>
  <si>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</si>
  <si>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</si>
  <si>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</si>
  <si>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</si>
  <si>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</si>
  <si>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</si>
  <si>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</si>
  <si>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</si>
  <si>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</si>
  <si>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</si>
  <si>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</si>
  <si>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</si>
  <si>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</si>
  <si>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</si>
  <si>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</si>
  <si>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</si>
  <si>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</si>
  <si>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</si>
  <si>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</si>
  <si>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</si>
  <si>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</si>
  <si>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</si>
  <si>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</si>
  <si>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</si>
  <si>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</si>
  <si>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</si>
  <si>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</si>
  <si>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</si>
  <si>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</si>
  <si>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</si>
  <si>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</si>
  <si>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</si>
  <si>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</si>
  <si>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</si>
  <si>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</si>
  <si>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</si>
  <si>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</si>
  <si>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</si>
  <si>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</si>
  <si>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</si>
  <si>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</si>
  <si>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</si>
  <si>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</si>
  <si>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</si>
  <si>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</si>
  <si>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</si>
  <si>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</si>
  <si>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</si>
  <si>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</si>
  <si>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</si>
  <si>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</si>
  <si>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</si>
  <si>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</si>
  <si>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</si>
  <si>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</si>
  <si>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</si>
  <si>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</si>
  <si>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</si>
  <si>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</si>
  <si>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</si>
  <si>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</si>
  <si>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</si>
  <si>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</si>
  <si>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</si>
  <si>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</si>
  <si>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</si>
  <si>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</si>
  <si>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</si>
  <si>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</si>
  <si>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</si>
  <si>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</si>
  <si>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</si>
  <si>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</si>
  <si>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</si>
  <si>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</si>
  <si>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</si>
  <si>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</si>
  <si>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</si>
  <si>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</si>
  <si>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</si>
  <si>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</si>
  <si>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</si>
  <si>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</si>
  <si>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</si>
  <si>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</si>
  <si>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</si>
  <si>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</si>
  <si>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</si>
  <si>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</si>
  <si>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</si>
  <si>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</si>
  <si>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</si>
  <si>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</si>
  <si>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</si>
  <si>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</si>
  <si>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</si>
  <si>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</si>
  <si>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</si>
  <si>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</si>
  <si>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</si>
  <si>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</si>
  <si>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</si>
  <si>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</si>
  <si>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</si>
  <si>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</si>
  <si>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</si>
  <si>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</si>
  <si>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</si>
  <si>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</si>
  <si>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</si>
  <si>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</si>
  <si>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</si>
  <si>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</si>
  <si>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</si>
  <si>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</si>
  <si>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</si>
  <si>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</si>
  <si>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</si>
  <si>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</si>
  <si>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</si>
  <si>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</si>
  <si>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</si>
  <si>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</si>
  <si>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</si>
  <si>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</si>
  <si>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</si>
  <si>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</si>
  <si>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</si>
  <si>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</si>
  <si>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</si>
  <si>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</si>
  <si>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</si>
  <si>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</si>
  <si>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</si>
  <si>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</si>
  <si>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</si>
  <si>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</si>
  <si>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</si>
  <si>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</si>
  <si>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</si>
  <si>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</si>
  <si>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</si>
  <si>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</si>
  <si>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</si>
  <si>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</si>
  <si>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</si>
  <si>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</si>
  <si>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</si>
  <si>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</si>
  <si>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</si>
  <si>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</si>
  <si>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</si>
  <si>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</si>
  <si>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</si>
  <si>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</si>
  <si>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</si>
  <si>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</si>
  <si>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</si>
  <si>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</si>
  <si>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</si>
  <si>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</si>
  <si>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</si>
  <si>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</si>
  <si>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</si>
  <si>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</si>
  <si>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</si>
  <si>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</si>
  <si>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</si>
  <si>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</si>
  <si>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</si>
  <si>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</si>
  <si>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</si>
  <si>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</si>
  <si>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</si>
  <si>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</si>
  <si>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</si>
  <si>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</si>
  <si>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</si>
  <si>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</si>
  <si>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</si>
  <si>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</si>
  <si>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</si>
  <si>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</si>
  <si>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</si>
  <si>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</si>
  <si>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</si>
  <si>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</si>
  <si>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</si>
  <si>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</si>
  <si>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</si>
  <si>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</si>
  <si>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</si>
  <si>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</si>
  <si>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</si>
  <si>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</si>
  <si>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</si>
  <si>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</si>
  <si>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</si>
  <si>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</si>
  <si>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</si>
  <si>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</si>
  <si>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</si>
  <si>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</si>
  <si>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</si>
  <si>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</si>
  <si>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</si>
  <si>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</si>
  <si>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</si>
  <si>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</si>
  <si>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</si>
  <si>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</si>
  <si>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</si>
  <si>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</si>
  <si>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</si>
  <si>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</si>
  <si>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</si>
  <si>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</si>
  <si>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</si>
  <si>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</si>
  <si>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</si>
  <si>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</si>
  <si>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</si>
  <si>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</si>
  <si>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</si>
  <si>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</si>
  <si>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</si>
  <si>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</si>
  <si>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</si>
  <si>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</si>
  <si>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</si>
  <si>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</si>
  <si>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</si>
  <si>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</si>
  <si>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</si>
  <si>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</si>
  <si>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</si>
  <si>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</si>
  <si>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</si>
  <si>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</si>
  <si>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</si>
  <si>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</si>
  <si>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</si>
  <si>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</si>
  <si>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</si>
  <si>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</si>
  <si>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</si>
  <si>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</si>
  <si>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</si>
  <si>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</si>
  <si>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</si>
  <si>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</si>
  <si>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</si>
  <si>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</si>
  <si>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</si>
  <si>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</si>
  <si>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</si>
  <si>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</si>
  <si>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</si>
  <si>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</si>
  <si>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</si>
  <si>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</si>
  <si>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</si>
  <si>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</si>
  <si>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</si>
  <si>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</si>
  <si>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</si>
  <si>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</si>
  <si>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</si>
  <si>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</si>
  <si>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</si>
  <si>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</si>
  <si>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</si>
  <si>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</si>
  <si>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</si>
  <si>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</si>
  <si>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</si>
  <si>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</si>
  <si>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</si>
  <si>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</si>
  <si>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</si>
  <si>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</si>
  <si>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</si>
  <si>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</si>
  <si>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</si>
  <si>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</si>
  <si>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</si>
  <si>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</si>
  <si>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</si>
  <si>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</si>
  <si>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</si>
  <si>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</si>
  <si>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</si>
  <si>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</si>
  <si>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</si>
  <si>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</si>
  <si>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</si>
  <si>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</si>
  <si>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</si>
  <si>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</si>
  <si>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</si>
  <si>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</si>
  <si>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</si>
  <si>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</si>
  <si>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</si>
  <si>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</si>
  <si>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</si>
  <si>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</si>
  <si>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</si>
  <si>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</si>
  <si>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</si>
  <si>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</si>
  <si>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</si>
  <si>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</si>
  <si>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</si>
  <si>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</si>
  <si>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</si>
  <si>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</si>
  <si>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</si>
  <si>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</si>
  <si>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</si>
  <si>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</si>
  <si>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</si>
  <si>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</si>
  <si>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</si>
  <si>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</si>
  <si>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</si>
  <si>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</si>
  <si>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</si>
  <si>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</si>
  <si>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</si>
  <si>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</si>
  <si>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</si>
  <si>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</si>
  <si>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</si>
  <si>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</si>
  <si>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</si>
  <si>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</si>
  <si>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</si>
  <si>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</si>
  <si>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</si>
  <si>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</si>
  <si>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</si>
  <si>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</si>
  <si>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</si>
  <si>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</si>
  <si>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</si>
  <si>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</si>
  <si>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</si>
  <si>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</si>
  <si>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</si>
  <si>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</si>
  <si>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</si>
  <si>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</si>
  <si>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</si>
  <si>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</si>
  <si>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</si>
  <si>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</si>
  <si>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</si>
  <si>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</si>
  <si>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</si>
  <si>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</si>
  <si>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</si>
  <si>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</si>
  <si>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</si>
  <si>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</si>
  <si>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</si>
  <si>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</si>
  <si>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</si>
  <si>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</si>
  <si>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</si>
  <si>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</si>
  <si>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</si>
  <si>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</si>
  <si>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</si>
  <si>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</si>
  <si>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</si>
  <si>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</si>
  <si>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</si>
  <si>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</si>
  <si>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</si>
  <si>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</si>
  <si>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</si>
  <si>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</si>
  <si>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</si>
  <si>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</si>
  <si>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</si>
  <si>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</si>
  <si>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</si>
  <si>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</si>
  <si>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</si>
  <si>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</si>
  <si>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</si>
  <si>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</si>
  <si>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</si>
  <si>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</si>
  <si>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</si>
  <si>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</si>
  <si>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</si>
  <si>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</si>
  <si>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</si>
  <si>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</si>
  <si>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</si>
  <si>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</si>
  <si>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</si>
  <si>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</si>
  <si>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</si>
  <si>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</si>
  <si>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</si>
  <si>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</si>
  <si>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</si>
  <si>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</si>
  <si>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</si>
  <si>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</si>
  <si>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</si>
  <si>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</si>
  <si>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</si>
  <si>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</si>
  <si>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</si>
  <si>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</si>
  <si>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</si>
  <si>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</si>
  <si>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</si>
  <si>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</si>
  <si>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</si>
  <si>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</si>
  <si>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</si>
  <si>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</si>
  <si>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</si>
  <si>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</si>
  <si>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</si>
  <si>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</si>
  <si>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</si>
  <si>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</si>
  <si>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</si>
  <si>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</si>
  <si>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</si>
  <si>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</si>
  <si>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</si>
  <si>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</si>
  <si>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</si>
  <si>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</si>
  <si>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</si>
  <si>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</si>
  <si>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</si>
  <si>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</si>
  <si>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</si>
  <si>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</si>
  <si>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</si>
  <si>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</si>
  <si>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</si>
  <si>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</si>
  <si>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</si>
  <si>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</si>
  <si>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</si>
  <si>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</si>
  <si>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</si>
  <si>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</si>
  <si>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</si>
  <si>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</si>
  <si>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</si>
  <si>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</si>
  <si>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</si>
  <si>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</si>
  <si>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</si>
  <si>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</si>
  <si>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</si>
  <si>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</si>
  <si>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</si>
  <si>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</si>
  <si>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</si>
  <si>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</si>
  <si>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</si>
  <si>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</si>
  <si>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</si>
  <si>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</si>
  <si>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</si>
  <si>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</si>
  <si>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</si>
  <si>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</si>
  <si>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</si>
  <si>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</si>
  <si>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</si>
  <si>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</si>
  <si>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</si>
  <si>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</si>
  <si>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</si>
  <si>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</si>
  <si>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</si>
  <si>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</si>
  <si>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</si>
  <si>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</si>
  <si>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</si>
  <si>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</si>
  <si>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</si>
  <si>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</si>
  <si>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</si>
  <si>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</si>
  <si>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</si>
  <si>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</si>
  <si>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</si>
  <si>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</si>
  <si>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</si>
  <si>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</si>
  <si>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</si>
  <si>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</si>
  <si>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</si>
  <si>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</si>
  <si>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</si>
  <si>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</si>
  <si>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</si>
  <si>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</si>
  <si>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</si>
  <si>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</si>
  <si>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</si>
  <si>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</si>
  <si>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</si>
  <si>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</si>
  <si>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</si>
  <si>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</si>
  <si>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</si>
  <si>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</si>
  <si>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</si>
  <si>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</si>
  <si>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</si>
  <si>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</si>
  <si>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</si>
  <si>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</si>
  <si>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</si>
  <si>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</si>
  <si>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</si>
  <si>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</si>
  <si>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</si>
  <si>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</si>
  <si>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</si>
  <si>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</si>
  <si>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</si>
  <si>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</si>
  <si>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</si>
  <si>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</si>
  <si>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</si>
  <si>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</si>
  <si>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</si>
  <si>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</si>
  <si>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</si>
  <si>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</si>
  <si>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</si>
  <si>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</si>
  <si>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</si>
  <si>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</si>
  <si>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</si>
  <si>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</si>
  <si>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</si>
  <si>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</si>
  <si>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</si>
  <si>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</si>
  <si>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</si>
  <si>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</si>
  <si>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</si>
  <si>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</si>
  <si>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</si>
  <si>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</si>
  <si>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</si>
  <si>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</si>
  <si>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</si>
  <si>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</si>
  <si>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</si>
  <si>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</si>
  <si>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</si>
  <si>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</si>
  <si>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</si>
  <si>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</si>
  <si>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</si>
  <si>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</si>
  <si>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</si>
  <si>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</si>
  <si>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</si>
  <si>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</si>
  <si>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</si>
  <si>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</si>
  <si>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</si>
  <si>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</si>
  <si>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</si>
  <si>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</si>
  <si>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</si>
  <si>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</si>
  <si>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</si>
  <si>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</si>
  <si>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</si>
  <si>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</si>
  <si>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</si>
  <si>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</si>
  <si>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</si>
  <si>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</si>
  <si>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</si>
  <si>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</si>
  <si>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</si>
  <si>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</si>
  <si>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</si>
  <si>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</si>
  <si>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</si>
  <si>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</si>
  <si>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</si>
  <si>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</si>
  <si>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</si>
  <si>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</si>
  <si>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</si>
  <si>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</si>
  <si>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</si>
  <si>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</si>
  <si>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</si>
  <si>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</si>
  <si>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</si>
  <si>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</si>
  <si>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</si>
  <si>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</si>
  <si>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</si>
  <si>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</si>
  <si>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</si>
  <si>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</si>
  <si>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</si>
  <si>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</si>
  <si>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</si>
  <si>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</si>
  <si>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</si>
  <si>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</si>
  <si>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</si>
  <si>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</si>
  <si>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</si>
  <si>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</si>
  <si>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</si>
  <si>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</si>
  <si>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</si>
  <si>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</si>
  <si>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</si>
  <si>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</si>
  <si>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</si>
  <si>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</si>
  <si>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</si>
  <si>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</si>
  <si>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</si>
  <si>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</si>
  <si>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</si>
  <si>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</si>
  <si>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</si>
  <si>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</si>
  <si>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</si>
  <si>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</si>
  <si>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</si>
  <si>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</si>
  <si>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</si>
  <si>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</si>
  <si>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</si>
  <si>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</si>
  <si>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</si>
  <si>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</si>
  <si>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</si>
  <si>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</si>
  <si>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</si>
  <si>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</si>
  <si>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</si>
  <si>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</si>
  <si>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</si>
  <si>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</si>
  <si>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</si>
  <si>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</si>
  <si>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</si>
  <si>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</si>
  <si>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</si>
  <si>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</si>
  <si>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</si>
  <si>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</si>
  <si>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</si>
  <si>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</si>
  <si>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</si>
  <si>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</si>
  <si>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</si>
  <si>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</si>
  <si>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</si>
  <si>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</si>
  <si>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</si>
  <si>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</si>
  <si>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</si>
  <si>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</si>
  <si>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</si>
  <si>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</si>
  <si>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</si>
  <si>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</si>
  <si>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</si>
  <si>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</si>
  <si>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</si>
  <si>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</si>
  <si>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</si>
  <si>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</si>
  <si>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</si>
  <si>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</si>
  <si>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</si>
  <si>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</si>
  <si>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</si>
  <si>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</si>
  <si>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</si>
  <si>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</si>
  <si>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</si>
  <si>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</si>
  <si>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</si>
  <si>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</si>
  <si>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</si>
  <si>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</si>
  <si>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</si>
  <si>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</si>
  <si>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</si>
  <si>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</si>
  <si>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</si>
  <si>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</si>
  <si>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</si>
  <si>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</si>
  <si>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</si>
  <si>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</si>
  <si>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</si>
  <si>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</si>
  <si>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</si>
  <si>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</si>
  <si>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</si>
  <si>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</si>
  <si>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</si>
  <si>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</si>
  <si>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</si>
  <si>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</si>
  <si>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</si>
  <si>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</si>
  <si>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</si>
  <si>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</si>
  <si>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</si>
  <si>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</si>
  <si>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</si>
  <si>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</si>
  <si>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</si>
  <si>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</si>
  <si>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</si>
  <si>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</si>
  <si>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</si>
  <si>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50000</t>
  </si>
  <si>
    <t>10000 to 14999</t>
  </si>
  <si>
    <t>15000 to 19999</t>
  </si>
  <si>
    <t>Greater than 50000</t>
  </si>
  <si>
    <t>Outcomes</t>
  </si>
  <si>
    <t>Median</t>
  </si>
  <si>
    <t>Mean</t>
  </si>
  <si>
    <t>Min</t>
  </si>
  <si>
    <t>Variance</t>
  </si>
  <si>
    <t>Standard Deviation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</si>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</sst>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0.98963730569948183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6-7345-8CA2-4D3238AE865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366-7345-8CA2-4D3238AE865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1.0362694300518135E-2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366-7345-8CA2-4D3238AE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6383"/>
        <c:axId val="113211039"/>
      </c:lineChart>
      <c:catAx>
        <c:axId val="879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1039"/>
        <c:crosses val="autoZero"/>
        <c:auto val="1"/>
        <c:lblAlgn val="ctr"/>
        <c:lblOffset val="100"/>
        <c:noMultiLvlLbl val="0"/>
      </c:catAx>
      <c:valAx>
        <c:axId val="1132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14</xdr:row>
      <xdr:rowOff>38100</xdr:rowOff>
    </xdr:from>
    <xdr:to>
      <xdr:col>6</xdr:col>
      <xdr:colOff>76200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E303C-DA93-EFEA-4C86-6A142E1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V1001"/>
  <sheetViews>
    <sheetView topLeftCell="E1" zoomScale="85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hidden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hidden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hidden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hidden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hidden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hidden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hidden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hidden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hidden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hidden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hidden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hidden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hidden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hidden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hidden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hidden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hidden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hidden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hidden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hidden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hidden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hidden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hidden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hidden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hidden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hidden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23" priority="1" operator="equal">
      <formula>"canceled"</formula>
    </cfRule>
    <cfRule type="cellIs" dxfId="22" priority="2" operator="equal">
      <formula>"successful"</formula>
    </cfRule>
    <cfRule type="cellIs" dxfId="21" priority="3" operator="equal">
      <formula>"failed"</formula>
    </cfRule>
    <cfRule type="cellIs" dxfId="2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sheetPr codeName="Sheet2"/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sheetPr codeName="Sheet3"/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sheetPr codeName="Sheet4"/>
  <dimension ref="A1:F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8283-6036-6C47-99CA-317A1EB60371}">
  <sheetPr codeName="Sheet5"/>
  <dimension ref="A1:H13"/>
  <sheetViews>
    <sheetView workbookViewId="0">
      <selection activeCell="G18" sqref="G18"/>
    </sheetView>
  </sheetViews>
  <sheetFormatPr baseColWidth="10" defaultRowHeight="16" x14ac:dyDescent="0.2"/>
  <cols>
    <col min="1" max="1" width="17.33203125" bestFit="1" customWidth="1"/>
    <col min="2" max="2" width="17.5" customWidth="1"/>
    <col min="3" max="3" width="13.33203125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COUNTIFS(Crowdfunding!$G:$G,"=successful",Crowdfunding!$D:D,"&lt;1000")</f>
        <v>30</v>
      </c>
      <c r="C2">
        <f>COUNTIFS(Crowdfunding!$G:$G,"=failed",Crowdfunding!$D:D,"&lt;1000")</f>
        <v>20</v>
      </c>
      <c r="D2">
        <f>COUNTIFS(Crowdfunding!$G:$G,"=canceled",Crowdfunding!$D:D,"&lt;1000")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2096</v>
      </c>
      <c r="B3">
        <f>COUNTIFS(Crowdfunding!$G:$G,"=successful",Crowdfunding!$D:$D,"&gt;=1000",Crowdfunding!$D:$D,"&lt;5000")</f>
        <v>191</v>
      </c>
      <c r="C3">
        <f>COUNTIFS(Crowdfunding!$G:$G,"=sfailed",Crowdfunding!$D:$D,"&gt;=1000",Crowdfunding!$D:$D,"&lt;5000")</f>
        <v>0</v>
      </c>
      <c r="D3">
        <f>COUNTIFS(Crowdfunding!$G:$G,"=canceled",Crowdfunding!$D:$D,"&gt;=1000",Crowdfunding!$D:$D,"&lt;5000")</f>
        <v>2</v>
      </c>
      <c r="E3">
        <f t="shared" ref="E3:E13" si="0">B3+C3+D3</f>
        <v>193</v>
      </c>
      <c r="F3" s="10">
        <f t="shared" ref="F3:F13" si="1">B3/E3</f>
        <v>0.98963730569948183</v>
      </c>
      <c r="G3" s="10">
        <f t="shared" ref="G3:G13" si="2">C3/E3</f>
        <v>0</v>
      </c>
      <c r="H3" s="10">
        <f t="shared" ref="H3:H13" si="3">D3/E3</f>
        <v>1.0362694300518135E-2</v>
      </c>
    </row>
    <row r="4" spans="1:8" x14ac:dyDescent="0.2">
      <c r="A4" t="s">
        <v>2097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2104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2105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2106</v>
      </c>
      <c r="B13">
        <f>COUNTIFS(Crowdfunding!$G:$G,"=successful",Crowdfunding!$D:$D,"&gt;50000")</f>
        <v>114</v>
      </c>
      <c r="C13">
        <f>COUNTIFS(Crowdfunding!$G:$G,"=failed",Crowdfunding!$D:$D,"&gt;50000")</f>
        <v>163</v>
      </c>
      <c r="D13">
        <f>COUNTIFS(Crowdfunding!$G:$G,"=canceled",Crowdfunding!$D:$D,"&gt;50000")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D579-27F8-5F48-A6FC-F16A984D8F61}">
  <sheetPr codeName="Sheet6"/>
  <dimension ref="A1:M566"/>
  <sheetViews>
    <sheetView tabSelected="1" workbookViewId="0">
      <selection activeCell="M4" sqref="M4"/>
    </sheetView>
  </sheetViews>
  <sheetFormatPr baseColWidth="10" defaultRowHeight="16" x14ac:dyDescent="0.2"/>
  <sheetData>
    <row r="1" spans="1:13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1" t="s">
        <v>2107</v>
      </c>
      <c r="H1" s="1" t="s">
        <v>2108</v>
      </c>
      <c r="I1" s="1" t="s">
        <v>2109</v>
      </c>
      <c r="J1" s="1" t="s">
        <v>2110</v>
      </c>
      <c r="K1" s="1" t="s">
        <v>2113</v>
      </c>
      <c r="L1" s="1" t="s">
        <v>2111</v>
      </c>
      <c r="M1" s="1" t="s">
        <v>2112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D1:D1047940">
    <cfRule type="cellIs" dxfId="15" priority="13" operator="equal">
      <formula>"canceled"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A1:A1048141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G2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3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2023-08-11T08:38:59Z</dcterms:modified>
</cp:coreProperties>
</file>