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" sheetId="1" r:id="rId4"/>
    <sheet state="visible" name="DeliveryNotes" sheetId="2" r:id="rId5"/>
    <sheet state="visible" name="Quotation" sheetId="3" r:id="rId6"/>
    <sheet state="visible" name="PurchaseInvoiceItem" sheetId="4" r:id="rId7"/>
    <sheet state="visible" name="PurchaseInvoice" sheetId="5" r:id="rId8"/>
    <sheet state="visible" name="PurchaseOrderItem" sheetId="6" r:id="rId9"/>
    <sheet state="visible" name="PurchaseOrder" sheetId="7" r:id="rId10"/>
    <sheet state="visible" name="Suppliers" sheetId="8" r:id="rId11"/>
    <sheet state="visible" name="SalesInvoiceItem" sheetId="9" r:id="rId12"/>
    <sheet state="visible" name="SalesInvoice" sheetId="10" r:id="rId13"/>
    <sheet state="visible" name="expenses" sheetId="11" r:id="rId14"/>
    <sheet state="visible" name="Summary" sheetId="12" r:id="rId15"/>
  </sheets>
  <definedNames>
    <definedName hidden="1" localSheetId="0" name="_xlnm._FilterDatabase">Product!$A$1:$H$162</definedName>
  </definedNames>
  <calcPr/>
</workbook>
</file>

<file path=xl/sharedStrings.xml><?xml version="1.0" encoding="utf-8"?>
<sst xmlns="http://schemas.openxmlformats.org/spreadsheetml/2006/main" count="1148" uniqueCount="570">
  <si>
    <t>Product ID</t>
  </si>
  <si>
    <t>Product Name</t>
  </si>
  <si>
    <t>Category</t>
  </si>
  <si>
    <t>Price per unit</t>
  </si>
  <si>
    <t>Current Quantity</t>
  </si>
  <si>
    <t>Minimum Stock Level</t>
  </si>
  <si>
    <t>Reorder Quantity</t>
  </si>
  <si>
    <t>Average Purchase Price</t>
  </si>
  <si>
    <t>P001</t>
  </si>
  <si>
    <t>sponge</t>
  </si>
  <si>
    <t>Cleaning product</t>
  </si>
  <si>
    <t>20</t>
  </si>
  <si>
    <t>P002</t>
  </si>
  <si>
    <t>artif.sweetener</t>
  </si>
  <si>
    <t>Seosonal Products</t>
  </si>
  <si>
    <t>P003</t>
  </si>
  <si>
    <t>baby cosmetics</t>
  </si>
  <si>
    <t>Personal Care</t>
  </si>
  <si>
    <t>P004</t>
  </si>
  <si>
    <t>bags</t>
  </si>
  <si>
    <t>Household Items</t>
  </si>
  <si>
    <t>P005</t>
  </si>
  <si>
    <t>baking powder</t>
  </si>
  <si>
    <t>Food and Beverages</t>
  </si>
  <si>
    <t>P006</t>
  </si>
  <si>
    <t>bathroom cleaner</t>
  </si>
  <si>
    <t>P007</t>
  </si>
  <si>
    <t>beef</t>
  </si>
  <si>
    <t>P008</t>
  </si>
  <si>
    <t>berries</t>
  </si>
  <si>
    <t>P009</t>
  </si>
  <si>
    <t>beverages</t>
  </si>
  <si>
    <t>P010</t>
  </si>
  <si>
    <t>bottled beer</t>
  </si>
  <si>
    <t>Alcoholic Beverages</t>
  </si>
  <si>
    <t>P011</t>
  </si>
  <si>
    <t>bottled water</t>
  </si>
  <si>
    <t>P012</t>
  </si>
  <si>
    <t>brandy</t>
  </si>
  <si>
    <t>P013</t>
  </si>
  <si>
    <t>brown bread</t>
  </si>
  <si>
    <t>P014</t>
  </si>
  <si>
    <t>butter</t>
  </si>
  <si>
    <t>P015</t>
  </si>
  <si>
    <t>butter milk</t>
  </si>
  <si>
    <t>P016</t>
  </si>
  <si>
    <t>cake bar</t>
  </si>
  <si>
    <t>P017</t>
  </si>
  <si>
    <t>candles</t>
  </si>
  <si>
    <t>P018</t>
  </si>
  <si>
    <t>candy</t>
  </si>
  <si>
    <t>Snacks and Convinience Foods</t>
  </si>
  <si>
    <t>P019</t>
  </si>
  <si>
    <t>canned beer</t>
  </si>
  <si>
    <t>P020</t>
  </si>
  <si>
    <t>canned fish</t>
  </si>
  <si>
    <t>Canned Goods</t>
  </si>
  <si>
    <t>P021</t>
  </si>
  <si>
    <t>canned fruit</t>
  </si>
  <si>
    <t>P022</t>
  </si>
  <si>
    <t>canned vegetables</t>
  </si>
  <si>
    <t>P023</t>
  </si>
  <si>
    <t>cat food</t>
  </si>
  <si>
    <t>PetCare</t>
  </si>
  <si>
    <t>P024</t>
  </si>
  <si>
    <t>cereals</t>
  </si>
  <si>
    <t>Grains and Pasta</t>
  </si>
  <si>
    <t>P025</t>
  </si>
  <si>
    <t>chewing gum</t>
  </si>
  <si>
    <t>P026</t>
  </si>
  <si>
    <t>chicken</t>
  </si>
  <si>
    <t>P027</t>
  </si>
  <si>
    <t>chocolate</t>
  </si>
  <si>
    <t>P028</t>
  </si>
  <si>
    <t>chocolate marshmallow</t>
  </si>
  <si>
    <t>P029</t>
  </si>
  <si>
    <t>citrus fruit</t>
  </si>
  <si>
    <t>P030</t>
  </si>
  <si>
    <t>cleaner</t>
  </si>
  <si>
    <t>P031</t>
  </si>
  <si>
    <t>cling film/bags</t>
  </si>
  <si>
    <t>P032</t>
  </si>
  <si>
    <t>cocoa drink</t>
  </si>
  <si>
    <t>P033</t>
  </si>
  <si>
    <t>coca-cola</t>
  </si>
  <si>
    <t>P034</t>
  </si>
  <si>
    <t>coffee</t>
  </si>
  <si>
    <t>P035</t>
  </si>
  <si>
    <t>condensed milk</t>
  </si>
  <si>
    <t>P036</t>
  </si>
  <si>
    <t>cooking chocolate</t>
  </si>
  <si>
    <t>P037</t>
  </si>
  <si>
    <t>cookware</t>
  </si>
  <si>
    <t>P038</t>
  </si>
  <si>
    <t>cream</t>
  </si>
  <si>
    <t>P039</t>
  </si>
  <si>
    <t>cream cheese</t>
  </si>
  <si>
    <t>P040</t>
  </si>
  <si>
    <t>curd</t>
  </si>
  <si>
    <t>P041</t>
  </si>
  <si>
    <t>curd cheese</t>
  </si>
  <si>
    <t>P042</t>
  </si>
  <si>
    <t>decalcifier</t>
  </si>
  <si>
    <t>P043</t>
  </si>
  <si>
    <t>lotion</t>
  </si>
  <si>
    <t>P044</t>
  </si>
  <si>
    <t>dessert</t>
  </si>
  <si>
    <t>P045</t>
  </si>
  <si>
    <t>detergent</t>
  </si>
  <si>
    <t>P046</t>
  </si>
  <si>
    <t>dish cleaner</t>
  </si>
  <si>
    <t>P047</t>
  </si>
  <si>
    <t>dishes</t>
  </si>
  <si>
    <t>P048</t>
  </si>
  <si>
    <t>dog food</t>
  </si>
  <si>
    <t>P049</t>
  </si>
  <si>
    <t>domestic eggs</t>
  </si>
  <si>
    <t>P050</t>
  </si>
  <si>
    <t>female sanitary products</t>
  </si>
  <si>
    <t>P051</t>
  </si>
  <si>
    <t>finished products</t>
  </si>
  <si>
    <t>P052</t>
  </si>
  <si>
    <t>fish</t>
  </si>
  <si>
    <t>P053</t>
  </si>
  <si>
    <t>flour</t>
  </si>
  <si>
    <t>P054</t>
  </si>
  <si>
    <t>fish ball</t>
  </si>
  <si>
    <t>Frozen Foods</t>
  </si>
  <si>
    <t>P055</t>
  </si>
  <si>
    <t>frozen dessert</t>
  </si>
  <si>
    <t>P056</t>
  </si>
  <si>
    <t>frozen fish</t>
  </si>
  <si>
    <t>P057</t>
  </si>
  <si>
    <t>frozen fruits</t>
  </si>
  <si>
    <t>P058</t>
  </si>
  <si>
    <t>frozen meals</t>
  </si>
  <si>
    <t>P059</t>
  </si>
  <si>
    <t>frozen potato products</t>
  </si>
  <si>
    <t>P060</t>
  </si>
  <si>
    <t>frozen vegetables</t>
  </si>
  <si>
    <t>P061</t>
  </si>
  <si>
    <t>fruit/vegetable juice</t>
  </si>
  <si>
    <t>P062</t>
  </si>
  <si>
    <t>grapes</t>
  </si>
  <si>
    <t>P063</t>
  </si>
  <si>
    <t>hair spray</t>
  </si>
  <si>
    <t>P064</t>
  </si>
  <si>
    <t>ham</t>
  </si>
  <si>
    <t>P065</t>
  </si>
  <si>
    <t>hamburger meat</t>
  </si>
  <si>
    <t>P066</t>
  </si>
  <si>
    <t>hard cheese</t>
  </si>
  <si>
    <t>P067</t>
  </si>
  <si>
    <t>herbs</t>
  </si>
  <si>
    <t>P068</t>
  </si>
  <si>
    <t>honey</t>
  </si>
  <si>
    <t>P069</t>
  </si>
  <si>
    <t>house keeping products</t>
  </si>
  <si>
    <t>P070</t>
  </si>
  <si>
    <t>ice cream</t>
  </si>
  <si>
    <t>P071</t>
  </si>
  <si>
    <t>instant coffee</t>
  </si>
  <si>
    <t>P072</t>
  </si>
  <si>
    <t>Instant food products</t>
  </si>
  <si>
    <t>P073</t>
  </si>
  <si>
    <t>jam</t>
  </si>
  <si>
    <t>P074</t>
  </si>
  <si>
    <t>ketchup</t>
  </si>
  <si>
    <t>P075</t>
  </si>
  <si>
    <t>kitchen towels</t>
  </si>
  <si>
    <t>P076</t>
  </si>
  <si>
    <t>kitchen utensil</t>
  </si>
  <si>
    <t>P077</t>
  </si>
  <si>
    <t>light bulbs</t>
  </si>
  <si>
    <t>P078</t>
  </si>
  <si>
    <t>liqueur</t>
  </si>
  <si>
    <t>P079</t>
  </si>
  <si>
    <t>liquor</t>
  </si>
  <si>
    <t>P080</t>
  </si>
  <si>
    <t>liquor (appetizer)</t>
  </si>
  <si>
    <t>P081</t>
  </si>
  <si>
    <t>liver loaf</t>
  </si>
  <si>
    <t>P082</t>
  </si>
  <si>
    <t>long life bakery product</t>
  </si>
  <si>
    <t>Baked Product</t>
  </si>
  <si>
    <t>P083</t>
  </si>
  <si>
    <t>make up remover</t>
  </si>
  <si>
    <t>P084</t>
  </si>
  <si>
    <t>male cosmetics</t>
  </si>
  <si>
    <t>P085</t>
  </si>
  <si>
    <t>margarine</t>
  </si>
  <si>
    <t>P086</t>
  </si>
  <si>
    <t>mayonnaise</t>
  </si>
  <si>
    <t>P087</t>
  </si>
  <si>
    <t>meat</t>
  </si>
  <si>
    <t>P088</t>
  </si>
  <si>
    <t>meat spreads</t>
  </si>
  <si>
    <t>P089</t>
  </si>
  <si>
    <t>misc. beverages</t>
  </si>
  <si>
    <t>P090</t>
  </si>
  <si>
    <t>mustard</t>
  </si>
  <si>
    <t>P091</t>
  </si>
  <si>
    <t>napkins</t>
  </si>
  <si>
    <t>P092</t>
  </si>
  <si>
    <t>newspapers</t>
  </si>
  <si>
    <t>P093</t>
  </si>
  <si>
    <t>nut snack</t>
  </si>
  <si>
    <t>P094</t>
  </si>
  <si>
    <t>nuts/prunes</t>
  </si>
  <si>
    <t>P095</t>
  </si>
  <si>
    <t>oil</t>
  </si>
  <si>
    <t>Oils</t>
  </si>
  <si>
    <t>P096</t>
  </si>
  <si>
    <t>onions</t>
  </si>
  <si>
    <t>P097</t>
  </si>
  <si>
    <t>organic products</t>
  </si>
  <si>
    <t>Organic Product</t>
  </si>
  <si>
    <t>P098</t>
  </si>
  <si>
    <t>organic sausage</t>
  </si>
  <si>
    <t>P099</t>
  </si>
  <si>
    <t>other vegetables</t>
  </si>
  <si>
    <t>P100</t>
  </si>
  <si>
    <t>packaged fruit/vegetables</t>
  </si>
  <si>
    <t>P101</t>
  </si>
  <si>
    <t>pasta</t>
  </si>
  <si>
    <t>P102</t>
  </si>
  <si>
    <t>pastry</t>
  </si>
  <si>
    <t>P103</t>
  </si>
  <si>
    <t>pet care</t>
  </si>
  <si>
    <t>P104</t>
  </si>
  <si>
    <t>photo/film</t>
  </si>
  <si>
    <t>P105</t>
  </si>
  <si>
    <t>pickled vegetables</t>
  </si>
  <si>
    <t>P106</t>
  </si>
  <si>
    <t>pip fruit</t>
  </si>
  <si>
    <t>P107</t>
  </si>
  <si>
    <t>popcorn</t>
  </si>
  <si>
    <t>P108</t>
  </si>
  <si>
    <t>pork</t>
  </si>
  <si>
    <t>P109</t>
  </si>
  <si>
    <t>Potato Bread</t>
  </si>
  <si>
    <t>P110</t>
  </si>
  <si>
    <t>potato products</t>
  </si>
  <si>
    <t>P111</t>
  </si>
  <si>
    <t>preservation products</t>
  </si>
  <si>
    <t>P112</t>
  </si>
  <si>
    <t>processed cheese</t>
  </si>
  <si>
    <t>P113</t>
  </si>
  <si>
    <t>pudding powder</t>
  </si>
  <si>
    <t>P114</t>
  </si>
  <si>
    <t>ready soups</t>
  </si>
  <si>
    <t>P115</t>
  </si>
  <si>
    <t>red/blush wine</t>
  </si>
  <si>
    <t>P116</t>
  </si>
  <si>
    <t>rice</t>
  </si>
  <si>
    <t>P117</t>
  </si>
  <si>
    <t>roll products</t>
  </si>
  <si>
    <t>P118</t>
  </si>
  <si>
    <t>rolls/buns</t>
  </si>
  <si>
    <t>P119</t>
  </si>
  <si>
    <t>root vegetables</t>
  </si>
  <si>
    <t>P120</t>
  </si>
  <si>
    <t>rubbing alcohol</t>
  </si>
  <si>
    <t>P121</t>
  </si>
  <si>
    <t>salad dressing</t>
  </si>
  <si>
    <t>P122</t>
  </si>
  <si>
    <t>salt</t>
  </si>
  <si>
    <t>P123</t>
  </si>
  <si>
    <t>salty snack</t>
  </si>
  <si>
    <t>P124</t>
  </si>
  <si>
    <t>Sardin Can</t>
  </si>
  <si>
    <t>P125</t>
  </si>
  <si>
    <t>sauces</t>
  </si>
  <si>
    <t>P126</t>
  </si>
  <si>
    <t>sausage</t>
  </si>
  <si>
    <t>P127</t>
  </si>
  <si>
    <t>seasonal products</t>
  </si>
  <si>
    <t>P128</t>
  </si>
  <si>
    <t>semi-finished bread</t>
  </si>
  <si>
    <t>P129</t>
  </si>
  <si>
    <t>shopping bags</t>
  </si>
  <si>
    <t>P130</t>
  </si>
  <si>
    <t>skin care</t>
  </si>
  <si>
    <t>P131</t>
  </si>
  <si>
    <t>sliced cheese</t>
  </si>
  <si>
    <t>P132</t>
  </si>
  <si>
    <t>snack products</t>
  </si>
  <si>
    <t>P133</t>
  </si>
  <si>
    <t>soap</t>
  </si>
  <si>
    <t>P134</t>
  </si>
  <si>
    <t>soda</t>
  </si>
  <si>
    <t>P135</t>
  </si>
  <si>
    <t>soft cheese</t>
  </si>
  <si>
    <t>P136</t>
  </si>
  <si>
    <t>softener</t>
  </si>
  <si>
    <t>P137</t>
  </si>
  <si>
    <t>soups</t>
  </si>
  <si>
    <t>P138</t>
  </si>
  <si>
    <t>sparkling wine</t>
  </si>
  <si>
    <t>P139</t>
  </si>
  <si>
    <t>specialty bar</t>
  </si>
  <si>
    <t>P140</t>
  </si>
  <si>
    <t>specialty cheese</t>
  </si>
  <si>
    <t>P141</t>
  </si>
  <si>
    <t>specialty chocolate</t>
  </si>
  <si>
    <t>P142</t>
  </si>
  <si>
    <t>specialty fat</t>
  </si>
  <si>
    <t>P143</t>
  </si>
  <si>
    <t>specialty vegetables</t>
  </si>
  <si>
    <t>P144</t>
  </si>
  <si>
    <t>spices</t>
  </si>
  <si>
    <t>P145</t>
  </si>
  <si>
    <t>spread cheese</t>
  </si>
  <si>
    <t>P146</t>
  </si>
  <si>
    <t>sugar</t>
  </si>
  <si>
    <t>P147</t>
  </si>
  <si>
    <t>sweet spreads</t>
  </si>
  <si>
    <t>P148</t>
  </si>
  <si>
    <t>syrup</t>
  </si>
  <si>
    <t>P149</t>
  </si>
  <si>
    <t>tea</t>
  </si>
  <si>
    <t>P150</t>
  </si>
  <si>
    <t>toilet cleaner</t>
  </si>
  <si>
    <t>P151</t>
  </si>
  <si>
    <t>tropical fruit</t>
  </si>
  <si>
    <t>P152</t>
  </si>
  <si>
    <t>turkey</t>
  </si>
  <si>
    <t>P153</t>
  </si>
  <si>
    <t>UHT-milk</t>
  </si>
  <si>
    <t>P154</t>
  </si>
  <si>
    <t>vinegar</t>
  </si>
  <si>
    <t>P155</t>
  </si>
  <si>
    <t>waffles</t>
  </si>
  <si>
    <t>P156</t>
  </si>
  <si>
    <t>whipped/sour cream</t>
  </si>
  <si>
    <t>P157</t>
  </si>
  <si>
    <t>whisky</t>
  </si>
  <si>
    <t>P158</t>
  </si>
  <si>
    <t>white bread</t>
  </si>
  <si>
    <t>P159</t>
  </si>
  <si>
    <t>white wine</t>
  </si>
  <si>
    <t>P160</t>
  </si>
  <si>
    <t>whole milk</t>
  </si>
  <si>
    <t>P161</t>
  </si>
  <si>
    <t>yogurt</t>
  </si>
  <si>
    <t>Timestamp</t>
  </si>
  <si>
    <t>Purchase Order ID (POXXX)</t>
  </si>
  <si>
    <t>Product ID (PXXX)</t>
  </si>
  <si>
    <t>Quantity Received</t>
  </si>
  <si>
    <t>Delivery Date</t>
  </si>
  <si>
    <t>PO004</t>
  </si>
  <si>
    <t>PO005</t>
  </si>
  <si>
    <t>PO006</t>
  </si>
  <si>
    <t>Supplier Name</t>
  </si>
  <si>
    <t>Contact Person</t>
  </si>
  <si>
    <t>Contact Email</t>
  </si>
  <si>
    <t>Contact Phone Number</t>
  </si>
  <si>
    <t>Product Name/Description</t>
  </si>
  <si>
    <t>Product Code</t>
  </si>
  <si>
    <t>Quantity</t>
  </si>
  <si>
    <t>Unit Price</t>
  </si>
  <si>
    <t>Total Price</t>
  </si>
  <si>
    <t>Discount Available</t>
  </si>
  <si>
    <t>If yes, please specify the discount details. If No, pls put N/A</t>
  </si>
  <si>
    <t>Payment Terms</t>
  </si>
  <si>
    <t>Delivery Timeframe</t>
  </si>
  <si>
    <t>Delivery charges</t>
  </si>
  <si>
    <t>Shipping Method</t>
  </si>
  <si>
    <t>Warranty Information</t>
  </si>
  <si>
    <t>Return Policy</t>
  </si>
  <si>
    <t>Comments or Additional Notes</t>
  </si>
  <si>
    <t>BDZ Company</t>
  </si>
  <si>
    <t>John Doe</t>
  </si>
  <si>
    <t>johnDoe@gmail.com</t>
  </si>
  <si>
    <t>016-2525 66677</t>
  </si>
  <si>
    <t>No</t>
  </si>
  <si>
    <t>N/A</t>
  </si>
  <si>
    <t>Net 30</t>
  </si>
  <si>
    <t>Within 1 week</t>
  </si>
  <si>
    <t>Standard Shipping</t>
  </si>
  <si>
    <t>7 days from delivery</t>
  </si>
  <si>
    <t>Returns accepted within 7 days with receipt</t>
  </si>
  <si>
    <t>None</t>
  </si>
  <si>
    <t>Kokonut Company</t>
  </si>
  <si>
    <t>Jane Smith</t>
  </si>
  <si>
    <t>janeSmith@gmail.com</t>
  </si>
  <si>
    <t>018-333 88888</t>
  </si>
  <si>
    <t>Yes</t>
  </si>
  <si>
    <t>10% discount on orders above RM500</t>
  </si>
  <si>
    <t>Net 60</t>
  </si>
  <si>
    <t>1-2 weeks</t>
  </si>
  <si>
    <t>Expedited Shipping</t>
  </si>
  <si>
    <t>5 day from delivery</t>
  </si>
  <si>
    <t>Return accepted within 5 days with receipt</t>
  </si>
  <si>
    <t>YOU Company</t>
  </si>
  <si>
    <t>HeyHey</t>
  </si>
  <si>
    <t>heyhey@gmail.com</t>
  </si>
  <si>
    <t>019-8787 85785</t>
  </si>
  <si>
    <t>Cash on Delivery</t>
  </si>
  <si>
    <t>2-4 weeks</t>
  </si>
  <si>
    <t>Return accepted within 7 days with receipt</t>
  </si>
  <si>
    <t>Prefer weekend deliveries</t>
  </si>
  <si>
    <t>10% discount for orders above RM700</t>
  </si>
  <si>
    <t>More than 4 weeks</t>
  </si>
  <si>
    <t>4 days from delivery</t>
  </si>
  <si>
    <t>Returns accepted within 4 days with receipt</t>
  </si>
  <si>
    <t>JohnDoe@gmail.com</t>
  </si>
  <si>
    <t>Net 45</t>
  </si>
  <si>
    <t>5 days with delivery</t>
  </si>
  <si>
    <t>Puchase Item ID</t>
  </si>
  <si>
    <t>Purchase Invoice ID</t>
  </si>
  <si>
    <t>POID</t>
  </si>
  <si>
    <t>Purchase Quantity</t>
  </si>
  <si>
    <t>Purchase Per unit</t>
  </si>
  <si>
    <t>Purchase Before Tax</t>
  </si>
  <si>
    <t>Purchase Tax Rate</t>
  </si>
  <si>
    <t>Purcahse Tax</t>
  </si>
  <si>
    <t>Purchase Amount</t>
  </si>
  <si>
    <t>DeliveryDate</t>
  </si>
  <si>
    <t>PUR001</t>
  </si>
  <si>
    <t>PINV001</t>
  </si>
  <si>
    <t>PO001</t>
  </si>
  <si>
    <t>SST (6%)</t>
  </si>
  <si>
    <t>PUR002</t>
  </si>
  <si>
    <t>PUR003</t>
  </si>
  <si>
    <t>PINV002</t>
  </si>
  <si>
    <t>PO002</t>
  </si>
  <si>
    <t>PUR004</t>
  </si>
  <si>
    <t>PUR005</t>
  </si>
  <si>
    <t>PINV003</t>
  </si>
  <si>
    <t>PO003</t>
  </si>
  <si>
    <t>PUR006</t>
  </si>
  <si>
    <t>PUR007</t>
  </si>
  <si>
    <t>PUR008</t>
  </si>
  <si>
    <t>PINV004</t>
  </si>
  <si>
    <t>PUR009</t>
  </si>
  <si>
    <t>PINV005</t>
  </si>
  <si>
    <t>Supplier ID</t>
  </si>
  <si>
    <t>Purchase Invoice Date</t>
  </si>
  <si>
    <t>Due Date</t>
  </si>
  <si>
    <t>Total Purchase</t>
  </si>
  <si>
    <t>Payment Status</t>
  </si>
  <si>
    <t>Payment Method</t>
  </si>
  <si>
    <t>SUP001</t>
  </si>
  <si>
    <t>Partially</t>
  </si>
  <si>
    <t>Credit/Debit Card</t>
  </si>
  <si>
    <t>SUP002</t>
  </si>
  <si>
    <t>Paid</t>
  </si>
  <si>
    <t>Online Banking</t>
  </si>
  <si>
    <t>SUP003</t>
  </si>
  <si>
    <t>Cash</t>
  </si>
  <si>
    <t>PurchaseOrderItemID</t>
  </si>
  <si>
    <t>productID</t>
  </si>
  <si>
    <t>Quantity Ordered</t>
  </si>
  <si>
    <t>POI001</t>
  </si>
  <si>
    <t>POI002</t>
  </si>
  <si>
    <t>POI003</t>
  </si>
  <si>
    <t>POI004</t>
  </si>
  <si>
    <t>POI005</t>
  </si>
  <si>
    <t>POI006</t>
  </si>
  <si>
    <t>POI007</t>
  </si>
  <si>
    <t>POI008</t>
  </si>
  <si>
    <t>POI009</t>
  </si>
  <si>
    <t>POI010</t>
  </si>
  <si>
    <t>SupplierID</t>
  </si>
  <si>
    <t>Order Date</t>
  </si>
  <si>
    <t>Sub Amount</t>
  </si>
  <si>
    <t>Tax Rate</t>
  </si>
  <si>
    <t>Tax Total</t>
  </si>
  <si>
    <t>Shipping Fee</t>
  </si>
  <si>
    <t>Total Amount</t>
  </si>
  <si>
    <t>notes</t>
  </si>
  <si>
    <t>Contact Number</t>
  </si>
  <si>
    <t>Email</t>
  </si>
  <si>
    <t xml:space="preserve"> 016-2525 66677</t>
  </si>
  <si>
    <t>christine260812@gmail.com</t>
  </si>
  <si>
    <t>018-3333 88888</t>
  </si>
  <si>
    <t>chiqian2002@gmail.com</t>
  </si>
  <si>
    <t>Sales Invoice Item ID</t>
  </si>
  <si>
    <t>Sales Invoice ID</t>
  </si>
  <si>
    <t>Sales Quantity</t>
  </si>
  <si>
    <t>Price Per unit</t>
  </si>
  <si>
    <t>Sales Before Tax</t>
  </si>
  <si>
    <t>Sales Tax Rate</t>
  </si>
  <si>
    <t>Sales Tax</t>
  </si>
  <si>
    <t>Sales Amount</t>
  </si>
  <si>
    <t>COGS</t>
  </si>
  <si>
    <t>SIT001</t>
  </si>
  <si>
    <t>SINV001</t>
  </si>
  <si>
    <t>SIT002</t>
  </si>
  <si>
    <t>SIT003</t>
  </si>
  <si>
    <t>SINV002</t>
  </si>
  <si>
    <t>SIT004</t>
  </si>
  <si>
    <t>SINV003</t>
  </si>
  <si>
    <t>SIT005</t>
  </si>
  <si>
    <t>SIT006</t>
  </si>
  <si>
    <t>SIT007</t>
  </si>
  <si>
    <t>SINV004</t>
  </si>
  <si>
    <t>SIT008</t>
  </si>
  <si>
    <t>SINV005</t>
  </si>
  <si>
    <t>SIT009</t>
  </si>
  <si>
    <t>SIT010</t>
  </si>
  <si>
    <t>SIT011</t>
  </si>
  <si>
    <t>SIT012</t>
  </si>
  <si>
    <t>SIT013</t>
  </si>
  <si>
    <t>SINV006</t>
  </si>
  <si>
    <t>SIT014</t>
  </si>
  <si>
    <t>SINV007</t>
  </si>
  <si>
    <t>Sales ID</t>
  </si>
  <si>
    <t>Sales Date</t>
  </si>
  <si>
    <t>Total Sales</t>
  </si>
  <si>
    <t>RM 79.50</t>
  </si>
  <si>
    <t>RM 31.80</t>
  </si>
  <si>
    <t>Date</t>
  </si>
  <si>
    <t>Description</t>
  </si>
  <si>
    <t>Amount</t>
  </si>
  <si>
    <t>payment method</t>
  </si>
  <si>
    <t>Office Supplies</t>
  </si>
  <si>
    <t>Printer paper</t>
  </si>
  <si>
    <t>Credit Card</t>
  </si>
  <si>
    <t>Utilities</t>
  </si>
  <si>
    <t>Electricity bill</t>
  </si>
  <si>
    <t>Bank Transfer</t>
  </si>
  <si>
    <t>Rent</t>
  </si>
  <si>
    <t>April rent</t>
  </si>
  <si>
    <t>Cheque</t>
  </si>
  <si>
    <t>Salaries</t>
  </si>
  <si>
    <t>Employee salaries</t>
  </si>
  <si>
    <t>Direct Deposit</t>
  </si>
  <si>
    <t>Marketing</t>
  </si>
  <si>
    <t>Facebook ads</t>
  </si>
  <si>
    <t>Travel</t>
  </si>
  <si>
    <t>Business trip</t>
  </si>
  <si>
    <t>Entertainment</t>
  </si>
  <si>
    <t>Team lunch</t>
  </si>
  <si>
    <t>Maintenance</t>
  </si>
  <si>
    <t>Office cleaning</t>
  </si>
  <si>
    <t>Equipment</t>
  </si>
  <si>
    <t>New laptop</t>
  </si>
  <si>
    <t>Professional Services</t>
  </si>
  <si>
    <t>Accounting fees</t>
  </si>
  <si>
    <t>Insurance</t>
  </si>
  <si>
    <t>Business insurance</t>
  </si>
  <si>
    <t>Stationery</t>
  </si>
  <si>
    <t>Water bill</t>
  </si>
  <si>
    <t>May rent</t>
  </si>
  <si>
    <t>Google ads</t>
  </si>
  <si>
    <t>Conference fee</t>
  </si>
  <si>
    <t>Client dinner</t>
  </si>
  <si>
    <t>HVAC maintenance</t>
  </si>
  <si>
    <t>Office chairs</t>
  </si>
  <si>
    <t>Legal consultation</t>
  </si>
  <si>
    <t>Health insurance</t>
  </si>
  <si>
    <t>Printer ink</t>
  </si>
  <si>
    <t>Internet bill</t>
  </si>
  <si>
    <t>June rent</t>
  </si>
  <si>
    <t>LinkedIn ads</t>
  </si>
  <si>
    <t>Taxi fare</t>
  </si>
  <si>
    <t>Office party</t>
  </si>
  <si>
    <t>Pest control</t>
  </si>
  <si>
    <t>RM185.00</t>
  </si>
  <si>
    <t>RM310.00</t>
  </si>
  <si>
    <t>RM4500.00</t>
  </si>
  <si>
    <t>RM15000.00</t>
  </si>
  <si>
    <t>RM630.00</t>
  </si>
  <si>
    <t>RM750.00</t>
  </si>
  <si>
    <t>RM450.00</t>
  </si>
  <si>
    <t>RM1400.00</t>
  </si>
  <si>
    <t>RM700.00</t>
  </si>
  <si>
    <t>RM1100.00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</si>
</sst>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M]#,##0.00"/>
    <numFmt numFmtId="165" formatCode="m/d/yyyy h:mm:ss"/>
    <numFmt numFmtId="166" formatCode="d&quot;/&quot;m&quot;/&quot;yy"/>
    <numFmt numFmtId="167" formatCode="&quot;$&quot;#,##0.00"/>
    <numFmt numFmtId="168" formatCode="+60 #-### ####"/>
    <numFmt numFmtId="169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434343"/>
      <name val="Docs-Roboto"/>
    </font>
    <font>
      <color rgb="FF434343"/>
      <name val="Roboto"/>
    </font>
    <font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F8F9FA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8F9FA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8F9FA"/>
      </top>
      <bottom style="thin">
        <color rgb="FF4A535C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3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166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6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4" fillId="0" fontId="1" numFmtId="4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3" xfId="0" applyAlignment="1" applyBorder="1" applyFont="1" applyNumberFormat="1">
      <alignment shrinkToFit="0" vertical="center" wrapText="0"/>
    </xf>
    <xf borderId="8" fillId="0" fontId="1" numFmtId="167" xfId="0" applyAlignment="1" applyBorder="1" applyFont="1" applyNumberFormat="1">
      <alignment shrinkToFit="0" vertical="center" wrapText="0"/>
    </xf>
    <xf borderId="9" fillId="0" fontId="1" numFmtId="166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3" xfId="0" applyAlignment="1" applyBorder="1" applyFont="1" applyNumberFormat="1">
      <alignment shrinkToFit="0" vertical="center" wrapText="0"/>
    </xf>
    <xf borderId="5" fillId="0" fontId="1" numFmtId="167" xfId="0" applyAlignment="1" applyBorder="1" applyFont="1" applyNumberFormat="1">
      <alignment shrinkToFit="0" vertical="center" wrapText="0"/>
    </xf>
    <xf borderId="6" fillId="0" fontId="1" numFmtId="166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3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167" xfId="0" applyAlignment="1" applyBorder="1" applyFont="1" applyNumberFormat="1">
      <alignment shrinkToFit="0" vertical="center" wrapText="0"/>
    </xf>
    <xf borderId="12" fillId="0" fontId="1" numFmtId="166" xfId="0" applyAlignment="1" applyBorder="1" applyFont="1" applyNumberFormat="1">
      <alignment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166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14" fillId="0" fontId="1" numFmtId="166" xfId="0" applyAlignment="1" applyBorder="1" applyFont="1" applyNumberFormat="1">
      <alignment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2" fontId="3" numFmtId="164" xfId="0" applyAlignment="1" applyBorder="1" applyFill="1" applyFont="1" applyNumberFormat="1">
      <alignment readingOrder="0" shrinkToFit="0" vertical="center" wrapText="0"/>
    </xf>
    <xf borderId="5" fillId="2" fontId="4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166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6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5" numFmtId="168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5" numFmtId="168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5" fillId="0" fontId="5" numFmtId="168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4" fillId="0" fontId="5" numFmtId="168" xfId="0" applyAlignment="1" applyBorder="1" applyFont="1" applyNumberForma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  <xf borderId="16" fillId="2" fontId="4" numFmtId="0" xfId="0" applyAlignment="1" applyBorder="1" applyFont="1">
      <alignment shrinkToFit="0" vertical="center" wrapText="0"/>
    </xf>
    <xf borderId="17" fillId="2" fontId="4" numFmtId="0" xfId="0" applyAlignment="1" applyBorder="1" applyFont="1">
      <alignment shrinkToFit="0" vertical="center" wrapText="0"/>
    </xf>
    <xf borderId="17" fillId="2" fontId="4" numFmtId="49" xfId="0" applyAlignment="1" applyBorder="1" applyFont="1" applyNumberFormat="1">
      <alignment shrinkToFit="0" vertical="center" wrapText="0"/>
    </xf>
    <xf borderId="17" fillId="2" fontId="4" numFmtId="3" xfId="0" applyAlignment="1" applyBorder="1" applyFont="1" applyNumberFormat="1">
      <alignment horizontal="right" readingOrder="0" shrinkToFit="0" vertical="center" wrapText="0"/>
    </xf>
    <xf borderId="17" fillId="2" fontId="4" numFmtId="164" xfId="0" applyAlignment="1" applyBorder="1" applyFont="1" applyNumberFormat="1">
      <alignment horizontal="right" shrinkToFit="0" vertical="center" wrapText="0"/>
    </xf>
    <xf borderId="18" fillId="2" fontId="4" numFmtId="164" xfId="0" applyAlignment="1" applyBorder="1" applyFont="1" applyNumberFormat="1">
      <alignment horizontal="right" shrinkToFit="0" vertical="center" wrapText="0"/>
    </xf>
    <xf borderId="6" fillId="2" fontId="4" numFmtId="49" xfId="0" applyAlignment="1" applyBorder="1" applyFont="1" applyNumberFormat="1">
      <alignment shrinkToFit="0" vertical="center" wrapText="0"/>
    </xf>
    <xf borderId="7" fillId="2" fontId="4" numFmtId="0" xfId="0" applyAlignment="1" applyBorder="1" applyFont="1">
      <alignment readingOrder="0" shrinkToFit="0" vertical="center" wrapText="0"/>
    </xf>
    <xf borderId="8" fillId="2" fontId="4" numFmtId="0" xfId="0" applyAlignment="1" applyBorder="1" applyFont="1">
      <alignment readingOrder="0" shrinkToFit="0" vertical="center" wrapText="0"/>
    </xf>
    <xf borderId="8" fillId="2" fontId="4" numFmtId="49" xfId="0" applyAlignment="1" applyBorder="1" applyFont="1" applyNumberFormat="1">
      <alignment readingOrder="0" shrinkToFit="0" vertical="center" wrapText="0"/>
    </xf>
    <xf borderId="8" fillId="2" fontId="4" numFmtId="3" xfId="0" applyAlignment="1" applyBorder="1" applyFont="1" applyNumberFormat="1">
      <alignment horizontal="right" readingOrder="0" shrinkToFit="0" vertical="center" wrapText="0"/>
    </xf>
    <xf borderId="8" fillId="2" fontId="4" numFmtId="164" xfId="0" applyAlignment="1" applyBorder="1" applyFont="1" applyNumberFormat="1">
      <alignment horizontal="right" shrinkToFit="0" vertical="center" wrapText="0"/>
    </xf>
    <xf borderId="9" fillId="2" fontId="4" numFmtId="49" xfId="0" applyAlignment="1" applyBorder="1" applyFont="1" applyNumberFormat="1">
      <alignment shrinkToFit="0" vertical="center" wrapText="0"/>
    </xf>
    <xf borderId="13" fillId="2" fontId="4" numFmtId="0" xfId="0" applyAlignment="1" applyBorder="1" applyFont="1">
      <alignment readingOrder="0" shrinkToFit="0" vertical="center" wrapText="0"/>
    </xf>
    <xf borderId="14" fillId="2" fontId="4" numFmtId="0" xfId="0" applyAlignment="1" applyBorder="1" applyFont="1">
      <alignment readingOrder="0" shrinkToFit="0" vertical="center" wrapText="0"/>
    </xf>
    <xf borderId="14" fillId="2" fontId="4" numFmtId="49" xfId="0" applyAlignment="1" applyBorder="1" applyFont="1" applyNumberFormat="1">
      <alignment readingOrder="0" shrinkToFit="0" vertical="center" wrapText="0"/>
    </xf>
    <xf borderId="14" fillId="2" fontId="4" numFmtId="3" xfId="0" applyAlignment="1" applyBorder="1" applyFont="1" applyNumberFormat="1">
      <alignment horizontal="right" readingOrder="0" shrinkToFit="0" vertical="center" wrapText="0"/>
    </xf>
    <xf borderId="14" fillId="2" fontId="4" numFmtId="164" xfId="0" applyAlignment="1" applyBorder="1" applyFont="1" applyNumberFormat="1">
      <alignment horizontal="right" shrinkToFit="0" vertical="center" wrapText="0"/>
    </xf>
    <xf borderId="15" fillId="2" fontId="4" numFmtId="49" xfId="0" applyAlignment="1" applyBorder="1" applyFont="1" applyNumberFormat="1">
      <alignment shrinkToFit="0" vertical="center" wrapText="0"/>
    </xf>
    <xf borderId="5" fillId="0" fontId="1" numFmtId="169" xfId="0" applyAlignment="1" applyBorder="1" applyFont="1" applyNumberFormat="1">
      <alignment readingOrder="0" shrinkToFit="0" vertical="center" wrapText="0"/>
    </xf>
    <xf borderId="8" fillId="0" fontId="1" numFmtId="169" xfId="0" applyAlignment="1" applyBorder="1" applyFont="1" applyNumberFormat="1">
      <alignment readingOrder="0" shrinkToFit="0" vertical="center" wrapText="0"/>
    </xf>
    <xf borderId="14" fillId="0" fontId="1" numFmtId="169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4" fillId="0" fontId="1" numFmtId="16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3" fillId="0" fontId="1" numFmtId="16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9">
    <tableStyle count="3" pivot="0" name="Product-style">
      <tableStyleElement dxfId="1" type="headerRow"/>
      <tableStyleElement dxfId="2" type="firstRowStripe"/>
      <tableStyleElement dxfId="3" type="secondRowStripe"/>
    </tableStyle>
    <tableStyle count="3" pivot="0" name="PurchaseInvoiceItem-style">
      <tableStyleElement dxfId="1" type="headerRow"/>
      <tableStyleElement dxfId="2" type="firstRowStripe"/>
      <tableStyleElement dxfId="3" type="secondRowStripe"/>
    </tableStyle>
    <tableStyle count="3" pivot="0" name="PurchaseInvoice-style">
      <tableStyleElement dxfId="1" type="headerRow"/>
      <tableStyleElement dxfId="2" type="firstRowStripe"/>
      <tableStyleElement dxfId="3" type="secondRowStripe"/>
    </tableStyle>
    <tableStyle count="3" pivot="0" name="PurchaseOrderItem-style">
      <tableStyleElement dxfId="1" type="headerRow"/>
      <tableStyleElement dxfId="2" type="firstRowStripe"/>
      <tableStyleElement dxfId="3" type="secondRowStripe"/>
    </tableStyle>
    <tableStyle count="3" pivot="0" name="PurchaseOrder-style">
      <tableStyleElement dxfId="1" type="headerRow"/>
      <tableStyleElement dxfId="2" type="firstRowStripe"/>
      <tableStyleElement dxfId="3" type="secondRowStripe"/>
    </tableStyle>
    <tableStyle count="3" pivot="0" name="Suppliers-style">
      <tableStyleElement dxfId="1" type="headerRow"/>
      <tableStyleElement dxfId="2" type="firstRowStripe"/>
      <tableStyleElement dxfId="3" type="secondRowStripe"/>
    </tableStyle>
    <tableStyle count="3" pivot="0" name="SalesInvoiceItem-style">
      <tableStyleElement dxfId="1" type="headerRow"/>
      <tableStyleElement dxfId="2" type="firstRowStripe"/>
      <tableStyleElement dxfId="3" type="secondRowStripe"/>
    </tableStyle>
    <tableStyle count="3" pivot="0" name="SalesInvoice-style">
      <tableStyleElement dxfId="1" type="headerRow"/>
      <tableStyleElement dxfId="2" type="firstRowStripe"/>
      <tableStyleElement dxfId="3" type="secondRowStripe"/>
    </tableStyle>
    <tableStyle count="3" pivot="0" name="expen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2" displayName="Product" name="Product" id="1">
  <autoFilter ref="$A$1:$H$162"/>
  <tableColumns count="8">
    <tableColumn name="Product ID" id="1"/>
    <tableColumn name="Product Name" id="2"/>
    <tableColumn name="Category" id="3"/>
    <tableColumn name="Price per unit" id="4"/>
    <tableColumn name="Current Quantity" id="5"/>
    <tableColumn name="Minimum Stock Level" id="6"/>
    <tableColumn name="Reorder Quantity" id="7"/>
    <tableColumn name="Average Purchase Price" id="8"/>
  </tableColumns>
  <tableStyleInfo name="Product-style" showColumnStripes="0" showFirstColumn="1" showLastColumn="1" showRowStripes="1"/>
</table>
</file>

<file path=xl/tables/table2.xml><?xml version="1.0" encoding="utf-8"?>
<table xmlns="http://schemas.openxmlformats.org/spreadsheetml/2006/main" ref="A2:K15" displayName="PurchaseInvoiceItem" name="PurchaseInvoiceItem" id="2">
  <tableColumns count="11">
    <tableColumn name="Puchase Item ID" id="1"/>
    <tableColumn name="Purchase Invoice ID" id="2"/>
    <tableColumn name="POID" id="3"/>
    <tableColumn name="Product ID" id="4"/>
    <tableColumn name="Purchase Quantity" id="5"/>
    <tableColumn name="Purchase Per unit" id="6"/>
    <tableColumn name="Purchase Before Tax" id="7"/>
    <tableColumn name="Purchase Tax Rate" id="8"/>
    <tableColumn name="Purcahse Tax" id="9"/>
    <tableColumn name="Purchase Amount" id="10"/>
    <tableColumn name="DeliveryDate" id="11"/>
  </tableColumns>
  <tableStyleInfo name="PurchaseInvoiceItem-style" showColumnStripes="0" showFirstColumn="1" showLastColumn="1" showRowStripes="1"/>
</table>
</file>

<file path=xl/tables/table3.xml><?xml version="1.0" encoding="utf-8"?>
<table xmlns="http://schemas.openxmlformats.org/spreadsheetml/2006/main" ref="A1:G9" displayName="PurchaseInvoice" name="PurchaseInvoice" id="3">
  <tableColumns count="7">
    <tableColumn name="Purchase Invoice ID" id="1"/>
    <tableColumn name="Supplier ID" id="2"/>
    <tableColumn name="Purchase Invoice Date" id="3"/>
    <tableColumn name="Due Date" id="4"/>
    <tableColumn name="Total Purchase" id="5"/>
    <tableColumn name="Payment Status" id="6"/>
    <tableColumn name="Payment Method" id="7"/>
  </tableColumns>
  <tableStyleInfo name="PurchaseInvoice-style" showColumnStripes="0" showFirstColumn="1" showLastColumn="1" showRowStripes="1"/>
</table>
</file>

<file path=xl/tables/table4.xml><?xml version="1.0" encoding="utf-8"?>
<table xmlns="http://schemas.openxmlformats.org/spreadsheetml/2006/main" ref="A2:G15" displayName="Table1" name="Table1" id="4">
  <tableColumns count="7">
    <tableColumn name="PurchaseOrderItemID" id="1"/>
    <tableColumn name="POID" id="2"/>
    <tableColumn name="productID" id="3"/>
    <tableColumn name="Quantity Ordered" id="4"/>
    <tableColumn name="Quantity Received" id="5"/>
    <tableColumn name="Unit Price" id="6"/>
    <tableColumn name="Total Price" id="7"/>
  </tableColumns>
  <tableStyleInfo name="PurchaseOrderItem-style" showColumnStripes="0" showFirstColumn="1" showLastColumn="1" showRowStripes="1"/>
</table>
</file>

<file path=xl/tables/table5.xml><?xml version="1.0" encoding="utf-8"?>
<table xmlns="http://schemas.openxmlformats.org/spreadsheetml/2006/main" ref="A2:K18" displayName="Table2" name="Table2" id="5">
  <tableColumns count="11">
    <tableColumn name="POID" id="1"/>
    <tableColumn name="SupplierID" id="2"/>
    <tableColumn name="Order Date" id="3"/>
    <tableColumn name="Sub Amount" id="4"/>
    <tableColumn name="Tax Rate" id="5"/>
    <tableColumn name="Tax Total" id="6"/>
    <tableColumn name="Shipping Fee" id="7"/>
    <tableColumn name="Total Amount" id="8"/>
    <tableColumn name="Payment Terms" id="9"/>
    <tableColumn name="Shipping Method" id="10"/>
    <tableColumn name="notes" id="11"/>
  </tableColumns>
  <tableStyleInfo name="PurchaseOrder-style" showColumnStripes="0" showFirstColumn="1" showLastColumn="1" showRowStripes="1"/>
</table>
</file>

<file path=xl/tables/table6.xml><?xml version="1.0" encoding="utf-8"?>
<table xmlns="http://schemas.openxmlformats.org/spreadsheetml/2006/main" ref="A1:E9" displayName="Supplier" name="Supplier" id="6">
  <tableColumns count="5">
    <tableColumn name="Supplier ID" id="1"/>
    <tableColumn name="Supplier Name" id="2"/>
    <tableColumn name="Contact Person" id="3"/>
    <tableColumn name="Contact Number" id="4"/>
    <tableColumn name="Email" id="5"/>
  </tableColumns>
  <tableStyleInfo name="Suppliers-style" showColumnStripes="0" showFirstColumn="1" showLastColumn="1" showRowStripes="1"/>
</table>
</file>

<file path=xl/tables/table7.xml><?xml version="1.0" encoding="utf-8"?>
<table xmlns="http://schemas.openxmlformats.org/spreadsheetml/2006/main" ref="A1:K15" displayName="SalesInvoiceItem" name="SalesInvoiceItem" id="7">
  <tableColumns count="11">
    <tableColumn name="Sales Invoice Item ID" id="1"/>
    <tableColumn name="Sales Invoice ID" id="2"/>
    <tableColumn name="Product ID" id="3"/>
    <tableColumn name="Sales Quantity" id="4"/>
    <tableColumn name="Price Per unit" id="5"/>
    <tableColumn name="Sales Before Tax" id="6"/>
    <tableColumn name="Sales Tax Rate" id="7"/>
    <tableColumn name="Sales Tax" id="8"/>
    <tableColumn name="Sales Amount" id="9"/>
    <tableColumn name="COGS" id="10"/>
    <tableColumn name="Product Name" id="11"/>
  </tableColumns>
  <tableStyleInfo name="SalesInvoiceItem-style" showColumnStripes="0" showFirstColumn="1" showLastColumn="1" showRowStripes="1"/>
</table>
</file>

<file path=xl/tables/table8.xml><?xml version="1.0" encoding="utf-8"?>
<table xmlns="http://schemas.openxmlformats.org/spreadsheetml/2006/main" ref="A1:D9" displayName="SalesInvoice" name="SalesInvoice" id="8">
  <tableColumns count="4">
    <tableColumn name="Sales ID" id="1"/>
    <tableColumn name="Sales Date" id="2"/>
    <tableColumn name="Total Sales" id="3"/>
    <tableColumn name="Payment Method" id="4"/>
  </tableColumns>
  <tableStyleInfo name="SalesInvoice-style" showColumnStripes="0" showFirstColumn="1" showLastColumn="1" showRowStripes="1"/>
</table>
</file>

<file path=xl/tables/table9.xml><?xml version="1.0" encoding="utf-8"?>
<table xmlns="http://schemas.openxmlformats.org/spreadsheetml/2006/main" ref="A1:E31" displayName="Table3" name="Table3" id="9">
  <tableColumns count="5">
    <tableColumn name="Date" id="1"/>
    <tableColumn name="Category" id="2"/>
    <tableColumn name="Description" id="3"/>
    <tableColumn name="Amount" id="4"/>
    <tableColumn name="payment method" id="5"/>
  </tableColumns>
  <tableStyleInfo name="expen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8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7.63"/>
    <col customWidth="1" min="3" max="3" width="16.75"/>
    <col customWidth="1" min="4" max="4" width="15.13"/>
    <col customWidth="1" min="5" max="5" width="19.38"/>
    <col customWidth="1" min="6" max="6" width="15.13"/>
    <col customWidth="1" min="7" max="7" width="20.13"/>
    <col customWidth="1" min="8" max="8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 t="s">
        <v>10</v>
      </c>
      <c r="D2" s="7">
        <v>15.0</v>
      </c>
      <c r="E2" s="8">
        <v>50.0</v>
      </c>
      <c r="F2" s="5" t="s">
        <v>11</v>
      </c>
      <c r="G2" s="8">
        <v>30.0</v>
      </c>
      <c r="H2" s="9">
        <v>12.0</v>
      </c>
    </row>
    <row r="3">
      <c r="A3" s="10" t="s">
        <v>12</v>
      </c>
      <c r="B3" s="11" t="s">
        <v>13</v>
      </c>
      <c r="C3" s="12" t="s">
        <v>14</v>
      </c>
      <c r="D3" s="13">
        <v>3.0</v>
      </c>
      <c r="E3" s="14">
        <v>30.0</v>
      </c>
      <c r="F3" s="11" t="s">
        <v>11</v>
      </c>
      <c r="G3" s="14">
        <v>30.0</v>
      </c>
      <c r="H3" s="15">
        <v>2.5</v>
      </c>
    </row>
    <row r="4">
      <c r="A4" s="4" t="s">
        <v>15</v>
      </c>
      <c r="B4" s="5" t="s">
        <v>16</v>
      </c>
      <c r="C4" s="6" t="s">
        <v>17</v>
      </c>
      <c r="D4" s="7">
        <v>5.0</v>
      </c>
      <c r="E4" s="8">
        <v>24.0</v>
      </c>
      <c r="F4" s="5" t="s">
        <v>11</v>
      </c>
      <c r="G4" s="8">
        <v>30.0</v>
      </c>
      <c r="H4" s="9">
        <v>4.0</v>
      </c>
    </row>
    <row r="5">
      <c r="A5" s="10" t="s">
        <v>18</v>
      </c>
      <c r="B5" s="11" t="s">
        <v>19</v>
      </c>
      <c r="C5" s="12" t="s">
        <v>20</v>
      </c>
      <c r="D5" s="13">
        <v>2.0</v>
      </c>
      <c r="E5" s="14">
        <v>282.0</v>
      </c>
      <c r="F5" s="11" t="s">
        <v>11</v>
      </c>
      <c r="G5" s="14">
        <v>30.0</v>
      </c>
      <c r="H5" s="15">
        <v>1.5</v>
      </c>
    </row>
    <row r="6">
      <c r="A6" s="4" t="s">
        <v>21</v>
      </c>
      <c r="B6" s="5" t="s">
        <v>22</v>
      </c>
      <c r="C6" s="6" t="s">
        <v>23</v>
      </c>
      <c r="D6" s="7">
        <v>2.0</v>
      </c>
      <c r="E6" s="8">
        <v>10.0</v>
      </c>
      <c r="F6" s="5" t="s">
        <v>11</v>
      </c>
      <c r="G6" s="8">
        <v>30.0</v>
      </c>
      <c r="H6" s="9">
        <v>1.5</v>
      </c>
    </row>
    <row r="7">
      <c r="A7" s="10" t="s">
        <v>24</v>
      </c>
      <c r="B7" s="16" t="s">
        <v>25</v>
      </c>
      <c r="C7" s="12" t="s">
        <v>10</v>
      </c>
      <c r="D7" s="13">
        <v>8.0</v>
      </c>
      <c r="E7" s="14">
        <v>25.0</v>
      </c>
      <c r="F7" s="11" t="s">
        <v>11</v>
      </c>
      <c r="G7" s="14">
        <v>30.0</v>
      </c>
      <c r="H7" s="15">
        <v>5.33</v>
      </c>
    </row>
    <row r="8">
      <c r="A8" s="4" t="s">
        <v>26</v>
      </c>
      <c r="B8" s="5" t="s">
        <v>27</v>
      </c>
      <c r="C8" s="6" t="s">
        <v>23</v>
      </c>
      <c r="D8" s="7">
        <v>8.0</v>
      </c>
      <c r="E8" s="8">
        <v>30.0</v>
      </c>
      <c r="F8" s="5" t="s">
        <v>11</v>
      </c>
      <c r="G8" s="8">
        <v>30.0</v>
      </c>
      <c r="H8" s="9">
        <v>1.0</v>
      </c>
    </row>
    <row r="9">
      <c r="A9" s="10" t="s">
        <v>28</v>
      </c>
      <c r="B9" s="11" t="s">
        <v>29</v>
      </c>
      <c r="C9" s="12" t="s">
        <v>23</v>
      </c>
      <c r="D9" s="13">
        <v>10.0</v>
      </c>
      <c r="E9" s="14">
        <v>24.0</v>
      </c>
      <c r="F9" s="11" t="s">
        <v>11</v>
      </c>
      <c r="G9" s="14">
        <v>30.0</v>
      </c>
      <c r="H9" s="15">
        <v>8.0</v>
      </c>
    </row>
    <row r="10">
      <c r="A10" s="4" t="s">
        <v>30</v>
      </c>
      <c r="B10" s="5" t="s">
        <v>31</v>
      </c>
      <c r="C10" s="6" t="s">
        <v>23</v>
      </c>
      <c r="D10" s="7">
        <v>2.0</v>
      </c>
      <c r="E10" s="8">
        <v>24.0</v>
      </c>
      <c r="F10" s="5" t="s">
        <v>11</v>
      </c>
      <c r="G10" s="8">
        <v>30.0</v>
      </c>
      <c r="H10" s="9">
        <v>1.5</v>
      </c>
    </row>
    <row r="11">
      <c r="A11" s="10" t="s">
        <v>32</v>
      </c>
      <c r="B11" s="11" t="s">
        <v>33</v>
      </c>
      <c r="C11" s="12" t="s">
        <v>34</v>
      </c>
      <c r="D11" s="13">
        <v>4.5</v>
      </c>
      <c r="E11" s="14">
        <v>30.0</v>
      </c>
      <c r="F11" s="11" t="s">
        <v>11</v>
      </c>
      <c r="G11" s="14">
        <v>30.0</v>
      </c>
      <c r="H11" s="15">
        <v>3.0</v>
      </c>
    </row>
    <row r="12">
      <c r="A12" s="4" t="s">
        <v>35</v>
      </c>
      <c r="B12" s="5" t="s">
        <v>36</v>
      </c>
      <c r="C12" s="6" t="s">
        <v>23</v>
      </c>
      <c r="D12" s="7">
        <v>1.0</v>
      </c>
      <c r="E12" s="8">
        <v>36.0</v>
      </c>
      <c r="F12" s="5" t="s">
        <v>11</v>
      </c>
      <c r="G12" s="8">
        <v>30.0</v>
      </c>
      <c r="H12" s="9">
        <v>0.5</v>
      </c>
    </row>
    <row r="13">
      <c r="A13" s="10" t="s">
        <v>37</v>
      </c>
      <c r="B13" s="11" t="s">
        <v>38</v>
      </c>
      <c r="C13" s="12" t="s">
        <v>23</v>
      </c>
      <c r="D13" s="13">
        <v>3.0</v>
      </c>
      <c r="E13" s="14">
        <v>43.0</v>
      </c>
      <c r="F13" s="11" t="s">
        <v>11</v>
      </c>
      <c r="G13" s="14">
        <v>30.0</v>
      </c>
      <c r="H13" s="15">
        <v>2.0</v>
      </c>
    </row>
    <row r="14">
      <c r="A14" s="4" t="s">
        <v>39</v>
      </c>
      <c r="B14" s="5" t="s">
        <v>40</v>
      </c>
      <c r="C14" s="6" t="s">
        <v>23</v>
      </c>
      <c r="D14" s="7">
        <v>1.5</v>
      </c>
      <c r="E14" s="8">
        <v>43.0</v>
      </c>
      <c r="F14" s="5" t="s">
        <v>11</v>
      </c>
      <c r="G14" s="8">
        <v>30.0</v>
      </c>
      <c r="H14" s="9">
        <v>1.0</v>
      </c>
    </row>
    <row r="15">
      <c r="A15" s="10" t="s">
        <v>41</v>
      </c>
      <c r="B15" s="11" t="s">
        <v>42</v>
      </c>
      <c r="C15" s="12" t="s">
        <v>23</v>
      </c>
      <c r="D15" s="13">
        <v>3.0</v>
      </c>
      <c r="E15" s="14">
        <v>43.0</v>
      </c>
      <c r="F15" s="11" t="s">
        <v>11</v>
      </c>
      <c r="G15" s="14">
        <v>30.0</v>
      </c>
      <c r="H15" s="15">
        <v>2.0</v>
      </c>
    </row>
    <row r="16">
      <c r="A16" s="4" t="s">
        <v>43</v>
      </c>
      <c r="B16" s="5" t="s">
        <v>44</v>
      </c>
      <c r="C16" s="6" t="s">
        <v>23</v>
      </c>
      <c r="D16" s="7">
        <v>3.5</v>
      </c>
      <c r="E16" s="8">
        <v>43.0</v>
      </c>
      <c r="F16" s="5" t="s">
        <v>11</v>
      </c>
      <c r="G16" s="8">
        <v>30.0</v>
      </c>
      <c r="H16" s="9">
        <v>2.0</v>
      </c>
    </row>
    <row r="17">
      <c r="A17" s="10" t="s">
        <v>45</v>
      </c>
      <c r="B17" s="11" t="s">
        <v>46</v>
      </c>
      <c r="C17" s="12" t="s">
        <v>23</v>
      </c>
      <c r="D17" s="13">
        <v>12.0</v>
      </c>
      <c r="E17" s="14">
        <v>43.0</v>
      </c>
      <c r="F17" s="11" t="s">
        <v>11</v>
      </c>
      <c r="G17" s="14">
        <v>30.0</v>
      </c>
      <c r="H17" s="15">
        <v>8.0</v>
      </c>
    </row>
    <row r="18">
      <c r="A18" s="4" t="s">
        <v>47</v>
      </c>
      <c r="B18" s="5" t="s">
        <v>48</v>
      </c>
      <c r="C18" s="6" t="s">
        <v>20</v>
      </c>
      <c r="D18" s="7">
        <v>30.0</v>
      </c>
      <c r="E18" s="8">
        <v>43.0</v>
      </c>
      <c r="F18" s="5" t="s">
        <v>11</v>
      </c>
      <c r="G18" s="8">
        <v>30.0</v>
      </c>
      <c r="H18" s="9">
        <v>26.0</v>
      </c>
    </row>
    <row r="19">
      <c r="A19" s="10" t="s">
        <v>49</v>
      </c>
      <c r="B19" s="11" t="s">
        <v>50</v>
      </c>
      <c r="C19" s="12" t="s">
        <v>51</v>
      </c>
      <c r="D19" s="13">
        <v>2.0</v>
      </c>
      <c r="E19" s="14">
        <v>43.0</v>
      </c>
      <c r="F19" s="11" t="s">
        <v>11</v>
      </c>
      <c r="G19" s="14">
        <v>30.0</v>
      </c>
      <c r="H19" s="15">
        <v>1.0</v>
      </c>
    </row>
    <row r="20">
      <c r="A20" s="4" t="s">
        <v>52</v>
      </c>
      <c r="B20" s="5" t="s">
        <v>53</v>
      </c>
      <c r="C20" s="6" t="s">
        <v>23</v>
      </c>
      <c r="D20" s="7">
        <v>5.0</v>
      </c>
      <c r="E20" s="8">
        <v>43.0</v>
      </c>
      <c r="F20" s="5" t="s">
        <v>11</v>
      </c>
      <c r="G20" s="8">
        <v>30.0</v>
      </c>
      <c r="H20" s="9">
        <v>3.0</v>
      </c>
    </row>
    <row r="21">
      <c r="A21" s="10" t="s">
        <v>54</v>
      </c>
      <c r="B21" s="11" t="s">
        <v>55</v>
      </c>
      <c r="C21" s="12" t="s">
        <v>56</v>
      </c>
      <c r="D21" s="13">
        <v>5.0</v>
      </c>
      <c r="E21" s="14">
        <v>43.0</v>
      </c>
      <c r="F21" s="11" t="s">
        <v>11</v>
      </c>
      <c r="G21" s="14">
        <v>30.0</v>
      </c>
      <c r="H21" s="15">
        <v>3.5</v>
      </c>
    </row>
    <row r="22">
      <c r="A22" s="4" t="s">
        <v>57</v>
      </c>
      <c r="B22" s="5" t="s">
        <v>58</v>
      </c>
      <c r="C22" s="6" t="s">
        <v>56</v>
      </c>
      <c r="D22" s="7">
        <v>5.0</v>
      </c>
      <c r="E22" s="8">
        <v>43.0</v>
      </c>
      <c r="F22" s="5" t="s">
        <v>11</v>
      </c>
      <c r="G22" s="8">
        <v>30.0</v>
      </c>
      <c r="H22" s="9">
        <v>3.5</v>
      </c>
    </row>
    <row r="23">
      <c r="A23" s="10" t="s">
        <v>59</v>
      </c>
      <c r="B23" s="11" t="s">
        <v>60</v>
      </c>
      <c r="C23" s="12" t="s">
        <v>56</v>
      </c>
      <c r="D23" s="13">
        <v>4.0</v>
      </c>
      <c r="E23" s="14">
        <v>43.0</v>
      </c>
      <c r="F23" s="11" t="s">
        <v>11</v>
      </c>
      <c r="G23" s="14">
        <v>30.0</v>
      </c>
      <c r="H23" s="15">
        <v>2.5</v>
      </c>
    </row>
    <row r="24">
      <c r="A24" s="4" t="s">
        <v>61</v>
      </c>
      <c r="B24" s="5" t="s">
        <v>62</v>
      </c>
      <c r="C24" s="6" t="s">
        <v>63</v>
      </c>
      <c r="D24" s="7">
        <v>3.0</v>
      </c>
      <c r="E24" s="8">
        <v>43.0</v>
      </c>
      <c r="F24" s="5" t="s">
        <v>11</v>
      </c>
      <c r="G24" s="8">
        <v>30.0</v>
      </c>
      <c r="H24" s="9">
        <v>2.5</v>
      </c>
    </row>
    <row r="25">
      <c r="A25" s="10" t="s">
        <v>64</v>
      </c>
      <c r="B25" s="11" t="s">
        <v>65</v>
      </c>
      <c r="C25" s="12" t="s">
        <v>66</v>
      </c>
      <c r="D25" s="13">
        <v>5.0</v>
      </c>
      <c r="E25" s="14">
        <v>43.0</v>
      </c>
      <c r="F25" s="11" t="s">
        <v>11</v>
      </c>
      <c r="G25" s="14">
        <v>30.0</v>
      </c>
      <c r="H25" s="15">
        <v>3.5</v>
      </c>
    </row>
    <row r="26">
      <c r="A26" s="4" t="s">
        <v>67</v>
      </c>
      <c r="B26" s="5" t="s">
        <v>68</v>
      </c>
      <c r="C26" s="6" t="s">
        <v>23</v>
      </c>
      <c r="D26" s="7">
        <v>3.0</v>
      </c>
      <c r="E26" s="8">
        <v>43.0</v>
      </c>
      <c r="F26" s="5" t="s">
        <v>11</v>
      </c>
      <c r="G26" s="8">
        <v>30.0</v>
      </c>
      <c r="H26" s="9">
        <v>2.0</v>
      </c>
    </row>
    <row r="27">
      <c r="A27" s="10" t="s">
        <v>69</v>
      </c>
      <c r="B27" s="11" t="s">
        <v>70</v>
      </c>
      <c r="C27" s="12" t="s">
        <v>23</v>
      </c>
      <c r="D27" s="13">
        <v>15.0</v>
      </c>
      <c r="E27" s="14">
        <v>43.0</v>
      </c>
      <c r="F27" s="11" t="s">
        <v>11</v>
      </c>
      <c r="G27" s="14">
        <v>30.0</v>
      </c>
      <c r="H27" s="15">
        <v>10.0</v>
      </c>
    </row>
    <row r="28">
      <c r="A28" s="4" t="s">
        <v>71</v>
      </c>
      <c r="B28" s="5" t="s">
        <v>72</v>
      </c>
      <c r="C28" s="6" t="s">
        <v>23</v>
      </c>
      <c r="D28" s="7">
        <v>6.0</v>
      </c>
      <c r="E28" s="8">
        <v>43.0</v>
      </c>
      <c r="F28" s="5" t="s">
        <v>11</v>
      </c>
      <c r="G28" s="8">
        <v>30.0</v>
      </c>
      <c r="H28" s="9">
        <v>4.0</v>
      </c>
    </row>
    <row r="29">
      <c r="A29" s="10" t="s">
        <v>73</v>
      </c>
      <c r="B29" s="11" t="s">
        <v>74</v>
      </c>
      <c r="C29" s="12" t="s">
        <v>23</v>
      </c>
      <c r="D29" s="13">
        <v>6.0</v>
      </c>
      <c r="E29" s="14">
        <v>43.0</v>
      </c>
      <c r="F29" s="11" t="s">
        <v>11</v>
      </c>
      <c r="G29" s="14">
        <v>30.0</v>
      </c>
      <c r="H29" s="15">
        <v>4.0</v>
      </c>
    </row>
    <row r="30">
      <c r="A30" s="4" t="s">
        <v>75</v>
      </c>
      <c r="B30" s="5" t="s">
        <v>76</v>
      </c>
      <c r="C30" s="6" t="s">
        <v>23</v>
      </c>
      <c r="D30" s="7">
        <v>5.0</v>
      </c>
      <c r="E30" s="8">
        <v>43.0</v>
      </c>
      <c r="F30" s="5" t="s">
        <v>11</v>
      </c>
      <c r="G30" s="8">
        <v>30.0</v>
      </c>
      <c r="H30" s="9">
        <v>3.5</v>
      </c>
    </row>
    <row r="31">
      <c r="A31" s="10" t="s">
        <v>77</v>
      </c>
      <c r="B31" s="11" t="s">
        <v>78</v>
      </c>
      <c r="C31" s="12" t="s">
        <v>10</v>
      </c>
      <c r="D31" s="13">
        <v>4.0</v>
      </c>
      <c r="E31" s="14">
        <v>43.0</v>
      </c>
      <c r="F31" s="11" t="s">
        <v>11</v>
      </c>
      <c r="G31" s="14">
        <v>30.0</v>
      </c>
      <c r="H31" s="15">
        <v>2.5</v>
      </c>
    </row>
    <row r="32">
      <c r="A32" s="4" t="s">
        <v>79</v>
      </c>
      <c r="B32" s="5" t="s">
        <v>80</v>
      </c>
      <c r="C32" s="6" t="s">
        <v>20</v>
      </c>
      <c r="D32" s="7">
        <v>5.0</v>
      </c>
      <c r="E32" s="8">
        <v>43.0</v>
      </c>
      <c r="F32" s="5" t="s">
        <v>11</v>
      </c>
      <c r="G32" s="8">
        <v>30.0</v>
      </c>
      <c r="H32" s="9">
        <v>3.0</v>
      </c>
    </row>
    <row r="33">
      <c r="A33" s="10" t="s">
        <v>81</v>
      </c>
      <c r="B33" s="11" t="s">
        <v>82</v>
      </c>
      <c r="C33" s="12" t="s">
        <v>23</v>
      </c>
      <c r="D33" s="13">
        <v>2.0</v>
      </c>
      <c r="E33" s="14">
        <v>30.0</v>
      </c>
      <c r="F33" s="11" t="s">
        <v>11</v>
      </c>
      <c r="G33" s="14">
        <v>30.0</v>
      </c>
      <c r="H33" s="15">
        <v>1.0</v>
      </c>
    </row>
    <row r="34">
      <c r="A34" s="4" t="s">
        <v>83</v>
      </c>
      <c r="B34" s="5" t="s">
        <v>84</v>
      </c>
      <c r="C34" s="6" t="s">
        <v>23</v>
      </c>
      <c r="D34" s="7">
        <v>3.0</v>
      </c>
      <c r="E34" s="8">
        <v>30.0</v>
      </c>
      <c r="F34" s="5" t="s">
        <v>11</v>
      </c>
      <c r="G34" s="8">
        <v>30.0</v>
      </c>
      <c r="H34" s="9">
        <v>1.5</v>
      </c>
    </row>
    <row r="35">
      <c r="A35" s="10" t="s">
        <v>85</v>
      </c>
      <c r="B35" s="11" t="s">
        <v>86</v>
      </c>
      <c r="C35" s="12" t="s">
        <v>23</v>
      </c>
      <c r="D35" s="13">
        <v>4.0</v>
      </c>
      <c r="E35" s="14">
        <v>130.0</v>
      </c>
      <c r="F35" s="11" t="s">
        <v>11</v>
      </c>
      <c r="G35" s="14">
        <v>30.0</v>
      </c>
      <c r="H35" s="15">
        <v>3.0</v>
      </c>
    </row>
    <row r="36">
      <c r="A36" s="4" t="s">
        <v>87</v>
      </c>
      <c r="B36" s="5" t="s">
        <v>88</v>
      </c>
      <c r="C36" s="6" t="s">
        <v>23</v>
      </c>
      <c r="D36" s="7">
        <v>5.0</v>
      </c>
      <c r="E36" s="8">
        <v>30.0</v>
      </c>
      <c r="F36" s="5" t="s">
        <v>11</v>
      </c>
      <c r="G36" s="8">
        <v>30.0</v>
      </c>
      <c r="H36" s="9">
        <v>2.5</v>
      </c>
    </row>
    <row r="37">
      <c r="A37" s="10" t="s">
        <v>89</v>
      </c>
      <c r="B37" s="11" t="s">
        <v>90</v>
      </c>
      <c r="C37" s="12" t="s">
        <v>23</v>
      </c>
      <c r="D37" s="13">
        <v>5.0</v>
      </c>
      <c r="E37" s="14">
        <v>30.0</v>
      </c>
      <c r="F37" s="11" t="s">
        <v>11</v>
      </c>
      <c r="G37" s="14">
        <v>30.0</v>
      </c>
      <c r="H37" s="15">
        <v>2.5</v>
      </c>
    </row>
    <row r="38">
      <c r="A38" s="4" t="s">
        <v>91</v>
      </c>
      <c r="B38" s="5" t="s">
        <v>92</v>
      </c>
      <c r="C38" s="6" t="s">
        <v>20</v>
      </c>
      <c r="D38" s="7">
        <v>18.0</v>
      </c>
      <c r="E38" s="8">
        <v>25.0</v>
      </c>
      <c r="F38" s="5" t="s">
        <v>11</v>
      </c>
      <c r="G38" s="8">
        <v>30.0</v>
      </c>
      <c r="H38" s="9">
        <v>13.0</v>
      </c>
    </row>
    <row r="39">
      <c r="A39" s="10" t="s">
        <v>93</v>
      </c>
      <c r="B39" s="11" t="s">
        <v>94</v>
      </c>
      <c r="C39" s="12" t="s">
        <v>23</v>
      </c>
      <c r="D39" s="13">
        <v>12.0</v>
      </c>
      <c r="E39" s="14">
        <v>25.0</v>
      </c>
      <c r="F39" s="11" t="s">
        <v>11</v>
      </c>
      <c r="G39" s="14">
        <v>30.0</v>
      </c>
      <c r="H39" s="15">
        <v>10.0</v>
      </c>
    </row>
    <row r="40">
      <c r="A40" s="4" t="s">
        <v>95</v>
      </c>
      <c r="B40" s="5" t="s">
        <v>96</v>
      </c>
      <c r="C40" s="6" t="s">
        <v>23</v>
      </c>
      <c r="D40" s="7">
        <v>20.0</v>
      </c>
      <c r="E40" s="8">
        <v>25.0</v>
      </c>
      <c r="F40" s="5" t="s">
        <v>11</v>
      </c>
      <c r="G40" s="8">
        <v>30.0</v>
      </c>
      <c r="H40" s="9">
        <v>25.0</v>
      </c>
    </row>
    <row r="41">
      <c r="A41" s="10" t="s">
        <v>97</v>
      </c>
      <c r="B41" s="11" t="s">
        <v>98</v>
      </c>
      <c r="C41" s="12" t="s">
        <v>23</v>
      </c>
      <c r="D41" s="13">
        <v>25.0</v>
      </c>
      <c r="E41" s="14">
        <v>25.0</v>
      </c>
      <c r="F41" s="11" t="s">
        <v>11</v>
      </c>
      <c r="G41" s="14">
        <v>30.0</v>
      </c>
      <c r="H41" s="15">
        <v>23.0</v>
      </c>
    </row>
    <row r="42">
      <c r="A42" s="4" t="s">
        <v>99</v>
      </c>
      <c r="B42" s="5" t="s">
        <v>100</v>
      </c>
      <c r="C42" s="6" t="s">
        <v>23</v>
      </c>
      <c r="D42" s="7">
        <v>20.0</v>
      </c>
      <c r="E42" s="8">
        <v>25.0</v>
      </c>
      <c r="F42" s="5" t="s">
        <v>11</v>
      </c>
      <c r="G42" s="8">
        <v>30.0</v>
      </c>
      <c r="H42" s="9">
        <v>15.0</v>
      </c>
    </row>
    <row r="43">
      <c r="A43" s="10" t="s">
        <v>101</v>
      </c>
      <c r="B43" s="11" t="s">
        <v>102</v>
      </c>
      <c r="C43" s="12" t="s">
        <v>10</v>
      </c>
      <c r="D43" s="13">
        <v>6.0</v>
      </c>
      <c r="E43" s="14">
        <v>25.0</v>
      </c>
      <c r="F43" s="11" t="s">
        <v>11</v>
      </c>
      <c r="G43" s="14">
        <v>30.0</v>
      </c>
      <c r="H43" s="15">
        <v>3.0</v>
      </c>
    </row>
    <row r="44">
      <c r="A44" s="4" t="s">
        <v>103</v>
      </c>
      <c r="B44" s="5" t="s">
        <v>104</v>
      </c>
      <c r="C44" s="6" t="s">
        <v>17</v>
      </c>
      <c r="D44" s="7">
        <v>5.5</v>
      </c>
      <c r="E44" s="8">
        <v>30.0</v>
      </c>
      <c r="F44" s="5" t="s">
        <v>11</v>
      </c>
      <c r="G44" s="8">
        <v>30.0</v>
      </c>
      <c r="H44" s="9">
        <v>4.0</v>
      </c>
    </row>
    <row r="45">
      <c r="A45" s="10" t="s">
        <v>105</v>
      </c>
      <c r="B45" s="11" t="s">
        <v>106</v>
      </c>
      <c r="C45" s="12" t="s">
        <v>23</v>
      </c>
      <c r="D45" s="13">
        <v>8.0</v>
      </c>
      <c r="E45" s="14">
        <v>25.0</v>
      </c>
      <c r="F45" s="11" t="s">
        <v>11</v>
      </c>
      <c r="G45" s="14">
        <v>30.0</v>
      </c>
      <c r="H45" s="15">
        <v>5.0</v>
      </c>
    </row>
    <row r="46">
      <c r="A46" s="4" t="s">
        <v>107</v>
      </c>
      <c r="B46" s="5" t="s">
        <v>108</v>
      </c>
      <c r="C46" s="6" t="s">
        <v>10</v>
      </c>
      <c r="D46" s="7">
        <v>12.0</v>
      </c>
      <c r="E46" s="8">
        <v>25.0</v>
      </c>
      <c r="F46" s="5" t="s">
        <v>11</v>
      </c>
      <c r="G46" s="8">
        <v>30.0</v>
      </c>
      <c r="H46" s="9">
        <v>10.0</v>
      </c>
    </row>
    <row r="47">
      <c r="A47" s="10" t="s">
        <v>109</v>
      </c>
      <c r="B47" s="11" t="s">
        <v>110</v>
      </c>
      <c r="C47" s="12" t="s">
        <v>10</v>
      </c>
      <c r="D47" s="13">
        <v>10.0</v>
      </c>
      <c r="E47" s="14">
        <v>25.0</v>
      </c>
      <c r="F47" s="11" t="s">
        <v>11</v>
      </c>
      <c r="G47" s="14">
        <v>30.0</v>
      </c>
      <c r="H47" s="15">
        <v>7.0</v>
      </c>
    </row>
    <row r="48">
      <c r="A48" s="4" t="s">
        <v>111</v>
      </c>
      <c r="B48" s="5" t="s">
        <v>112</v>
      </c>
      <c r="C48" s="6" t="s">
        <v>20</v>
      </c>
      <c r="D48" s="7">
        <v>15.0</v>
      </c>
      <c r="E48" s="8">
        <v>25.0</v>
      </c>
      <c r="F48" s="5" t="s">
        <v>11</v>
      </c>
      <c r="G48" s="8">
        <v>30.0</v>
      </c>
      <c r="H48" s="9">
        <v>12.0</v>
      </c>
    </row>
    <row r="49">
      <c r="A49" s="10" t="s">
        <v>113</v>
      </c>
      <c r="B49" s="11" t="s">
        <v>114</v>
      </c>
      <c r="C49" s="12" t="s">
        <v>63</v>
      </c>
      <c r="D49" s="13">
        <v>35.0</v>
      </c>
      <c r="E49" s="14">
        <v>25.0</v>
      </c>
      <c r="F49" s="11" t="s">
        <v>11</v>
      </c>
      <c r="G49" s="14">
        <v>30.0</v>
      </c>
      <c r="H49" s="15">
        <v>32.0</v>
      </c>
    </row>
    <row r="50">
      <c r="A50" s="4" t="s">
        <v>115</v>
      </c>
      <c r="B50" s="5" t="s">
        <v>116</v>
      </c>
      <c r="C50" s="6" t="s">
        <v>23</v>
      </c>
      <c r="D50" s="7">
        <v>15.0</v>
      </c>
      <c r="E50" s="8">
        <v>25.0</v>
      </c>
      <c r="F50" s="5" t="s">
        <v>11</v>
      </c>
      <c r="G50" s="8">
        <v>30.0</v>
      </c>
      <c r="H50" s="9">
        <v>12.0</v>
      </c>
    </row>
    <row r="51">
      <c r="A51" s="10" t="s">
        <v>117</v>
      </c>
      <c r="B51" s="11" t="s">
        <v>118</v>
      </c>
      <c r="C51" s="12" t="s">
        <v>17</v>
      </c>
      <c r="D51" s="13">
        <v>15.0</v>
      </c>
      <c r="E51" s="14">
        <v>25.0</v>
      </c>
      <c r="F51" s="11" t="s">
        <v>11</v>
      </c>
      <c r="G51" s="14">
        <v>30.0</v>
      </c>
      <c r="H51" s="15">
        <v>13.0</v>
      </c>
    </row>
    <row r="52">
      <c r="A52" s="4" t="s">
        <v>119</v>
      </c>
      <c r="B52" s="5" t="s">
        <v>120</v>
      </c>
      <c r="C52" s="6" t="s">
        <v>23</v>
      </c>
      <c r="D52" s="7">
        <v>6.0</v>
      </c>
      <c r="E52" s="8">
        <v>25.0</v>
      </c>
      <c r="F52" s="5" t="s">
        <v>11</v>
      </c>
      <c r="G52" s="8">
        <v>30.0</v>
      </c>
      <c r="H52" s="9">
        <v>4.0</v>
      </c>
    </row>
    <row r="53">
      <c r="A53" s="10" t="s">
        <v>121</v>
      </c>
      <c r="B53" s="11" t="s">
        <v>122</v>
      </c>
      <c r="C53" s="12" t="s">
        <v>23</v>
      </c>
      <c r="D53" s="13">
        <v>10.0</v>
      </c>
      <c r="E53" s="14">
        <v>25.0</v>
      </c>
      <c r="F53" s="11" t="s">
        <v>11</v>
      </c>
      <c r="G53" s="14">
        <v>30.0</v>
      </c>
      <c r="H53" s="15">
        <v>8.0</v>
      </c>
    </row>
    <row r="54">
      <c r="A54" s="4" t="s">
        <v>123</v>
      </c>
      <c r="B54" s="5" t="s">
        <v>124</v>
      </c>
      <c r="C54" s="6" t="s">
        <v>66</v>
      </c>
      <c r="D54" s="7">
        <v>3.5</v>
      </c>
      <c r="E54" s="8">
        <v>25.0</v>
      </c>
      <c r="F54" s="5" t="s">
        <v>11</v>
      </c>
      <c r="G54" s="8">
        <v>30.0</v>
      </c>
      <c r="H54" s="9">
        <v>3.0</v>
      </c>
    </row>
    <row r="55">
      <c r="A55" s="10" t="s">
        <v>125</v>
      </c>
      <c r="B55" s="11" t="s">
        <v>126</v>
      </c>
      <c r="C55" s="12" t="s">
        <v>127</v>
      </c>
      <c r="D55" s="13">
        <v>6.5</v>
      </c>
      <c r="E55" s="14">
        <v>30.0</v>
      </c>
      <c r="F55" s="11" t="s">
        <v>11</v>
      </c>
      <c r="G55" s="14">
        <v>30.0</v>
      </c>
      <c r="H55" s="15">
        <v>4.5</v>
      </c>
    </row>
    <row r="56">
      <c r="A56" s="4" t="s">
        <v>128</v>
      </c>
      <c r="B56" s="5" t="s">
        <v>129</v>
      </c>
      <c r="C56" s="6" t="s">
        <v>127</v>
      </c>
      <c r="D56" s="7">
        <v>8.0</v>
      </c>
      <c r="E56" s="8">
        <v>25.0</v>
      </c>
      <c r="F56" s="5" t="s">
        <v>11</v>
      </c>
      <c r="G56" s="8">
        <v>30.0</v>
      </c>
      <c r="H56" s="9">
        <v>4.5</v>
      </c>
    </row>
    <row r="57">
      <c r="A57" s="10" t="s">
        <v>130</v>
      </c>
      <c r="B57" s="11" t="s">
        <v>131</v>
      </c>
      <c r="C57" s="12" t="s">
        <v>127</v>
      </c>
      <c r="D57" s="13">
        <v>9.9</v>
      </c>
      <c r="E57" s="14">
        <v>25.0</v>
      </c>
      <c r="F57" s="11" t="s">
        <v>11</v>
      </c>
      <c r="G57" s="14">
        <v>30.0</v>
      </c>
      <c r="H57" s="15">
        <v>5.0</v>
      </c>
    </row>
    <row r="58">
      <c r="A58" s="4" t="s">
        <v>132</v>
      </c>
      <c r="B58" s="5" t="s">
        <v>133</v>
      </c>
      <c r="C58" s="6" t="s">
        <v>127</v>
      </c>
      <c r="D58" s="7">
        <v>8.4</v>
      </c>
      <c r="E58" s="8">
        <v>25.0</v>
      </c>
      <c r="F58" s="5" t="s">
        <v>11</v>
      </c>
      <c r="G58" s="8">
        <v>30.0</v>
      </c>
      <c r="H58" s="9">
        <v>5.0</v>
      </c>
    </row>
    <row r="59">
      <c r="A59" s="10" t="s">
        <v>134</v>
      </c>
      <c r="B59" s="11" t="s">
        <v>135</v>
      </c>
      <c r="C59" s="12" t="s">
        <v>127</v>
      </c>
      <c r="D59" s="13">
        <v>10.0</v>
      </c>
      <c r="E59" s="14">
        <v>25.0</v>
      </c>
      <c r="F59" s="11" t="s">
        <v>11</v>
      </c>
      <c r="G59" s="14">
        <v>30.0</v>
      </c>
      <c r="H59" s="15">
        <v>8.0</v>
      </c>
    </row>
    <row r="60">
      <c r="A60" s="4" t="s">
        <v>136</v>
      </c>
      <c r="B60" s="5" t="s">
        <v>137</v>
      </c>
      <c r="C60" s="6" t="s">
        <v>127</v>
      </c>
      <c r="D60" s="7">
        <v>10.0</v>
      </c>
      <c r="E60" s="8">
        <v>25.0</v>
      </c>
      <c r="F60" s="5" t="s">
        <v>11</v>
      </c>
      <c r="G60" s="8">
        <v>30.0</v>
      </c>
      <c r="H60" s="9">
        <v>8.0</v>
      </c>
    </row>
    <row r="61">
      <c r="A61" s="10" t="s">
        <v>138</v>
      </c>
      <c r="B61" s="11" t="s">
        <v>139</v>
      </c>
      <c r="C61" s="12" t="s">
        <v>127</v>
      </c>
      <c r="D61" s="13">
        <v>14.0</v>
      </c>
      <c r="E61" s="14">
        <v>25.0</v>
      </c>
      <c r="F61" s="11" t="s">
        <v>11</v>
      </c>
      <c r="G61" s="14">
        <v>30.0</v>
      </c>
      <c r="H61" s="15">
        <v>10.0</v>
      </c>
    </row>
    <row r="62">
      <c r="A62" s="4" t="s">
        <v>140</v>
      </c>
      <c r="B62" s="5" t="s">
        <v>141</v>
      </c>
      <c r="C62" s="6" t="s">
        <v>23</v>
      </c>
      <c r="D62" s="7">
        <v>12.0</v>
      </c>
      <c r="E62" s="8">
        <v>25.0</v>
      </c>
      <c r="F62" s="5" t="s">
        <v>11</v>
      </c>
      <c r="G62" s="8">
        <v>30.0</v>
      </c>
      <c r="H62" s="9">
        <v>8.0</v>
      </c>
    </row>
    <row r="63">
      <c r="A63" s="10" t="s">
        <v>142</v>
      </c>
      <c r="B63" s="11" t="s">
        <v>143</v>
      </c>
      <c r="C63" s="12" t="s">
        <v>23</v>
      </c>
      <c r="D63" s="13">
        <v>10.0</v>
      </c>
      <c r="E63" s="14">
        <v>25.0</v>
      </c>
      <c r="F63" s="11" t="s">
        <v>11</v>
      </c>
      <c r="G63" s="14">
        <v>30.0</v>
      </c>
      <c r="H63" s="15">
        <v>8.0</v>
      </c>
    </row>
    <row r="64">
      <c r="A64" s="4" t="s">
        <v>144</v>
      </c>
      <c r="B64" s="5" t="s">
        <v>145</v>
      </c>
      <c r="C64" s="6" t="s">
        <v>17</v>
      </c>
      <c r="D64" s="7">
        <v>28.0</v>
      </c>
      <c r="E64" s="8">
        <v>25.0</v>
      </c>
      <c r="F64" s="5" t="s">
        <v>11</v>
      </c>
      <c r="G64" s="8">
        <v>30.0</v>
      </c>
      <c r="H64" s="9">
        <v>25.0</v>
      </c>
    </row>
    <row r="65">
      <c r="A65" s="10" t="s">
        <v>146</v>
      </c>
      <c r="B65" s="11" t="s">
        <v>147</v>
      </c>
      <c r="C65" s="12" t="s">
        <v>56</v>
      </c>
      <c r="D65" s="13">
        <v>5.0</v>
      </c>
      <c r="E65" s="14">
        <v>25.0</v>
      </c>
      <c r="F65" s="11" t="s">
        <v>11</v>
      </c>
      <c r="G65" s="14">
        <v>30.0</v>
      </c>
      <c r="H65" s="15">
        <v>4.5</v>
      </c>
    </row>
    <row r="66">
      <c r="A66" s="4" t="s">
        <v>148</v>
      </c>
      <c r="B66" s="5" t="s">
        <v>149</v>
      </c>
      <c r="C66" s="6" t="s">
        <v>23</v>
      </c>
      <c r="D66" s="7">
        <v>5.0</v>
      </c>
      <c r="E66" s="8">
        <v>25.0</v>
      </c>
      <c r="F66" s="5" t="s">
        <v>11</v>
      </c>
      <c r="G66" s="8">
        <v>30.0</v>
      </c>
      <c r="H66" s="9">
        <v>3.5</v>
      </c>
    </row>
    <row r="67">
      <c r="A67" s="10" t="s">
        <v>150</v>
      </c>
      <c r="B67" s="11" t="s">
        <v>151</v>
      </c>
      <c r="C67" s="12" t="s">
        <v>23</v>
      </c>
      <c r="D67" s="13">
        <v>9.0</v>
      </c>
      <c r="E67" s="14">
        <v>25.0</v>
      </c>
      <c r="F67" s="11" t="s">
        <v>11</v>
      </c>
      <c r="G67" s="14">
        <v>30.0</v>
      </c>
      <c r="H67" s="15">
        <v>6.0</v>
      </c>
    </row>
    <row r="68">
      <c r="A68" s="4" t="s">
        <v>152</v>
      </c>
      <c r="B68" s="5" t="s">
        <v>153</v>
      </c>
      <c r="C68" s="6" t="s">
        <v>14</v>
      </c>
      <c r="D68" s="7">
        <v>14.0</v>
      </c>
      <c r="E68" s="8">
        <v>25.0</v>
      </c>
      <c r="F68" s="5" t="s">
        <v>11</v>
      </c>
      <c r="G68" s="8">
        <v>30.0</v>
      </c>
      <c r="H68" s="9">
        <v>10.0</v>
      </c>
    </row>
    <row r="69">
      <c r="A69" s="10" t="s">
        <v>154</v>
      </c>
      <c r="B69" s="11" t="s">
        <v>155</v>
      </c>
      <c r="C69" s="12" t="s">
        <v>14</v>
      </c>
      <c r="D69" s="13">
        <v>15.0</v>
      </c>
      <c r="E69" s="14">
        <v>25.0</v>
      </c>
      <c r="F69" s="11" t="s">
        <v>11</v>
      </c>
      <c r="G69" s="14">
        <v>30.0</v>
      </c>
      <c r="H69" s="15">
        <v>11.0</v>
      </c>
    </row>
    <row r="70">
      <c r="A70" s="4" t="s">
        <v>156</v>
      </c>
      <c r="B70" s="5" t="s">
        <v>157</v>
      </c>
      <c r="C70" s="6" t="s">
        <v>10</v>
      </c>
      <c r="D70" s="7">
        <v>26.0</v>
      </c>
      <c r="E70" s="8">
        <v>25.0</v>
      </c>
      <c r="F70" s="5" t="s">
        <v>11</v>
      </c>
      <c r="G70" s="8">
        <v>30.0</v>
      </c>
      <c r="H70" s="9">
        <v>22.0</v>
      </c>
    </row>
    <row r="71">
      <c r="A71" s="10" t="s">
        <v>158</v>
      </c>
      <c r="B71" s="11" t="s">
        <v>159</v>
      </c>
      <c r="C71" s="12" t="s">
        <v>51</v>
      </c>
      <c r="D71" s="13">
        <v>8.5</v>
      </c>
      <c r="E71" s="14">
        <v>25.0</v>
      </c>
      <c r="F71" s="11" t="s">
        <v>11</v>
      </c>
      <c r="G71" s="14">
        <v>30.0</v>
      </c>
      <c r="H71" s="15">
        <v>4.5</v>
      </c>
    </row>
    <row r="72">
      <c r="A72" s="4" t="s">
        <v>160</v>
      </c>
      <c r="B72" s="5" t="s">
        <v>161</v>
      </c>
      <c r="C72" s="6" t="s">
        <v>51</v>
      </c>
      <c r="D72" s="7">
        <v>5.0</v>
      </c>
      <c r="E72" s="8">
        <v>25.0</v>
      </c>
      <c r="F72" s="5" t="s">
        <v>11</v>
      </c>
      <c r="G72" s="8">
        <v>30.0</v>
      </c>
      <c r="H72" s="9">
        <v>3.0</v>
      </c>
    </row>
    <row r="73">
      <c r="A73" s="10" t="s">
        <v>162</v>
      </c>
      <c r="B73" s="11" t="s">
        <v>163</v>
      </c>
      <c r="C73" s="12" t="s">
        <v>51</v>
      </c>
      <c r="D73" s="13">
        <v>5.5</v>
      </c>
      <c r="E73" s="14">
        <v>25.0</v>
      </c>
      <c r="F73" s="11" t="s">
        <v>11</v>
      </c>
      <c r="G73" s="14">
        <v>30.0</v>
      </c>
      <c r="H73" s="15">
        <v>3.5</v>
      </c>
    </row>
    <row r="74">
      <c r="A74" s="4" t="s">
        <v>164</v>
      </c>
      <c r="B74" s="5" t="s">
        <v>165</v>
      </c>
      <c r="C74" s="6" t="s">
        <v>14</v>
      </c>
      <c r="D74" s="7">
        <v>8.5</v>
      </c>
      <c r="E74" s="8">
        <v>25.0</v>
      </c>
      <c r="F74" s="5" t="s">
        <v>11</v>
      </c>
      <c r="G74" s="8">
        <v>30.0</v>
      </c>
      <c r="H74" s="9">
        <v>5.5</v>
      </c>
    </row>
    <row r="75">
      <c r="A75" s="10" t="s">
        <v>166</v>
      </c>
      <c r="B75" s="11" t="s">
        <v>167</v>
      </c>
      <c r="C75" s="12" t="s">
        <v>14</v>
      </c>
      <c r="D75" s="13">
        <v>4.5</v>
      </c>
      <c r="E75" s="14">
        <v>25.0</v>
      </c>
      <c r="F75" s="11" t="s">
        <v>11</v>
      </c>
      <c r="G75" s="14">
        <v>30.0</v>
      </c>
      <c r="H75" s="15">
        <v>2.5</v>
      </c>
    </row>
    <row r="76">
      <c r="A76" s="4" t="s">
        <v>168</v>
      </c>
      <c r="B76" s="5" t="s">
        <v>169</v>
      </c>
      <c r="C76" s="6" t="s">
        <v>20</v>
      </c>
      <c r="D76" s="7">
        <v>6.0</v>
      </c>
      <c r="E76" s="8">
        <v>25.0</v>
      </c>
      <c r="F76" s="5" t="s">
        <v>11</v>
      </c>
      <c r="G76" s="8">
        <v>30.0</v>
      </c>
      <c r="H76" s="9">
        <v>5.0</v>
      </c>
    </row>
    <row r="77">
      <c r="A77" s="10" t="s">
        <v>170</v>
      </c>
      <c r="B77" s="11" t="s">
        <v>171</v>
      </c>
      <c r="C77" s="12" t="s">
        <v>20</v>
      </c>
      <c r="D77" s="13">
        <v>8.0</v>
      </c>
      <c r="E77" s="14">
        <v>25.0</v>
      </c>
      <c r="F77" s="11" t="s">
        <v>11</v>
      </c>
      <c r="G77" s="14">
        <v>30.0</v>
      </c>
      <c r="H77" s="15">
        <v>4.5</v>
      </c>
    </row>
    <row r="78">
      <c r="A78" s="4" t="s">
        <v>172</v>
      </c>
      <c r="B78" s="5" t="s">
        <v>173</v>
      </c>
      <c r="C78" s="6" t="s">
        <v>20</v>
      </c>
      <c r="D78" s="7">
        <v>15.0</v>
      </c>
      <c r="E78" s="8">
        <v>25.0</v>
      </c>
      <c r="F78" s="5" t="s">
        <v>11</v>
      </c>
      <c r="G78" s="8">
        <v>30.0</v>
      </c>
      <c r="H78" s="9">
        <v>10.0</v>
      </c>
    </row>
    <row r="79">
      <c r="A79" s="10" t="s">
        <v>174</v>
      </c>
      <c r="B79" s="11" t="s">
        <v>175</v>
      </c>
      <c r="C79" s="12" t="s">
        <v>10</v>
      </c>
      <c r="D79" s="13">
        <v>9.0</v>
      </c>
      <c r="E79" s="14">
        <v>25.0</v>
      </c>
      <c r="F79" s="11" t="s">
        <v>11</v>
      </c>
      <c r="G79" s="14">
        <v>30.0</v>
      </c>
      <c r="H79" s="15">
        <v>5.0</v>
      </c>
    </row>
    <row r="80">
      <c r="A80" s="4" t="s">
        <v>176</v>
      </c>
      <c r="B80" s="5" t="s">
        <v>177</v>
      </c>
      <c r="C80" s="6" t="s">
        <v>10</v>
      </c>
      <c r="D80" s="7">
        <v>9.0</v>
      </c>
      <c r="E80" s="8">
        <v>25.0</v>
      </c>
      <c r="F80" s="5" t="s">
        <v>11</v>
      </c>
      <c r="G80" s="8">
        <v>30.0</v>
      </c>
      <c r="H80" s="9">
        <v>5.0</v>
      </c>
    </row>
    <row r="81">
      <c r="A81" s="10" t="s">
        <v>178</v>
      </c>
      <c r="B81" s="11" t="s">
        <v>179</v>
      </c>
      <c r="C81" s="12" t="s">
        <v>10</v>
      </c>
      <c r="D81" s="13">
        <v>10.0</v>
      </c>
      <c r="E81" s="14">
        <v>25.0</v>
      </c>
      <c r="F81" s="11" t="s">
        <v>11</v>
      </c>
      <c r="G81" s="14">
        <v>30.0</v>
      </c>
      <c r="H81" s="15">
        <v>7.0</v>
      </c>
    </row>
    <row r="82">
      <c r="A82" s="4" t="s">
        <v>180</v>
      </c>
      <c r="B82" s="5" t="s">
        <v>181</v>
      </c>
      <c r="C82" s="6" t="s">
        <v>23</v>
      </c>
      <c r="D82" s="7">
        <v>8.0</v>
      </c>
      <c r="E82" s="8">
        <v>25.0</v>
      </c>
      <c r="F82" s="5" t="s">
        <v>11</v>
      </c>
      <c r="G82" s="8">
        <v>30.0</v>
      </c>
      <c r="H82" s="9">
        <v>5.0</v>
      </c>
    </row>
    <row r="83">
      <c r="A83" s="10" t="s">
        <v>182</v>
      </c>
      <c r="B83" s="11" t="s">
        <v>183</v>
      </c>
      <c r="C83" s="12" t="s">
        <v>184</v>
      </c>
      <c r="D83" s="13">
        <v>7.0</v>
      </c>
      <c r="E83" s="14">
        <v>24.0</v>
      </c>
      <c r="F83" s="11" t="s">
        <v>11</v>
      </c>
      <c r="G83" s="14">
        <v>30.0</v>
      </c>
      <c r="H83" s="15">
        <v>6.0</v>
      </c>
    </row>
    <row r="84">
      <c r="A84" s="4" t="s">
        <v>185</v>
      </c>
      <c r="B84" s="5" t="s">
        <v>186</v>
      </c>
      <c r="C84" s="6" t="s">
        <v>17</v>
      </c>
      <c r="D84" s="7">
        <v>60.0</v>
      </c>
      <c r="E84" s="8">
        <v>24.0</v>
      </c>
      <c r="F84" s="5" t="s">
        <v>11</v>
      </c>
      <c r="G84" s="8">
        <v>30.0</v>
      </c>
      <c r="H84" s="9">
        <v>48.0</v>
      </c>
    </row>
    <row r="85">
      <c r="A85" s="10" t="s">
        <v>187</v>
      </c>
      <c r="B85" s="11" t="s">
        <v>188</v>
      </c>
      <c r="C85" s="12" t="s">
        <v>17</v>
      </c>
      <c r="D85" s="13">
        <v>35.0</v>
      </c>
      <c r="E85" s="14">
        <v>24.0</v>
      </c>
      <c r="F85" s="11" t="s">
        <v>11</v>
      </c>
      <c r="G85" s="14">
        <v>30.0</v>
      </c>
      <c r="H85" s="15">
        <v>30.0</v>
      </c>
    </row>
    <row r="86">
      <c r="A86" s="4" t="s">
        <v>189</v>
      </c>
      <c r="B86" s="5" t="s">
        <v>190</v>
      </c>
      <c r="C86" s="6" t="s">
        <v>14</v>
      </c>
      <c r="D86" s="7">
        <v>8.0</v>
      </c>
      <c r="E86" s="8">
        <v>24.0</v>
      </c>
      <c r="F86" s="5" t="s">
        <v>11</v>
      </c>
      <c r="G86" s="8">
        <v>30.0</v>
      </c>
      <c r="H86" s="9">
        <v>4.5</v>
      </c>
    </row>
    <row r="87">
      <c r="A87" s="10" t="s">
        <v>191</v>
      </c>
      <c r="B87" s="11" t="s">
        <v>192</v>
      </c>
      <c r="C87" s="12" t="s">
        <v>14</v>
      </c>
      <c r="D87" s="13">
        <v>8.0</v>
      </c>
      <c r="E87" s="14">
        <v>24.0</v>
      </c>
      <c r="F87" s="11" t="s">
        <v>11</v>
      </c>
      <c r="G87" s="14">
        <v>30.0</v>
      </c>
      <c r="H87" s="15">
        <v>4.5</v>
      </c>
    </row>
    <row r="88">
      <c r="A88" s="4" t="s">
        <v>193</v>
      </c>
      <c r="B88" s="5" t="s">
        <v>194</v>
      </c>
      <c r="C88" s="6" t="s">
        <v>23</v>
      </c>
      <c r="D88" s="7">
        <v>10.0</v>
      </c>
      <c r="E88" s="8">
        <v>24.0</v>
      </c>
      <c r="F88" s="5" t="s">
        <v>11</v>
      </c>
      <c r="G88" s="8">
        <v>30.0</v>
      </c>
      <c r="H88" s="9">
        <v>7.0</v>
      </c>
    </row>
    <row r="89">
      <c r="A89" s="10" t="s">
        <v>195</v>
      </c>
      <c r="B89" s="11" t="s">
        <v>196</v>
      </c>
      <c r="C89" s="12" t="s">
        <v>23</v>
      </c>
      <c r="D89" s="13">
        <v>15.0</v>
      </c>
      <c r="E89" s="14">
        <v>24.0</v>
      </c>
      <c r="F89" s="11" t="s">
        <v>11</v>
      </c>
      <c r="G89" s="14">
        <v>30.0</v>
      </c>
      <c r="H89" s="15">
        <v>9.0</v>
      </c>
    </row>
    <row r="90">
      <c r="A90" s="4" t="s">
        <v>197</v>
      </c>
      <c r="B90" s="5" t="s">
        <v>198</v>
      </c>
      <c r="C90" s="6" t="s">
        <v>23</v>
      </c>
      <c r="D90" s="7">
        <v>5.0</v>
      </c>
      <c r="E90" s="8">
        <v>24.0</v>
      </c>
      <c r="F90" s="5" t="s">
        <v>11</v>
      </c>
      <c r="G90" s="8">
        <v>30.0</v>
      </c>
      <c r="H90" s="9">
        <v>4.0</v>
      </c>
    </row>
    <row r="91">
      <c r="A91" s="10" t="s">
        <v>199</v>
      </c>
      <c r="B91" s="11" t="s">
        <v>200</v>
      </c>
      <c r="C91" s="12" t="s">
        <v>23</v>
      </c>
      <c r="D91" s="13">
        <v>5.0</v>
      </c>
      <c r="E91" s="14">
        <v>24.0</v>
      </c>
      <c r="F91" s="11" t="s">
        <v>11</v>
      </c>
      <c r="G91" s="14">
        <v>30.0</v>
      </c>
      <c r="H91" s="15">
        <v>4.0</v>
      </c>
    </row>
    <row r="92">
      <c r="A92" s="4" t="s">
        <v>201</v>
      </c>
      <c r="B92" s="5" t="s">
        <v>202</v>
      </c>
      <c r="C92" s="6" t="s">
        <v>20</v>
      </c>
      <c r="D92" s="7">
        <v>6.0</v>
      </c>
      <c r="E92" s="8">
        <v>24.0</v>
      </c>
      <c r="F92" s="5" t="s">
        <v>11</v>
      </c>
      <c r="G92" s="8">
        <v>30.0</v>
      </c>
      <c r="H92" s="9">
        <v>3.0</v>
      </c>
    </row>
    <row r="93">
      <c r="A93" s="10" t="s">
        <v>203</v>
      </c>
      <c r="B93" s="11" t="s">
        <v>204</v>
      </c>
      <c r="C93" s="12" t="s">
        <v>20</v>
      </c>
      <c r="D93" s="13">
        <v>3.5</v>
      </c>
      <c r="E93" s="14">
        <v>24.0</v>
      </c>
      <c r="F93" s="11" t="s">
        <v>11</v>
      </c>
      <c r="G93" s="14">
        <v>30.0</v>
      </c>
      <c r="H93" s="15">
        <v>2.5</v>
      </c>
    </row>
    <row r="94">
      <c r="A94" s="4" t="s">
        <v>205</v>
      </c>
      <c r="B94" s="5" t="s">
        <v>206</v>
      </c>
      <c r="C94" s="6" t="s">
        <v>51</v>
      </c>
      <c r="D94" s="7">
        <v>8.0</v>
      </c>
      <c r="E94" s="8">
        <v>24.0</v>
      </c>
      <c r="F94" s="5" t="s">
        <v>11</v>
      </c>
      <c r="G94" s="8">
        <v>30.0</v>
      </c>
      <c r="H94" s="9">
        <v>6.0</v>
      </c>
    </row>
    <row r="95">
      <c r="A95" s="10" t="s">
        <v>207</v>
      </c>
      <c r="B95" s="11" t="s">
        <v>208</v>
      </c>
      <c r="C95" s="12" t="s">
        <v>66</v>
      </c>
      <c r="D95" s="13">
        <v>8.0</v>
      </c>
      <c r="E95" s="14">
        <v>24.0</v>
      </c>
      <c r="F95" s="11" t="s">
        <v>11</v>
      </c>
      <c r="G95" s="14">
        <v>30.0</v>
      </c>
      <c r="H95" s="15">
        <v>6.0</v>
      </c>
    </row>
    <row r="96">
      <c r="A96" s="4" t="s">
        <v>209</v>
      </c>
      <c r="B96" s="5" t="s">
        <v>210</v>
      </c>
      <c r="C96" s="6" t="s">
        <v>211</v>
      </c>
      <c r="D96" s="7">
        <v>15.0</v>
      </c>
      <c r="E96" s="8">
        <v>24.0</v>
      </c>
      <c r="F96" s="5" t="s">
        <v>11</v>
      </c>
      <c r="G96" s="8">
        <v>30.0</v>
      </c>
      <c r="H96" s="9">
        <v>10.0</v>
      </c>
    </row>
    <row r="97">
      <c r="A97" s="10" t="s">
        <v>212</v>
      </c>
      <c r="B97" s="11" t="s">
        <v>213</v>
      </c>
      <c r="C97" s="12" t="s">
        <v>23</v>
      </c>
      <c r="D97" s="13">
        <v>2.0</v>
      </c>
      <c r="E97" s="14">
        <v>24.0</v>
      </c>
      <c r="F97" s="11" t="s">
        <v>11</v>
      </c>
      <c r="G97" s="14">
        <v>30.0</v>
      </c>
      <c r="H97" s="15">
        <v>1.0</v>
      </c>
    </row>
    <row r="98">
      <c r="A98" s="4" t="s">
        <v>214</v>
      </c>
      <c r="B98" s="5" t="s">
        <v>215</v>
      </c>
      <c r="C98" s="6" t="s">
        <v>216</v>
      </c>
      <c r="D98" s="7">
        <v>5.0</v>
      </c>
      <c r="E98" s="8">
        <v>24.0</v>
      </c>
      <c r="F98" s="5" t="s">
        <v>11</v>
      </c>
      <c r="G98" s="8">
        <v>30.0</v>
      </c>
      <c r="H98" s="9">
        <v>3.5</v>
      </c>
    </row>
    <row r="99">
      <c r="A99" s="10" t="s">
        <v>217</v>
      </c>
      <c r="B99" s="11" t="s">
        <v>218</v>
      </c>
      <c r="C99" s="12" t="s">
        <v>216</v>
      </c>
      <c r="D99" s="13">
        <v>5.0</v>
      </c>
      <c r="E99" s="14">
        <v>24.0</v>
      </c>
      <c r="F99" s="11" t="s">
        <v>11</v>
      </c>
      <c r="G99" s="14">
        <v>30.0</v>
      </c>
      <c r="H99" s="15">
        <v>3.5</v>
      </c>
    </row>
    <row r="100">
      <c r="A100" s="4" t="s">
        <v>219</v>
      </c>
      <c r="B100" s="5" t="s">
        <v>220</v>
      </c>
      <c r="C100" s="6" t="s">
        <v>23</v>
      </c>
      <c r="D100" s="7">
        <v>5.0</v>
      </c>
      <c r="E100" s="8">
        <v>24.0</v>
      </c>
      <c r="F100" s="5" t="s">
        <v>11</v>
      </c>
      <c r="G100" s="8">
        <v>30.0</v>
      </c>
      <c r="H100" s="9">
        <v>3.5</v>
      </c>
    </row>
    <row r="101">
      <c r="A101" s="10" t="s">
        <v>221</v>
      </c>
      <c r="B101" s="11" t="s">
        <v>222</v>
      </c>
      <c r="C101" s="12" t="s">
        <v>23</v>
      </c>
      <c r="D101" s="13">
        <v>8.0</v>
      </c>
      <c r="E101" s="14">
        <v>24.0</v>
      </c>
      <c r="F101" s="11" t="s">
        <v>11</v>
      </c>
      <c r="G101" s="14">
        <v>30.0</v>
      </c>
      <c r="H101" s="15">
        <v>6.0</v>
      </c>
    </row>
    <row r="102">
      <c r="A102" s="4" t="s">
        <v>223</v>
      </c>
      <c r="B102" s="5" t="s">
        <v>224</v>
      </c>
      <c r="C102" s="6" t="s">
        <v>66</v>
      </c>
      <c r="D102" s="7">
        <v>10.0</v>
      </c>
      <c r="E102" s="8">
        <v>24.0</v>
      </c>
      <c r="F102" s="5" t="s">
        <v>11</v>
      </c>
      <c r="G102" s="8">
        <v>30.0</v>
      </c>
      <c r="H102" s="9">
        <v>4.0</v>
      </c>
    </row>
    <row r="103">
      <c r="A103" s="10" t="s">
        <v>225</v>
      </c>
      <c r="B103" s="11" t="s">
        <v>226</v>
      </c>
      <c r="C103" s="12" t="s">
        <v>66</v>
      </c>
      <c r="D103" s="13">
        <v>10.0</v>
      </c>
      <c r="E103" s="14">
        <v>24.0</v>
      </c>
      <c r="F103" s="11" t="s">
        <v>11</v>
      </c>
      <c r="G103" s="14">
        <v>30.0</v>
      </c>
      <c r="H103" s="15">
        <v>4.0</v>
      </c>
    </row>
    <row r="104">
      <c r="A104" s="4" t="s">
        <v>227</v>
      </c>
      <c r="B104" s="5" t="s">
        <v>228</v>
      </c>
      <c r="C104" s="6" t="s">
        <v>63</v>
      </c>
      <c r="D104" s="7">
        <v>15.0</v>
      </c>
      <c r="E104" s="8">
        <v>24.0</v>
      </c>
      <c r="F104" s="5" t="s">
        <v>11</v>
      </c>
      <c r="G104" s="8">
        <v>30.0</v>
      </c>
      <c r="H104" s="9">
        <v>10.0</v>
      </c>
    </row>
    <row r="105">
      <c r="A105" s="10" t="s">
        <v>229</v>
      </c>
      <c r="B105" s="11" t="s">
        <v>230</v>
      </c>
      <c r="C105" s="12" t="s">
        <v>20</v>
      </c>
      <c r="D105" s="13">
        <v>18.0</v>
      </c>
      <c r="E105" s="14">
        <v>24.0</v>
      </c>
      <c r="F105" s="11" t="s">
        <v>11</v>
      </c>
      <c r="G105" s="14">
        <v>30.0</v>
      </c>
      <c r="H105" s="15">
        <v>12.0</v>
      </c>
    </row>
    <row r="106">
      <c r="A106" s="4" t="s">
        <v>231</v>
      </c>
      <c r="B106" s="5" t="s">
        <v>232</v>
      </c>
      <c r="C106" s="6" t="s">
        <v>23</v>
      </c>
      <c r="D106" s="7">
        <v>15.4</v>
      </c>
      <c r="E106" s="8">
        <v>24.0</v>
      </c>
      <c r="F106" s="5" t="s">
        <v>11</v>
      </c>
      <c r="G106" s="8">
        <v>30.0</v>
      </c>
      <c r="H106" s="9">
        <v>11.0</v>
      </c>
    </row>
    <row r="107">
      <c r="A107" s="10" t="s">
        <v>233</v>
      </c>
      <c r="B107" s="11" t="s">
        <v>234</v>
      </c>
      <c r="C107" s="12" t="s">
        <v>23</v>
      </c>
      <c r="D107" s="13">
        <v>9.0</v>
      </c>
      <c r="E107" s="14">
        <v>24.0</v>
      </c>
      <c r="F107" s="11" t="s">
        <v>11</v>
      </c>
      <c r="G107" s="14">
        <v>30.0</v>
      </c>
      <c r="H107" s="15">
        <v>5.0</v>
      </c>
    </row>
    <row r="108">
      <c r="A108" s="4" t="s">
        <v>235</v>
      </c>
      <c r="B108" s="5" t="s">
        <v>236</v>
      </c>
      <c r="C108" s="6" t="s">
        <v>51</v>
      </c>
      <c r="D108" s="7">
        <v>5.0</v>
      </c>
      <c r="E108" s="8">
        <v>24.0</v>
      </c>
      <c r="F108" s="5" t="s">
        <v>11</v>
      </c>
      <c r="G108" s="8">
        <v>30.0</v>
      </c>
      <c r="H108" s="9">
        <v>3.0</v>
      </c>
    </row>
    <row r="109">
      <c r="A109" s="10" t="s">
        <v>237</v>
      </c>
      <c r="B109" s="11" t="s">
        <v>238</v>
      </c>
      <c r="C109" s="12" t="s">
        <v>23</v>
      </c>
      <c r="D109" s="13">
        <v>6.0</v>
      </c>
      <c r="E109" s="14">
        <v>24.0</v>
      </c>
      <c r="F109" s="11" t="s">
        <v>11</v>
      </c>
      <c r="G109" s="14">
        <v>30.0</v>
      </c>
      <c r="H109" s="15">
        <v>4.0</v>
      </c>
    </row>
    <row r="110">
      <c r="A110" s="4" t="s">
        <v>239</v>
      </c>
      <c r="B110" s="5" t="s">
        <v>240</v>
      </c>
      <c r="C110" s="6" t="s">
        <v>23</v>
      </c>
      <c r="D110" s="7">
        <v>8.0</v>
      </c>
      <c r="E110" s="8">
        <v>24.0</v>
      </c>
      <c r="F110" s="5" t="s">
        <v>11</v>
      </c>
      <c r="G110" s="8">
        <v>30.0</v>
      </c>
      <c r="H110" s="9">
        <v>5.0</v>
      </c>
    </row>
    <row r="111">
      <c r="A111" s="10" t="s">
        <v>241</v>
      </c>
      <c r="B111" s="11" t="s">
        <v>242</v>
      </c>
      <c r="C111" s="12" t="s">
        <v>23</v>
      </c>
      <c r="D111" s="13">
        <v>8.0</v>
      </c>
      <c r="E111" s="14">
        <v>24.0</v>
      </c>
      <c r="F111" s="11" t="s">
        <v>11</v>
      </c>
      <c r="G111" s="14">
        <v>30.0</v>
      </c>
      <c r="H111" s="15">
        <v>5.0</v>
      </c>
    </row>
    <row r="112">
      <c r="A112" s="4" t="s">
        <v>243</v>
      </c>
      <c r="B112" s="5" t="s">
        <v>244</v>
      </c>
      <c r="C112" s="6" t="s">
        <v>56</v>
      </c>
      <c r="D112" s="7">
        <v>6.0</v>
      </c>
      <c r="E112" s="8">
        <v>24.0</v>
      </c>
      <c r="F112" s="5" t="s">
        <v>11</v>
      </c>
      <c r="G112" s="8">
        <v>30.0</v>
      </c>
      <c r="H112" s="9">
        <v>4.0</v>
      </c>
    </row>
    <row r="113">
      <c r="A113" s="10" t="s">
        <v>245</v>
      </c>
      <c r="B113" s="11" t="s">
        <v>246</v>
      </c>
      <c r="C113" s="12" t="s">
        <v>23</v>
      </c>
      <c r="D113" s="13">
        <v>5.0</v>
      </c>
      <c r="E113" s="14">
        <v>24.0</v>
      </c>
      <c r="F113" s="11" t="s">
        <v>11</v>
      </c>
      <c r="G113" s="14">
        <v>30.0</v>
      </c>
      <c r="H113" s="15">
        <v>3.0</v>
      </c>
    </row>
    <row r="114">
      <c r="A114" s="4" t="s">
        <v>247</v>
      </c>
      <c r="B114" s="5" t="s">
        <v>248</v>
      </c>
      <c r="C114" s="6" t="s">
        <v>23</v>
      </c>
      <c r="D114" s="7">
        <v>4.0</v>
      </c>
      <c r="E114" s="8">
        <v>24.0</v>
      </c>
      <c r="F114" s="5" t="s">
        <v>11</v>
      </c>
      <c r="G114" s="8">
        <v>30.0</v>
      </c>
      <c r="H114" s="9">
        <v>2.0</v>
      </c>
    </row>
    <row r="115">
      <c r="A115" s="10" t="s">
        <v>249</v>
      </c>
      <c r="B115" s="11" t="s">
        <v>250</v>
      </c>
      <c r="C115" s="12" t="s">
        <v>23</v>
      </c>
      <c r="D115" s="13">
        <v>10.0</v>
      </c>
      <c r="E115" s="14">
        <v>24.0</v>
      </c>
      <c r="F115" s="11" t="s">
        <v>11</v>
      </c>
      <c r="G115" s="14">
        <v>30.0</v>
      </c>
      <c r="H115" s="15">
        <v>6.0</v>
      </c>
    </row>
    <row r="116">
      <c r="A116" s="4" t="s">
        <v>251</v>
      </c>
      <c r="B116" s="5" t="s">
        <v>252</v>
      </c>
      <c r="C116" s="6" t="s">
        <v>34</v>
      </c>
      <c r="D116" s="7">
        <v>30.0</v>
      </c>
      <c r="E116" s="8">
        <v>24.0</v>
      </c>
      <c r="F116" s="5" t="s">
        <v>11</v>
      </c>
      <c r="G116" s="8">
        <v>30.0</v>
      </c>
      <c r="H116" s="9">
        <v>22.0</v>
      </c>
    </row>
    <row r="117">
      <c r="A117" s="10" t="s">
        <v>253</v>
      </c>
      <c r="B117" s="11" t="s">
        <v>254</v>
      </c>
      <c r="C117" s="12" t="s">
        <v>23</v>
      </c>
      <c r="D117" s="13">
        <v>39.9</v>
      </c>
      <c r="E117" s="14">
        <v>24.0</v>
      </c>
      <c r="F117" s="11" t="s">
        <v>11</v>
      </c>
      <c r="G117" s="14">
        <v>30.0</v>
      </c>
      <c r="H117" s="15">
        <v>28.0</v>
      </c>
    </row>
    <row r="118">
      <c r="A118" s="4" t="s">
        <v>255</v>
      </c>
      <c r="B118" s="5" t="s">
        <v>256</v>
      </c>
      <c r="C118" s="6" t="s">
        <v>23</v>
      </c>
      <c r="D118" s="7">
        <v>6.0</v>
      </c>
      <c r="E118" s="8">
        <v>24.0</v>
      </c>
      <c r="F118" s="5" t="s">
        <v>11</v>
      </c>
      <c r="G118" s="8">
        <v>30.0</v>
      </c>
      <c r="H118" s="9">
        <v>4.0</v>
      </c>
    </row>
    <row r="119">
      <c r="A119" s="10" t="s">
        <v>257</v>
      </c>
      <c r="B119" s="11" t="s">
        <v>258</v>
      </c>
      <c r="C119" s="12" t="s">
        <v>23</v>
      </c>
      <c r="D119" s="13">
        <v>4.0</v>
      </c>
      <c r="E119" s="14">
        <v>24.0</v>
      </c>
      <c r="F119" s="11" t="s">
        <v>11</v>
      </c>
      <c r="G119" s="14">
        <v>30.0</v>
      </c>
      <c r="H119" s="15">
        <v>2.0</v>
      </c>
    </row>
    <row r="120">
      <c r="A120" s="4" t="s">
        <v>259</v>
      </c>
      <c r="B120" s="5" t="s">
        <v>260</v>
      </c>
      <c r="C120" s="6" t="s">
        <v>23</v>
      </c>
      <c r="D120" s="7">
        <v>3.0</v>
      </c>
      <c r="E120" s="8">
        <v>24.0</v>
      </c>
      <c r="F120" s="5" t="s">
        <v>11</v>
      </c>
      <c r="G120" s="8">
        <v>30.0</v>
      </c>
      <c r="H120" s="9">
        <v>1.0</v>
      </c>
    </row>
    <row r="121">
      <c r="A121" s="10" t="s">
        <v>261</v>
      </c>
      <c r="B121" s="11" t="s">
        <v>262</v>
      </c>
      <c r="C121" s="12" t="s">
        <v>10</v>
      </c>
      <c r="D121" s="13">
        <v>3.0</v>
      </c>
      <c r="E121" s="14">
        <v>24.0</v>
      </c>
      <c r="F121" s="11" t="s">
        <v>11</v>
      </c>
      <c r="G121" s="14">
        <v>30.0</v>
      </c>
      <c r="H121" s="15">
        <v>1.5</v>
      </c>
    </row>
    <row r="122">
      <c r="A122" s="4" t="s">
        <v>263</v>
      </c>
      <c r="B122" s="5" t="s">
        <v>264</v>
      </c>
      <c r="C122" s="6" t="s">
        <v>14</v>
      </c>
      <c r="D122" s="7">
        <v>6.0</v>
      </c>
      <c r="E122" s="8">
        <v>24.0</v>
      </c>
      <c r="F122" s="5" t="s">
        <v>11</v>
      </c>
      <c r="G122" s="8">
        <v>30.0</v>
      </c>
      <c r="H122" s="9">
        <v>4.0</v>
      </c>
    </row>
    <row r="123">
      <c r="A123" s="10" t="s">
        <v>265</v>
      </c>
      <c r="B123" s="11" t="s">
        <v>266</v>
      </c>
      <c r="C123" s="12" t="s">
        <v>14</v>
      </c>
      <c r="D123" s="13">
        <v>2.0</v>
      </c>
      <c r="E123" s="14">
        <v>24.0</v>
      </c>
      <c r="F123" s="11" t="s">
        <v>11</v>
      </c>
      <c r="G123" s="14">
        <v>30.0</v>
      </c>
      <c r="H123" s="15">
        <v>1.5</v>
      </c>
    </row>
    <row r="124">
      <c r="A124" s="4" t="s">
        <v>267</v>
      </c>
      <c r="B124" s="5" t="s">
        <v>268</v>
      </c>
      <c r="C124" s="6" t="s">
        <v>51</v>
      </c>
      <c r="D124" s="7">
        <v>3.0</v>
      </c>
      <c r="E124" s="8">
        <v>24.0</v>
      </c>
      <c r="F124" s="5" t="s">
        <v>11</v>
      </c>
      <c r="G124" s="8">
        <v>30.0</v>
      </c>
      <c r="H124" s="9">
        <v>1.5</v>
      </c>
    </row>
    <row r="125">
      <c r="A125" s="10" t="s">
        <v>269</v>
      </c>
      <c r="B125" s="11" t="s">
        <v>270</v>
      </c>
      <c r="C125" s="12" t="s">
        <v>56</v>
      </c>
      <c r="D125" s="13">
        <v>3.0</v>
      </c>
      <c r="E125" s="14">
        <v>24.0</v>
      </c>
      <c r="F125" s="11" t="s">
        <v>11</v>
      </c>
      <c r="G125" s="14">
        <v>30.0</v>
      </c>
      <c r="H125" s="15">
        <v>2.0</v>
      </c>
    </row>
    <row r="126">
      <c r="A126" s="4" t="s">
        <v>271</v>
      </c>
      <c r="B126" s="5" t="s">
        <v>272</v>
      </c>
      <c r="C126" s="6" t="s">
        <v>14</v>
      </c>
      <c r="D126" s="7">
        <v>3.0</v>
      </c>
      <c r="E126" s="8">
        <v>24.0</v>
      </c>
      <c r="F126" s="5" t="s">
        <v>11</v>
      </c>
      <c r="G126" s="8">
        <v>30.0</v>
      </c>
      <c r="H126" s="9">
        <v>2.0</v>
      </c>
    </row>
    <row r="127">
      <c r="A127" s="10" t="s">
        <v>273</v>
      </c>
      <c r="B127" s="11" t="s">
        <v>274</v>
      </c>
      <c r="C127" s="12" t="s">
        <v>23</v>
      </c>
      <c r="D127" s="13">
        <v>3.0</v>
      </c>
      <c r="E127" s="14">
        <v>24.0</v>
      </c>
      <c r="F127" s="11" t="s">
        <v>11</v>
      </c>
      <c r="G127" s="14">
        <v>30.0</v>
      </c>
      <c r="H127" s="15">
        <v>2.0</v>
      </c>
    </row>
    <row r="128">
      <c r="A128" s="4" t="s">
        <v>275</v>
      </c>
      <c r="B128" s="5" t="s">
        <v>276</v>
      </c>
      <c r="C128" s="6" t="s">
        <v>14</v>
      </c>
      <c r="D128" s="7">
        <v>2.0</v>
      </c>
      <c r="E128" s="8">
        <v>24.0</v>
      </c>
      <c r="F128" s="5" t="s">
        <v>11</v>
      </c>
      <c r="G128" s="8">
        <v>30.0</v>
      </c>
      <c r="H128" s="9">
        <v>1.5</v>
      </c>
    </row>
    <row r="129">
      <c r="A129" s="10" t="s">
        <v>277</v>
      </c>
      <c r="B129" s="11" t="s">
        <v>278</v>
      </c>
      <c r="C129" s="12" t="s">
        <v>23</v>
      </c>
      <c r="D129" s="13">
        <v>6.0</v>
      </c>
      <c r="E129" s="14">
        <v>24.0</v>
      </c>
      <c r="F129" s="11" t="s">
        <v>11</v>
      </c>
      <c r="G129" s="14">
        <v>30.0</v>
      </c>
      <c r="H129" s="15">
        <v>3.5</v>
      </c>
    </row>
    <row r="130">
      <c r="A130" s="4" t="s">
        <v>279</v>
      </c>
      <c r="B130" s="5" t="s">
        <v>280</v>
      </c>
      <c r="C130" s="6" t="s">
        <v>20</v>
      </c>
      <c r="D130" s="7">
        <v>4.0</v>
      </c>
      <c r="E130" s="8">
        <v>24.0</v>
      </c>
      <c r="F130" s="5" t="s">
        <v>11</v>
      </c>
      <c r="G130" s="8">
        <v>30.0</v>
      </c>
      <c r="H130" s="9">
        <v>2.0</v>
      </c>
    </row>
    <row r="131">
      <c r="A131" s="10" t="s">
        <v>281</v>
      </c>
      <c r="B131" s="11" t="s">
        <v>282</v>
      </c>
      <c r="C131" s="12" t="s">
        <v>17</v>
      </c>
      <c r="D131" s="13">
        <v>60.0</v>
      </c>
      <c r="E131" s="14">
        <v>24.0</v>
      </c>
      <c r="F131" s="11" t="s">
        <v>11</v>
      </c>
      <c r="G131" s="14">
        <v>30.0</v>
      </c>
      <c r="H131" s="15">
        <v>46.0</v>
      </c>
    </row>
    <row r="132">
      <c r="A132" s="4" t="s">
        <v>283</v>
      </c>
      <c r="B132" s="5" t="s">
        <v>284</v>
      </c>
      <c r="C132" s="6" t="s">
        <v>23</v>
      </c>
      <c r="D132" s="7">
        <v>2.0</v>
      </c>
      <c r="E132" s="8">
        <v>24.0</v>
      </c>
      <c r="F132" s="5" t="s">
        <v>11</v>
      </c>
      <c r="G132" s="8">
        <v>30.0</v>
      </c>
      <c r="H132" s="9">
        <v>1.0</v>
      </c>
    </row>
    <row r="133">
      <c r="A133" s="10" t="s">
        <v>285</v>
      </c>
      <c r="B133" s="11" t="s">
        <v>286</v>
      </c>
      <c r="C133" s="12" t="s">
        <v>51</v>
      </c>
      <c r="D133" s="13">
        <v>2.0</v>
      </c>
      <c r="E133" s="14">
        <v>24.0</v>
      </c>
      <c r="F133" s="11" t="s">
        <v>11</v>
      </c>
      <c r="G133" s="14">
        <v>30.0</v>
      </c>
      <c r="H133" s="15">
        <v>1.0</v>
      </c>
    </row>
    <row r="134">
      <c r="A134" s="4" t="s">
        <v>287</v>
      </c>
      <c r="B134" s="5" t="s">
        <v>288</v>
      </c>
      <c r="C134" s="6" t="s">
        <v>10</v>
      </c>
      <c r="D134" s="7">
        <v>2.0</v>
      </c>
      <c r="E134" s="8">
        <v>24.0</v>
      </c>
      <c r="F134" s="5" t="s">
        <v>11</v>
      </c>
      <c r="G134" s="8">
        <v>30.0</v>
      </c>
      <c r="H134" s="9">
        <v>1.0</v>
      </c>
    </row>
    <row r="135">
      <c r="A135" s="10" t="s">
        <v>289</v>
      </c>
      <c r="B135" s="11" t="s">
        <v>290</v>
      </c>
      <c r="C135" s="12" t="s">
        <v>23</v>
      </c>
      <c r="D135" s="13">
        <v>2.0</v>
      </c>
      <c r="E135" s="14">
        <v>24.0</v>
      </c>
      <c r="F135" s="11" t="s">
        <v>11</v>
      </c>
      <c r="G135" s="14">
        <v>30.0</v>
      </c>
      <c r="H135" s="15">
        <v>1.0</v>
      </c>
    </row>
    <row r="136">
      <c r="A136" s="4" t="s">
        <v>291</v>
      </c>
      <c r="B136" s="5" t="s">
        <v>292</v>
      </c>
      <c r="C136" s="6" t="s">
        <v>23</v>
      </c>
      <c r="D136" s="7">
        <v>20.0</v>
      </c>
      <c r="E136" s="8">
        <v>24.0</v>
      </c>
      <c r="F136" s="5" t="s">
        <v>11</v>
      </c>
      <c r="G136" s="8">
        <v>30.0</v>
      </c>
      <c r="H136" s="9">
        <v>14.0</v>
      </c>
    </row>
    <row r="137">
      <c r="A137" s="10" t="s">
        <v>293</v>
      </c>
      <c r="B137" s="11" t="s">
        <v>294</v>
      </c>
      <c r="C137" s="12" t="s">
        <v>10</v>
      </c>
      <c r="D137" s="13">
        <v>15.0</v>
      </c>
      <c r="E137" s="14">
        <v>24.0</v>
      </c>
      <c r="F137" s="11" t="s">
        <v>11</v>
      </c>
      <c r="G137" s="14">
        <v>30.0</v>
      </c>
      <c r="H137" s="15">
        <v>11.0</v>
      </c>
    </row>
    <row r="138">
      <c r="A138" s="4" t="s">
        <v>295</v>
      </c>
      <c r="B138" s="5" t="s">
        <v>296</v>
      </c>
      <c r="C138" s="6" t="s">
        <v>23</v>
      </c>
      <c r="D138" s="7">
        <v>10.0</v>
      </c>
      <c r="E138" s="8">
        <v>24.0</v>
      </c>
      <c r="F138" s="5" t="s">
        <v>11</v>
      </c>
      <c r="G138" s="8">
        <v>30.0</v>
      </c>
      <c r="H138" s="9">
        <v>8.0</v>
      </c>
    </row>
    <row r="139">
      <c r="A139" s="10" t="s">
        <v>297</v>
      </c>
      <c r="B139" s="11" t="s">
        <v>298</v>
      </c>
      <c r="C139" s="12" t="s">
        <v>34</v>
      </c>
      <c r="D139" s="13">
        <v>35.0</v>
      </c>
      <c r="E139" s="14">
        <v>24.0</v>
      </c>
      <c r="F139" s="11" t="s">
        <v>11</v>
      </c>
      <c r="G139" s="14">
        <v>30.0</v>
      </c>
      <c r="H139" s="15">
        <v>30.0</v>
      </c>
    </row>
    <row r="140">
      <c r="A140" s="4" t="s">
        <v>299</v>
      </c>
      <c r="B140" s="5" t="s">
        <v>300</v>
      </c>
      <c r="C140" s="6" t="s">
        <v>51</v>
      </c>
      <c r="D140" s="7">
        <v>5.0</v>
      </c>
      <c r="E140" s="8">
        <v>24.0</v>
      </c>
      <c r="F140" s="5" t="s">
        <v>11</v>
      </c>
      <c r="G140" s="8">
        <v>30.0</v>
      </c>
      <c r="H140" s="9">
        <v>3.0</v>
      </c>
    </row>
    <row r="141">
      <c r="A141" s="10" t="s">
        <v>301</v>
      </c>
      <c r="B141" s="11" t="s">
        <v>302</v>
      </c>
      <c r="C141" s="12" t="s">
        <v>23</v>
      </c>
      <c r="D141" s="13">
        <v>5.0</v>
      </c>
      <c r="E141" s="14">
        <v>24.0</v>
      </c>
      <c r="F141" s="11" t="s">
        <v>11</v>
      </c>
      <c r="G141" s="14">
        <v>30.0</v>
      </c>
      <c r="H141" s="15">
        <v>3.0</v>
      </c>
    </row>
    <row r="142">
      <c r="A142" s="4" t="s">
        <v>303</v>
      </c>
      <c r="B142" s="5" t="s">
        <v>304</v>
      </c>
      <c r="C142" s="6" t="s">
        <v>23</v>
      </c>
      <c r="D142" s="7">
        <v>5.0</v>
      </c>
      <c r="E142" s="8">
        <v>24.0</v>
      </c>
      <c r="F142" s="5" t="s">
        <v>11</v>
      </c>
      <c r="G142" s="8">
        <v>30.0</v>
      </c>
      <c r="H142" s="9">
        <v>3.0</v>
      </c>
    </row>
    <row r="143">
      <c r="A143" s="10" t="s">
        <v>305</v>
      </c>
      <c r="B143" s="11" t="s">
        <v>306</v>
      </c>
      <c r="C143" s="12" t="s">
        <v>51</v>
      </c>
      <c r="D143" s="13">
        <v>5.0</v>
      </c>
      <c r="E143" s="14">
        <v>24.0</v>
      </c>
      <c r="F143" s="11" t="s">
        <v>11</v>
      </c>
      <c r="G143" s="14">
        <v>30.0</v>
      </c>
      <c r="H143" s="15">
        <v>3.0</v>
      </c>
    </row>
    <row r="144">
      <c r="A144" s="4" t="s">
        <v>307</v>
      </c>
      <c r="B144" s="5" t="s">
        <v>308</v>
      </c>
      <c r="C144" s="6" t="s">
        <v>23</v>
      </c>
      <c r="D144" s="7">
        <v>5.0</v>
      </c>
      <c r="E144" s="8">
        <v>24.0</v>
      </c>
      <c r="F144" s="5" t="s">
        <v>11</v>
      </c>
      <c r="G144" s="8">
        <v>30.0</v>
      </c>
      <c r="H144" s="9">
        <v>3.0</v>
      </c>
    </row>
    <row r="145">
      <c r="A145" s="10" t="s">
        <v>309</v>
      </c>
      <c r="B145" s="11" t="s">
        <v>310</v>
      </c>
      <c r="C145" s="12" t="s">
        <v>14</v>
      </c>
      <c r="D145" s="13">
        <v>3.0</v>
      </c>
      <c r="E145" s="14">
        <v>24.0</v>
      </c>
      <c r="F145" s="11" t="s">
        <v>11</v>
      </c>
      <c r="G145" s="14">
        <v>30.0</v>
      </c>
      <c r="H145" s="15">
        <v>2.5</v>
      </c>
    </row>
    <row r="146">
      <c r="A146" s="4" t="s">
        <v>311</v>
      </c>
      <c r="B146" s="5" t="s">
        <v>312</v>
      </c>
      <c r="C146" s="6" t="s">
        <v>23</v>
      </c>
      <c r="D146" s="7">
        <v>5.0</v>
      </c>
      <c r="E146" s="8">
        <v>24.0</v>
      </c>
      <c r="F146" s="5" t="s">
        <v>11</v>
      </c>
      <c r="G146" s="8">
        <v>30.0</v>
      </c>
      <c r="H146" s="9">
        <v>2.5</v>
      </c>
    </row>
    <row r="147">
      <c r="A147" s="10" t="s">
        <v>313</v>
      </c>
      <c r="B147" s="11" t="s">
        <v>314</v>
      </c>
      <c r="C147" s="12" t="s">
        <v>23</v>
      </c>
      <c r="D147" s="13">
        <v>2.0</v>
      </c>
      <c r="E147" s="14">
        <v>24.0</v>
      </c>
      <c r="F147" s="11" t="s">
        <v>11</v>
      </c>
      <c r="G147" s="14">
        <v>30.0</v>
      </c>
      <c r="H147" s="15">
        <v>1.0</v>
      </c>
    </row>
    <row r="148">
      <c r="A148" s="4" t="s">
        <v>315</v>
      </c>
      <c r="B148" s="5" t="s">
        <v>316</v>
      </c>
      <c r="C148" s="6" t="s">
        <v>23</v>
      </c>
      <c r="D148" s="7">
        <v>3.0</v>
      </c>
      <c r="E148" s="8">
        <v>24.0</v>
      </c>
      <c r="F148" s="5" t="s">
        <v>11</v>
      </c>
      <c r="G148" s="8">
        <v>30.0</v>
      </c>
      <c r="H148" s="9">
        <v>1.5</v>
      </c>
    </row>
    <row r="149">
      <c r="A149" s="10" t="s">
        <v>317</v>
      </c>
      <c r="B149" s="11" t="s">
        <v>318</v>
      </c>
      <c r="C149" s="12" t="s">
        <v>23</v>
      </c>
      <c r="D149" s="13">
        <v>2.0</v>
      </c>
      <c r="E149" s="14">
        <v>24.0</v>
      </c>
      <c r="F149" s="11" t="s">
        <v>11</v>
      </c>
      <c r="G149" s="14">
        <v>30.0</v>
      </c>
      <c r="H149" s="15">
        <v>1.5</v>
      </c>
    </row>
    <row r="150">
      <c r="A150" s="4" t="s">
        <v>319</v>
      </c>
      <c r="B150" s="5" t="s">
        <v>320</v>
      </c>
      <c r="C150" s="6" t="s">
        <v>23</v>
      </c>
      <c r="D150" s="7">
        <v>2.0</v>
      </c>
      <c r="E150" s="8">
        <v>24.0</v>
      </c>
      <c r="F150" s="5" t="s">
        <v>11</v>
      </c>
      <c r="G150" s="8">
        <v>30.0</v>
      </c>
      <c r="H150" s="9">
        <v>1.0</v>
      </c>
    </row>
    <row r="151">
      <c r="A151" s="10" t="s">
        <v>321</v>
      </c>
      <c r="B151" s="11" t="s">
        <v>322</v>
      </c>
      <c r="C151" s="12" t="s">
        <v>10</v>
      </c>
      <c r="D151" s="13">
        <v>8.0</v>
      </c>
      <c r="E151" s="14">
        <v>24.0</v>
      </c>
      <c r="F151" s="11" t="s">
        <v>11</v>
      </c>
      <c r="G151" s="14">
        <v>30.0</v>
      </c>
      <c r="H151" s="15">
        <v>4.0</v>
      </c>
    </row>
    <row r="152">
      <c r="A152" s="4" t="s">
        <v>323</v>
      </c>
      <c r="B152" s="5" t="s">
        <v>324</v>
      </c>
      <c r="C152" s="6" t="s">
        <v>23</v>
      </c>
      <c r="D152" s="7">
        <v>10.0</v>
      </c>
      <c r="E152" s="8">
        <v>24.0</v>
      </c>
      <c r="F152" s="5" t="s">
        <v>11</v>
      </c>
      <c r="G152" s="8">
        <v>30.0</v>
      </c>
      <c r="H152" s="9">
        <v>5.0</v>
      </c>
    </row>
    <row r="153">
      <c r="A153" s="10" t="s">
        <v>325</v>
      </c>
      <c r="B153" s="11" t="s">
        <v>326</v>
      </c>
      <c r="C153" s="12" t="s">
        <v>23</v>
      </c>
      <c r="D153" s="13">
        <v>55.0</v>
      </c>
      <c r="E153" s="14">
        <v>24.0</v>
      </c>
      <c r="F153" s="11" t="s">
        <v>11</v>
      </c>
      <c r="G153" s="14">
        <v>30.0</v>
      </c>
      <c r="H153" s="15">
        <v>42.0</v>
      </c>
    </row>
    <row r="154">
      <c r="A154" s="4" t="s">
        <v>327</v>
      </c>
      <c r="B154" s="5" t="s">
        <v>328</v>
      </c>
      <c r="C154" s="6" t="s">
        <v>23</v>
      </c>
      <c r="D154" s="7">
        <v>6.0</v>
      </c>
      <c r="E154" s="8">
        <v>24.0</v>
      </c>
      <c r="F154" s="5" t="s">
        <v>11</v>
      </c>
      <c r="G154" s="8">
        <v>30.0</v>
      </c>
      <c r="H154" s="9">
        <v>4.0</v>
      </c>
    </row>
    <row r="155">
      <c r="A155" s="10" t="s">
        <v>329</v>
      </c>
      <c r="B155" s="11" t="s">
        <v>330</v>
      </c>
      <c r="C155" s="12" t="s">
        <v>23</v>
      </c>
      <c r="D155" s="13">
        <v>5.0</v>
      </c>
      <c r="E155" s="14">
        <v>24.0</v>
      </c>
      <c r="F155" s="11" t="s">
        <v>11</v>
      </c>
      <c r="G155" s="14">
        <v>30.0</v>
      </c>
      <c r="H155" s="15">
        <v>3.0</v>
      </c>
    </row>
    <row r="156">
      <c r="A156" s="4" t="s">
        <v>331</v>
      </c>
      <c r="B156" s="5" t="s">
        <v>332</v>
      </c>
      <c r="C156" s="6" t="s">
        <v>23</v>
      </c>
      <c r="D156" s="7">
        <v>4.0</v>
      </c>
      <c r="E156" s="8">
        <v>24.0</v>
      </c>
      <c r="F156" s="5" t="s">
        <v>11</v>
      </c>
      <c r="G156" s="8">
        <v>30.0</v>
      </c>
      <c r="H156" s="9">
        <v>2.0</v>
      </c>
    </row>
    <row r="157">
      <c r="A157" s="10" t="s">
        <v>333</v>
      </c>
      <c r="B157" s="11" t="s">
        <v>334</v>
      </c>
      <c r="C157" s="12" t="s">
        <v>23</v>
      </c>
      <c r="D157" s="13">
        <v>6.0</v>
      </c>
      <c r="E157" s="14">
        <v>24.0</v>
      </c>
      <c r="F157" s="11" t="s">
        <v>11</v>
      </c>
      <c r="G157" s="14">
        <v>30.0</v>
      </c>
      <c r="H157" s="15">
        <v>3.0</v>
      </c>
    </row>
    <row r="158">
      <c r="A158" s="4" t="s">
        <v>335</v>
      </c>
      <c r="B158" s="5" t="s">
        <v>336</v>
      </c>
      <c r="C158" s="6" t="s">
        <v>34</v>
      </c>
      <c r="D158" s="7">
        <v>58.0</v>
      </c>
      <c r="E158" s="8">
        <v>24.0</v>
      </c>
      <c r="F158" s="5" t="s">
        <v>11</v>
      </c>
      <c r="G158" s="8">
        <v>30.0</v>
      </c>
      <c r="H158" s="9">
        <v>35.0</v>
      </c>
    </row>
    <row r="159">
      <c r="A159" s="10" t="s">
        <v>337</v>
      </c>
      <c r="B159" s="11" t="s">
        <v>338</v>
      </c>
      <c r="C159" s="12" t="s">
        <v>23</v>
      </c>
      <c r="D159" s="13">
        <v>4.0</v>
      </c>
      <c r="E159" s="14">
        <v>24.0</v>
      </c>
      <c r="F159" s="11" t="s">
        <v>11</v>
      </c>
      <c r="G159" s="14">
        <v>30.0</v>
      </c>
      <c r="H159" s="15">
        <v>2.0</v>
      </c>
    </row>
    <row r="160">
      <c r="A160" s="4" t="s">
        <v>339</v>
      </c>
      <c r="B160" s="5" t="s">
        <v>340</v>
      </c>
      <c r="C160" s="6" t="s">
        <v>34</v>
      </c>
      <c r="D160" s="7">
        <v>99.0</v>
      </c>
      <c r="E160" s="8">
        <v>24.0</v>
      </c>
      <c r="F160" s="5" t="s">
        <v>11</v>
      </c>
      <c r="G160" s="8">
        <v>30.0</v>
      </c>
      <c r="H160" s="9">
        <v>65.0</v>
      </c>
    </row>
    <row r="161">
      <c r="A161" s="10" t="s">
        <v>341</v>
      </c>
      <c r="B161" s="11" t="s">
        <v>342</v>
      </c>
      <c r="C161" s="12" t="s">
        <v>23</v>
      </c>
      <c r="D161" s="13">
        <v>8.0</v>
      </c>
      <c r="E161" s="14">
        <v>24.0</v>
      </c>
      <c r="F161" s="11" t="s">
        <v>11</v>
      </c>
      <c r="G161" s="14">
        <v>30.0</v>
      </c>
      <c r="H161" s="15">
        <v>4.0</v>
      </c>
    </row>
    <row r="162">
      <c r="A162" s="17" t="s">
        <v>343</v>
      </c>
      <c r="B162" s="18" t="s">
        <v>344</v>
      </c>
      <c r="C162" s="19" t="s">
        <v>23</v>
      </c>
      <c r="D162" s="20">
        <v>10.0</v>
      </c>
      <c r="E162" s="21">
        <v>24.0</v>
      </c>
      <c r="F162" s="18" t="s">
        <v>11</v>
      </c>
      <c r="G162" s="21">
        <v>30.0</v>
      </c>
      <c r="H162" s="22">
        <v>8.0</v>
      </c>
    </row>
  </sheetData>
  <dataValidations>
    <dataValidation type="list" allowBlank="1" sqref="C2:C162">
      <formula1>"Cleaning product,Food and Beverages,Dairy Product,Baked Product,Baked Food,Canned Goods,Frozen Foods,Meat and Fish,Snacks and Convinience Foods,Alcoholic Beverages,Personal Care,Household Items,PetCare,Organic Product,Seosonal Products,Grains and Pasta,Oi"&amp;"ls"</formula1>
    </dataValidation>
    <dataValidation type="custom" allowBlank="1" showDropDown="1" sqref="D2:D162 G2:G162">
      <formula1>AND(ISNUMBER(D2),(NOT(OR(NOT(ISERROR(DATEVALUE(D2))), AND(ISNUMBER(D2), LEFT(CELL("format", D2))="D")))))</formula1>
    </dataValidation>
    <dataValidation allowBlank="1" showDropDown="1" sqref="A2:B162"/>
    <dataValidation type="custom" allowBlank="1" showDropDown="1" sqref="E2:E162 H2:H162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9.13"/>
    <col customWidth="1" min="3" max="3" width="16.5"/>
    <col customWidth="1" min="4" max="4" width="16.25"/>
  </cols>
  <sheetData>
    <row r="1">
      <c r="A1" s="27" t="s">
        <v>508</v>
      </c>
      <c r="B1" s="28" t="s">
        <v>509</v>
      </c>
      <c r="C1" s="29" t="s">
        <v>510</v>
      </c>
      <c r="D1" s="30" t="s">
        <v>442</v>
      </c>
    </row>
    <row r="2">
      <c r="A2" s="31" t="s">
        <v>488</v>
      </c>
      <c r="B2" s="125">
        <v>45482.0</v>
      </c>
      <c r="C2" s="7">
        <f>SUMIF(SalesInvoiceItem!B:B,A2,SalesInvoiceItem!I:I)</f>
        <v>20.14</v>
      </c>
      <c r="D2" s="61" t="s">
        <v>445</v>
      </c>
    </row>
    <row r="3">
      <c r="A3" s="35" t="s">
        <v>491</v>
      </c>
      <c r="B3" s="126">
        <v>45483.0</v>
      </c>
      <c r="C3" s="13">
        <f>SUMIF(SalesInvoiceItem!B:B,A3,SalesInvoiceItem!I:I)</f>
        <v>26.5</v>
      </c>
      <c r="D3" s="63" t="s">
        <v>450</v>
      </c>
    </row>
    <row r="4">
      <c r="A4" s="31" t="s">
        <v>493</v>
      </c>
      <c r="B4" s="125">
        <v>45491.0</v>
      </c>
      <c r="C4" s="7">
        <f>SUMIF(SalesInvoiceItem!B:B,A4,SalesInvoiceItem!I:I)</f>
        <v>117.66</v>
      </c>
      <c r="D4" s="61" t="s">
        <v>448</v>
      </c>
    </row>
    <row r="5">
      <c r="A5" s="35" t="s">
        <v>497</v>
      </c>
      <c r="B5" s="126">
        <v>45499.0</v>
      </c>
      <c r="C5" s="13">
        <f>SUMIF(SalesInvoiceItem!B:B,A5,SalesInvoiceItem!I:I)</f>
        <v>6.36</v>
      </c>
      <c r="D5" s="63" t="s">
        <v>450</v>
      </c>
    </row>
    <row r="6">
      <c r="A6" s="31" t="s">
        <v>499</v>
      </c>
      <c r="B6" s="125">
        <v>45499.0</v>
      </c>
      <c r="C6" s="7">
        <f>SUMIF(SalesInvoiceItem!B:B,A6,SalesInvoiceItem!I:I)</f>
        <v>106</v>
      </c>
      <c r="D6" s="61" t="s">
        <v>445</v>
      </c>
    </row>
    <row r="7">
      <c r="A7" s="35" t="s">
        <v>505</v>
      </c>
      <c r="B7" s="126">
        <v>45499.0</v>
      </c>
      <c r="C7" s="36" t="s">
        <v>511</v>
      </c>
      <c r="D7" s="63" t="s">
        <v>450</v>
      </c>
    </row>
    <row r="8">
      <c r="A8" s="31" t="s">
        <v>507</v>
      </c>
      <c r="B8" s="125">
        <v>45499.0</v>
      </c>
      <c r="C8" s="32" t="s">
        <v>512</v>
      </c>
      <c r="D8" s="61" t="s">
        <v>448</v>
      </c>
    </row>
    <row r="9">
      <c r="A9" s="90"/>
      <c r="B9" s="127"/>
      <c r="C9" s="91"/>
      <c r="D9" s="128"/>
    </row>
  </sheetData>
  <dataValidations>
    <dataValidation type="custom" allowBlank="1" showDropDown="1" sqref="B2:B9">
      <formula1>OR(NOT(ISERROR(DATEVALUE(B2))), AND(ISNUMBER(B2), LEFT(CELL("format", B2))="D"))</formula1>
    </dataValidation>
    <dataValidation type="list" allowBlank="1" sqref="D2:D9">
      <formula1>"Credit/Debit Card,Cash,Online Banking"</formula1>
    </dataValidation>
    <dataValidation allowBlank="1" showDropDown="1" sqref="A2:A9"/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18.13"/>
    <col customWidth="1" min="4" max="4" width="16.5"/>
    <col customWidth="1" min="5" max="5" width="26.25"/>
    <col customWidth="1" min="12" max="12" width="15.63"/>
    <col customWidth="1" min="13" max="13" width="21.5"/>
    <col customWidth="1" min="15" max="16" width="22.13"/>
  </cols>
  <sheetData>
    <row r="1">
      <c r="A1" s="27" t="s">
        <v>513</v>
      </c>
      <c r="B1" s="28" t="s">
        <v>2</v>
      </c>
      <c r="C1" s="28" t="s">
        <v>514</v>
      </c>
      <c r="D1" s="28" t="s">
        <v>515</v>
      </c>
      <c r="E1" s="30" t="s">
        <v>516</v>
      </c>
    </row>
    <row r="2">
      <c r="A2" s="129">
        <v>45383.0</v>
      </c>
      <c r="B2" s="130" t="s">
        <v>517</v>
      </c>
      <c r="C2" s="131" t="s">
        <v>518</v>
      </c>
      <c r="D2" s="33">
        <v>50.0</v>
      </c>
      <c r="E2" s="132" t="s">
        <v>519</v>
      </c>
    </row>
    <row r="3">
      <c r="A3" s="133">
        <v>45385.0</v>
      </c>
      <c r="B3" s="134" t="s">
        <v>520</v>
      </c>
      <c r="C3" s="135" t="s">
        <v>521</v>
      </c>
      <c r="D3" s="37">
        <v>120.0</v>
      </c>
      <c r="E3" s="136" t="s">
        <v>522</v>
      </c>
    </row>
    <row r="4">
      <c r="A4" s="129">
        <v>45387.0</v>
      </c>
      <c r="B4" s="130" t="s">
        <v>523</v>
      </c>
      <c r="C4" s="131" t="s">
        <v>524</v>
      </c>
      <c r="D4" s="33">
        <v>1500.0</v>
      </c>
      <c r="E4" s="132" t="s">
        <v>525</v>
      </c>
    </row>
    <row r="5">
      <c r="A5" s="133">
        <v>45389.0</v>
      </c>
      <c r="B5" s="134" t="s">
        <v>526</v>
      </c>
      <c r="C5" s="135" t="s">
        <v>527</v>
      </c>
      <c r="D5" s="37">
        <v>5000.0</v>
      </c>
      <c r="E5" s="136" t="s">
        <v>528</v>
      </c>
    </row>
    <row r="6">
      <c r="A6" s="129">
        <v>45392.0</v>
      </c>
      <c r="B6" s="130" t="s">
        <v>529</v>
      </c>
      <c r="C6" s="131" t="s">
        <v>530</v>
      </c>
      <c r="D6" s="33">
        <v>200.0</v>
      </c>
      <c r="E6" s="132" t="s">
        <v>519</v>
      </c>
    </row>
    <row r="7">
      <c r="A7" s="133">
        <v>45394.0</v>
      </c>
      <c r="B7" s="134" t="s">
        <v>531</v>
      </c>
      <c r="C7" s="135" t="s">
        <v>532</v>
      </c>
      <c r="D7" s="37">
        <v>400.0</v>
      </c>
      <c r="E7" s="136" t="s">
        <v>519</v>
      </c>
    </row>
    <row r="8">
      <c r="A8" s="129">
        <v>45397.0</v>
      </c>
      <c r="B8" s="130" t="s">
        <v>533</v>
      </c>
      <c r="C8" s="131" t="s">
        <v>534</v>
      </c>
      <c r="D8" s="33">
        <v>100.0</v>
      </c>
      <c r="E8" s="132" t="s">
        <v>450</v>
      </c>
    </row>
    <row r="9">
      <c r="A9" s="133">
        <v>45400.0</v>
      </c>
      <c r="B9" s="134" t="s">
        <v>535</v>
      </c>
      <c r="C9" s="135" t="s">
        <v>536</v>
      </c>
      <c r="D9" s="37">
        <v>150.0</v>
      </c>
      <c r="E9" s="136" t="s">
        <v>522</v>
      </c>
    </row>
    <row r="10">
      <c r="A10" s="129">
        <v>45402.0</v>
      </c>
      <c r="B10" s="130" t="s">
        <v>537</v>
      </c>
      <c r="C10" s="131" t="s">
        <v>538</v>
      </c>
      <c r="D10" s="33">
        <v>800.0</v>
      </c>
      <c r="E10" s="132" t="s">
        <v>519</v>
      </c>
    </row>
    <row r="11">
      <c r="A11" s="133">
        <v>45407.0</v>
      </c>
      <c r="B11" s="134" t="s">
        <v>539</v>
      </c>
      <c r="C11" s="135" t="s">
        <v>540</v>
      </c>
      <c r="D11" s="37">
        <v>300.0</v>
      </c>
      <c r="E11" s="136" t="s">
        <v>522</v>
      </c>
    </row>
    <row r="12">
      <c r="A12" s="129">
        <v>45413.0</v>
      </c>
      <c r="B12" s="130" t="s">
        <v>541</v>
      </c>
      <c r="C12" s="131" t="s">
        <v>542</v>
      </c>
      <c r="D12" s="33">
        <v>600.0</v>
      </c>
      <c r="E12" s="132" t="s">
        <v>525</v>
      </c>
    </row>
    <row r="13">
      <c r="A13" s="133">
        <v>45415.0</v>
      </c>
      <c r="B13" s="134" t="s">
        <v>517</v>
      </c>
      <c r="C13" s="135" t="s">
        <v>543</v>
      </c>
      <c r="D13" s="37">
        <v>75.0</v>
      </c>
      <c r="E13" s="136" t="s">
        <v>519</v>
      </c>
    </row>
    <row r="14">
      <c r="A14" s="129">
        <v>45418.0</v>
      </c>
      <c r="B14" s="130" t="s">
        <v>520</v>
      </c>
      <c r="C14" s="131" t="s">
        <v>544</v>
      </c>
      <c r="D14" s="33">
        <v>90.0</v>
      </c>
      <c r="E14" s="132" t="s">
        <v>522</v>
      </c>
    </row>
    <row r="15">
      <c r="A15" s="133">
        <v>45420.0</v>
      </c>
      <c r="B15" s="134" t="s">
        <v>523</v>
      </c>
      <c r="C15" s="135" t="s">
        <v>545</v>
      </c>
      <c r="D15" s="37">
        <v>1500.0</v>
      </c>
      <c r="E15" s="136" t="s">
        <v>525</v>
      </c>
    </row>
    <row r="16">
      <c r="A16" s="129">
        <v>45422.0</v>
      </c>
      <c r="B16" s="130" t="s">
        <v>526</v>
      </c>
      <c r="C16" s="131" t="s">
        <v>527</v>
      </c>
      <c r="D16" s="33">
        <v>5000.0</v>
      </c>
      <c r="E16" s="132" t="s">
        <v>528</v>
      </c>
    </row>
    <row r="17">
      <c r="A17" s="133">
        <v>45424.0</v>
      </c>
      <c r="B17" s="134" t="s">
        <v>529</v>
      </c>
      <c r="C17" s="135" t="s">
        <v>546</v>
      </c>
      <c r="D17" s="37">
        <v>250.0</v>
      </c>
      <c r="E17" s="136" t="s">
        <v>519</v>
      </c>
    </row>
    <row r="18">
      <c r="A18" s="129">
        <v>45427.0</v>
      </c>
      <c r="B18" s="130" t="s">
        <v>531</v>
      </c>
      <c r="C18" s="131" t="s">
        <v>547</v>
      </c>
      <c r="D18" s="33">
        <v>300.0</v>
      </c>
      <c r="E18" s="132" t="s">
        <v>519</v>
      </c>
    </row>
    <row r="19">
      <c r="A19" s="133">
        <v>45430.0</v>
      </c>
      <c r="B19" s="134" t="s">
        <v>533</v>
      </c>
      <c r="C19" s="135" t="s">
        <v>548</v>
      </c>
      <c r="D19" s="37">
        <v>150.0</v>
      </c>
      <c r="E19" s="136" t="s">
        <v>450</v>
      </c>
    </row>
    <row r="20">
      <c r="A20" s="129">
        <v>45432.0</v>
      </c>
      <c r="B20" s="130" t="s">
        <v>535</v>
      </c>
      <c r="C20" s="131" t="s">
        <v>549</v>
      </c>
      <c r="D20" s="33">
        <v>200.0</v>
      </c>
      <c r="E20" s="132" t="s">
        <v>522</v>
      </c>
    </row>
    <row r="21">
      <c r="A21" s="133">
        <v>45437.0</v>
      </c>
      <c r="B21" s="134" t="s">
        <v>537</v>
      </c>
      <c r="C21" s="135" t="s">
        <v>550</v>
      </c>
      <c r="D21" s="37">
        <v>600.0</v>
      </c>
      <c r="E21" s="136" t="s">
        <v>519</v>
      </c>
    </row>
    <row r="22">
      <c r="A22" s="129">
        <v>45444.0</v>
      </c>
      <c r="B22" s="130" t="s">
        <v>539</v>
      </c>
      <c r="C22" s="131" t="s">
        <v>551</v>
      </c>
      <c r="D22" s="33">
        <v>400.0</v>
      </c>
      <c r="E22" s="132" t="s">
        <v>522</v>
      </c>
    </row>
    <row r="23">
      <c r="A23" s="133">
        <v>45446.0</v>
      </c>
      <c r="B23" s="134" t="s">
        <v>541</v>
      </c>
      <c r="C23" s="135" t="s">
        <v>552</v>
      </c>
      <c r="D23" s="37">
        <v>500.0</v>
      </c>
      <c r="E23" s="136" t="s">
        <v>525</v>
      </c>
    </row>
    <row r="24">
      <c r="A24" s="129">
        <v>45448.0</v>
      </c>
      <c r="B24" s="130" t="s">
        <v>517</v>
      </c>
      <c r="C24" s="131" t="s">
        <v>553</v>
      </c>
      <c r="D24" s="33">
        <v>60.0</v>
      </c>
      <c r="E24" s="132" t="s">
        <v>519</v>
      </c>
    </row>
    <row r="25">
      <c r="A25" s="133">
        <v>45450.0</v>
      </c>
      <c r="B25" s="134" t="s">
        <v>520</v>
      </c>
      <c r="C25" s="135" t="s">
        <v>554</v>
      </c>
      <c r="D25" s="37">
        <v>100.0</v>
      </c>
      <c r="E25" s="136" t="s">
        <v>522</v>
      </c>
    </row>
    <row r="26">
      <c r="A26" s="129">
        <v>45453.0</v>
      </c>
      <c r="B26" s="130" t="s">
        <v>523</v>
      </c>
      <c r="C26" s="131" t="s">
        <v>555</v>
      </c>
      <c r="D26" s="33">
        <v>1500.0</v>
      </c>
      <c r="E26" s="132" t="s">
        <v>525</v>
      </c>
    </row>
    <row r="27">
      <c r="A27" s="133">
        <v>45455.0</v>
      </c>
      <c r="B27" s="134" t="s">
        <v>526</v>
      </c>
      <c r="C27" s="135" t="s">
        <v>527</v>
      </c>
      <c r="D27" s="37">
        <v>5000.0</v>
      </c>
      <c r="E27" s="136" t="s">
        <v>528</v>
      </c>
    </row>
    <row r="28">
      <c r="A28" s="129">
        <v>45458.0</v>
      </c>
      <c r="B28" s="130" t="s">
        <v>529</v>
      </c>
      <c r="C28" s="131" t="s">
        <v>556</v>
      </c>
      <c r="D28" s="33">
        <v>180.0</v>
      </c>
      <c r="E28" s="132" t="s">
        <v>519</v>
      </c>
    </row>
    <row r="29">
      <c r="A29" s="133">
        <v>45461.0</v>
      </c>
      <c r="B29" s="134" t="s">
        <v>531</v>
      </c>
      <c r="C29" s="135" t="s">
        <v>557</v>
      </c>
      <c r="D29" s="37">
        <v>50.0</v>
      </c>
      <c r="E29" s="136" t="s">
        <v>450</v>
      </c>
    </row>
    <row r="30">
      <c r="A30" s="129">
        <v>45463.0</v>
      </c>
      <c r="B30" s="130" t="s">
        <v>533</v>
      </c>
      <c r="C30" s="131" t="s">
        <v>558</v>
      </c>
      <c r="D30" s="33">
        <v>200.0</v>
      </c>
      <c r="E30" s="132" t="s">
        <v>450</v>
      </c>
    </row>
    <row r="31">
      <c r="A31" s="137">
        <v>45468.0</v>
      </c>
      <c r="B31" s="138" t="s">
        <v>535</v>
      </c>
      <c r="C31" s="139" t="s">
        <v>559</v>
      </c>
      <c r="D31" s="140">
        <v>100.0</v>
      </c>
      <c r="E31" s="141" t="s">
        <v>522</v>
      </c>
    </row>
  </sheetData>
  <dataValidations>
    <dataValidation type="custom" allowBlank="1" showDropDown="1" sqref="A2:A31">
      <formula1>OR(NOT(ISERROR(DATEVALUE(A2))), AND(ISNUMBER(A2), LEFT(CELL("format", A2))="D"))</formula1>
    </dataValidation>
    <dataValidation type="custom" allowBlank="1" showDropDown="1" sqref="D2:D31">
      <formula1>AND(ISNUMBER(D2),(NOT(OR(NOT(ISERROR(DATEVALUE(D2))), AND(ISNUMBER(D2), LEFT(CELL("format", D2))="D")))))</formula1>
    </dataValidation>
    <dataValidation type="list" allowBlank="1" sqref="B2:B31">
      <formula1>"Office Supplies,Utilities,Rent,Salaries,Marketing,Travel,Entertainment,Maintenance,Equipment,Professional Services,Insurance"</formula1>
    </dataValidation>
    <dataValidation allowBlank="1" showDropDown="1" sqref="C2:C31"/>
    <dataValidation type="list" allowBlank="1" sqref="E2:E31">
      <formula1>"Credit Card,Bank Transfer,Cheque,Direct Deposit,Cash"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</cols>
  <sheetData>
    <row r="1">
      <c r="A1" s="25" t="s">
        <v>2</v>
      </c>
      <c r="B1" s="25" t="s">
        <v>470</v>
      </c>
    </row>
    <row r="2">
      <c r="A2" s="25" t="s">
        <v>517</v>
      </c>
      <c r="B2" s="25" t="s">
        <v>560</v>
      </c>
    </row>
    <row r="3">
      <c r="A3" s="25" t="s">
        <v>520</v>
      </c>
      <c r="B3" s="25" t="s">
        <v>561</v>
      </c>
    </row>
    <row r="4">
      <c r="A4" s="25" t="s">
        <v>523</v>
      </c>
      <c r="B4" s="25" t="s">
        <v>562</v>
      </c>
    </row>
    <row r="5">
      <c r="A5" s="25" t="s">
        <v>526</v>
      </c>
      <c r="B5" s="25" t="s">
        <v>563</v>
      </c>
    </row>
    <row r="6">
      <c r="A6" s="25" t="s">
        <v>529</v>
      </c>
      <c r="B6" s="25" t="s">
        <v>564</v>
      </c>
    </row>
    <row r="7">
      <c r="A7" s="25" t="s">
        <v>531</v>
      </c>
      <c r="B7" s="25" t="s">
        <v>565</v>
      </c>
    </row>
    <row r="8">
      <c r="A8" s="25" t="s">
        <v>533</v>
      </c>
      <c r="B8" s="25" t="s">
        <v>566</v>
      </c>
    </row>
    <row r="9">
      <c r="A9" s="25" t="s">
        <v>535</v>
      </c>
      <c r="B9" s="25" t="s">
        <v>566</v>
      </c>
    </row>
    <row r="10">
      <c r="A10" s="25" t="s">
        <v>537</v>
      </c>
      <c r="B10" s="25" t="s">
        <v>567</v>
      </c>
    </row>
    <row r="11">
      <c r="A11" s="25" t="s">
        <v>539</v>
      </c>
      <c r="B11" s="25" t="s">
        <v>568</v>
      </c>
    </row>
    <row r="12">
      <c r="A12" s="25" t="s">
        <v>541</v>
      </c>
      <c r="B12" s="25" t="s">
        <v>569</v>
      </c>
    </row>
    <row r="13">
      <c r="A13" s="142"/>
      <c r="B13" s="142"/>
    </row>
    <row r="14">
      <c r="A14" s="142"/>
      <c r="B14" s="142"/>
    </row>
    <row r="15">
      <c r="A15" s="142"/>
      <c r="B15" s="142"/>
    </row>
    <row r="16">
      <c r="A16" s="142"/>
      <c r="B16" s="142"/>
    </row>
    <row r="17">
      <c r="A17" s="142"/>
      <c r="B17" s="142"/>
    </row>
    <row r="18">
      <c r="A18" s="142"/>
      <c r="B18" s="142"/>
    </row>
    <row r="19">
      <c r="A19" s="142"/>
      <c r="B19" s="142"/>
    </row>
    <row r="20">
      <c r="A20" s="142"/>
      <c r="B20" s="142"/>
    </row>
    <row r="21">
      <c r="A21" s="142"/>
      <c r="B21" s="142"/>
    </row>
    <row r="22">
      <c r="A22" s="142"/>
      <c r="B22" s="142"/>
    </row>
    <row r="23">
      <c r="A23" s="142"/>
      <c r="B23" s="142"/>
    </row>
    <row r="24">
      <c r="A24" s="142"/>
      <c r="B24" s="142"/>
    </row>
    <row r="25">
      <c r="A25" s="142"/>
      <c r="B25" s="142"/>
    </row>
    <row r="26">
      <c r="A26" s="142"/>
      <c r="B26" s="142"/>
    </row>
    <row r="27">
      <c r="A27" s="142"/>
      <c r="B27" s="142"/>
    </row>
    <row r="28">
      <c r="A28" s="142"/>
      <c r="B28" s="142"/>
    </row>
    <row r="29">
      <c r="A29" s="142"/>
      <c r="B29" s="1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18.88"/>
  </cols>
  <sheetData>
    <row r="1">
      <c r="A1" s="23" t="s">
        <v>345</v>
      </c>
      <c r="B1" s="23" t="s">
        <v>346</v>
      </c>
      <c r="C1" s="23" t="s">
        <v>347</v>
      </c>
      <c r="D1" s="23" t="s">
        <v>1</v>
      </c>
      <c r="E1" s="23" t="s">
        <v>348</v>
      </c>
      <c r="F1" s="23" t="s">
        <v>349</v>
      </c>
    </row>
    <row r="2">
      <c r="A2" s="24">
        <v>45500.56720201389</v>
      </c>
      <c r="B2" s="25" t="s">
        <v>350</v>
      </c>
      <c r="C2" s="25" t="s">
        <v>26</v>
      </c>
      <c r="D2" s="25" t="s">
        <v>27</v>
      </c>
      <c r="E2" s="25">
        <v>70.0</v>
      </c>
      <c r="F2" s="26">
        <v>45490.0</v>
      </c>
    </row>
    <row r="3">
      <c r="A3" s="24">
        <v>45500.56998255787</v>
      </c>
      <c r="B3" s="25" t="s">
        <v>351</v>
      </c>
      <c r="C3" s="25" t="s">
        <v>24</v>
      </c>
      <c r="D3" s="25" t="s">
        <v>25</v>
      </c>
      <c r="E3" s="25">
        <v>100.0</v>
      </c>
      <c r="F3" s="26">
        <v>45497.0</v>
      </c>
    </row>
    <row r="4">
      <c r="A4" s="24">
        <v>45500.57088572917</v>
      </c>
      <c r="B4" s="25" t="s">
        <v>352</v>
      </c>
      <c r="C4" s="25" t="s">
        <v>18</v>
      </c>
      <c r="D4" s="25" t="s">
        <v>19</v>
      </c>
      <c r="E4" s="25">
        <v>30.0</v>
      </c>
      <c r="F4" s="26">
        <v>45504.0</v>
      </c>
    </row>
    <row r="5">
      <c r="A5" s="24">
        <v>45500.895200162035</v>
      </c>
      <c r="B5" s="25" t="s">
        <v>352</v>
      </c>
      <c r="C5" s="25" t="s">
        <v>8</v>
      </c>
      <c r="D5" s="25" t="s">
        <v>9</v>
      </c>
      <c r="E5" s="25">
        <v>20.0</v>
      </c>
      <c r="F5" s="26">
        <v>45500.0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5" width="18.88"/>
  </cols>
  <sheetData>
    <row r="1">
      <c r="A1" s="23" t="s">
        <v>345</v>
      </c>
      <c r="B1" s="23" t="s">
        <v>353</v>
      </c>
      <c r="C1" s="23" t="s">
        <v>354</v>
      </c>
      <c r="D1" s="23" t="s">
        <v>355</v>
      </c>
      <c r="E1" s="23" t="s">
        <v>356</v>
      </c>
      <c r="F1" s="23" t="s">
        <v>357</v>
      </c>
      <c r="G1" s="23" t="s">
        <v>358</v>
      </c>
      <c r="H1" s="23" t="s">
        <v>359</v>
      </c>
      <c r="I1" s="23" t="s">
        <v>360</v>
      </c>
      <c r="J1" s="23" t="s">
        <v>361</v>
      </c>
      <c r="K1" s="23" t="s">
        <v>362</v>
      </c>
      <c r="L1" s="23" t="s">
        <v>363</v>
      </c>
      <c r="M1" s="23" t="s">
        <v>364</v>
      </c>
      <c r="N1" s="23" t="s">
        <v>365</v>
      </c>
      <c r="O1" s="23" t="s">
        <v>366</v>
      </c>
      <c r="P1" s="23" t="s">
        <v>367</v>
      </c>
      <c r="Q1" s="23" t="s">
        <v>368</v>
      </c>
      <c r="R1" s="23" t="s">
        <v>369</v>
      </c>
      <c r="S1" s="23" t="s">
        <v>370</v>
      </c>
    </row>
    <row r="2">
      <c r="A2" s="24">
        <v>45497.96427648148</v>
      </c>
      <c r="B2" s="25" t="s">
        <v>371</v>
      </c>
      <c r="C2" s="25" t="s">
        <v>372</v>
      </c>
      <c r="D2" s="25" t="s">
        <v>373</v>
      </c>
      <c r="E2" s="25" t="s">
        <v>374</v>
      </c>
      <c r="F2" s="25" t="s">
        <v>27</v>
      </c>
      <c r="G2" s="25" t="s">
        <v>26</v>
      </c>
      <c r="H2" s="25">
        <v>100.0</v>
      </c>
      <c r="I2" s="25">
        <v>5.99</v>
      </c>
      <c r="J2" s="25">
        <v>699.0</v>
      </c>
      <c r="K2" s="25" t="s">
        <v>375</v>
      </c>
      <c r="L2" s="25" t="s">
        <v>376</v>
      </c>
      <c r="M2" s="25" t="s">
        <v>377</v>
      </c>
      <c r="N2" s="25" t="s">
        <v>378</v>
      </c>
      <c r="O2" s="25">
        <v>20.0</v>
      </c>
      <c r="P2" s="25" t="s">
        <v>379</v>
      </c>
      <c r="Q2" s="25" t="s">
        <v>380</v>
      </c>
      <c r="R2" s="25" t="s">
        <v>381</v>
      </c>
      <c r="S2" s="25" t="s">
        <v>382</v>
      </c>
    </row>
    <row r="3">
      <c r="A3" s="24">
        <v>45497.96889505787</v>
      </c>
      <c r="B3" s="25" t="s">
        <v>383</v>
      </c>
      <c r="C3" s="25" t="s">
        <v>384</v>
      </c>
      <c r="D3" s="25" t="s">
        <v>385</v>
      </c>
      <c r="E3" s="25" t="s">
        <v>386</v>
      </c>
      <c r="F3" s="25" t="s">
        <v>27</v>
      </c>
      <c r="G3" s="25" t="s">
        <v>26</v>
      </c>
      <c r="H3" s="25">
        <v>60.0</v>
      </c>
      <c r="I3" s="25">
        <v>6.0</v>
      </c>
      <c r="J3" s="25">
        <v>360.0</v>
      </c>
      <c r="K3" s="25" t="s">
        <v>387</v>
      </c>
      <c r="L3" s="25" t="s">
        <v>388</v>
      </c>
      <c r="M3" s="25" t="s">
        <v>389</v>
      </c>
      <c r="N3" s="25" t="s">
        <v>390</v>
      </c>
      <c r="O3" s="25">
        <v>15.0</v>
      </c>
      <c r="P3" s="25" t="s">
        <v>391</v>
      </c>
      <c r="Q3" s="25" t="s">
        <v>392</v>
      </c>
      <c r="R3" s="25" t="s">
        <v>393</v>
      </c>
      <c r="S3" s="25" t="s">
        <v>382</v>
      </c>
    </row>
    <row r="4">
      <c r="A4" s="24">
        <v>45497.971335069444</v>
      </c>
      <c r="B4" s="25" t="s">
        <v>394</v>
      </c>
      <c r="C4" s="25" t="s">
        <v>395</v>
      </c>
      <c r="D4" s="25" t="s">
        <v>396</v>
      </c>
      <c r="E4" s="25" t="s">
        <v>397</v>
      </c>
      <c r="F4" s="25" t="s">
        <v>27</v>
      </c>
      <c r="G4" s="25" t="s">
        <v>26</v>
      </c>
      <c r="H4" s="25">
        <v>70.0</v>
      </c>
      <c r="I4" s="25">
        <v>5.5</v>
      </c>
      <c r="J4" s="25">
        <v>385.0</v>
      </c>
      <c r="K4" s="25" t="s">
        <v>375</v>
      </c>
      <c r="L4" s="25" t="s">
        <v>376</v>
      </c>
      <c r="M4" s="25" t="s">
        <v>398</v>
      </c>
      <c r="N4" s="25" t="s">
        <v>399</v>
      </c>
      <c r="O4" s="25">
        <v>10.0</v>
      </c>
      <c r="P4" s="25" t="s">
        <v>379</v>
      </c>
      <c r="Q4" s="25" t="s">
        <v>380</v>
      </c>
      <c r="R4" s="25" t="s">
        <v>400</v>
      </c>
      <c r="S4" s="25" t="s">
        <v>401</v>
      </c>
    </row>
    <row r="5">
      <c r="A5" s="24">
        <v>45497.97434107639</v>
      </c>
      <c r="B5" s="25" t="s">
        <v>394</v>
      </c>
      <c r="C5" s="25" t="s">
        <v>395</v>
      </c>
      <c r="D5" s="25" t="s">
        <v>396</v>
      </c>
      <c r="E5" s="25" t="s">
        <v>397</v>
      </c>
      <c r="F5" s="25" t="s">
        <v>25</v>
      </c>
      <c r="G5" s="25" t="s">
        <v>24</v>
      </c>
      <c r="H5" s="25">
        <v>100.0</v>
      </c>
      <c r="I5" s="25">
        <v>6.5</v>
      </c>
      <c r="J5" s="25">
        <v>650.0</v>
      </c>
      <c r="K5" s="25" t="s">
        <v>387</v>
      </c>
      <c r="L5" s="25" t="s">
        <v>402</v>
      </c>
      <c r="M5" s="25" t="s">
        <v>389</v>
      </c>
      <c r="N5" s="25" t="s">
        <v>403</v>
      </c>
      <c r="O5" s="25">
        <v>25.0</v>
      </c>
      <c r="P5" s="25" t="s">
        <v>379</v>
      </c>
      <c r="Q5" s="25" t="s">
        <v>404</v>
      </c>
      <c r="R5" s="25" t="s">
        <v>405</v>
      </c>
      <c r="S5" s="25" t="s">
        <v>382</v>
      </c>
    </row>
    <row r="6">
      <c r="A6" s="24">
        <v>45497.97721982639</v>
      </c>
      <c r="B6" s="25" t="s">
        <v>371</v>
      </c>
      <c r="C6" s="25" t="s">
        <v>372</v>
      </c>
      <c r="D6" s="25" t="s">
        <v>406</v>
      </c>
      <c r="E6" s="25" t="s">
        <v>374</v>
      </c>
      <c r="F6" s="25" t="s">
        <v>25</v>
      </c>
      <c r="G6" s="25" t="s">
        <v>24</v>
      </c>
      <c r="H6" s="25">
        <v>100.0</v>
      </c>
      <c r="I6" s="25">
        <v>6.0</v>
      </c>
      <c r="J6" s="25">
        <v>600.0</v>
      </c>
      <c r="K6" s="25" t="s">
        <v>375</v>
      </c>
      <c r="L6" s="25" t="s">
        <v>376</v>
      </c>
      <c r="M6" s="25" t="s">
        <v>407</v>
      </c>
      <c r="N6" s="25" t="s">
        <v>390</v>
      </c>
      <c r="O6" s="25">
        <v>18.0</v>
      </c>
      <c r="P6" s="25" t="s">
        <v>391</v>
      </c>
      <c r="Q6" s="25" t="s">
        <v>408</v>
      </c>
      <c r="R6" s="25" t="s">
        <v>393</v>
      </c>
      <c r="S6" s="25" t="s">
        <v>382</v>
      </c>
    </row>
    <row r="7">
      <c r="A7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3" width="23.38"/>
    <col customWidth="1" min="4" max="4" width="17.63"/>
    <col customWidth="1" min="5" max="5" width="23.75"/>
    <col customWidth="1" min="6" max="6" width="21.0"/>
    <col customWidth="1" min="7" max="7" width="24.13"/>
    <col customWidth="1" min="8" max="8" width="23.75"/>
    <col customWidth="1" min="9" max="9" width="24.38"/>
    <col customWidth="1" min="10" max="10" width="24.25"/>
    <col customWidth="1" min="11" max="11" width="20.5"/>
  </cols>
  <sheetData>
    <row r="2">
      <c r="A2" s="27" t="s">
        <v>409</v>
      </c>
      <c r="B2" s="28" t="s">
        <v>410</v>
      </c>
      <c r="C2" s="28" t="s">
        <v>411</v>
      </c>
      <c r="D2" s="28" t="s">
        <v>0</v>
      </c>
      <c r="E2" s="28" t="s">
        <v>412</v>
      </c>
      <c r="F2" s="29" t="s">
        <v>413</v>
      </c>
      <c r="G2" s="28" t="s">
        <v>414</v>
      </c>
      <c r="H2" s="28" t="s">
        <v>415</v>
      </c>
      <c r="I2" s="28" t="s">
        <v>416</v>
      </c>
      <c r="J2" s="28" t="s">
        <v>417</v>
      </c>
      <c r="K2" s="30" t="s">
        <v>418</v>
      </c>
    </row>
    <row r="3">
      <c r="A3" s="31" t="s">
        <v>419</v>
      </c>
      <c r="B3" s="32" t="s">
        <v>420</v>
      </c>
      <c r="C3" s="5" t="s">
        <v>421</v>
      </c>
      <c r="D3" s="5" t="s">
        <v>12</v>
      </c>
      <c r="E3" s="8">
        <v>30.0</v>
      </c>
      <c r="F3" s="33">
        <v>2.5</v>
      </c>
      <c r="G3" s="7">
        <f t="shared" ref="G3:G15" si="1">(E3*F3)</f>
        <v>75</v>
      </c>
      <c r="H3" s="5" t="s">
        <v>422</v>
      </c>
      <c r="I3" s="7">
        <f t="shared" ref="I3:I11" si="2">G3*0.06</f>
        <v>4.5</v>
      </c>
      <c r="J3" s="7">
        <f t="shared" ref="J3:J11" si="3">I3+G3</f>
        <v>79.5</v>
      </c>
      <c r="K3" s="34">
        <v>45429.0</v>
      </c>
    </row>
    <row r="4">
      <c r="A4" s="35" t="s">
        <v>423</v>
      </c>
      <c r="B4" s="36" t="s">
        <v>420</v>
      </c>
      <c r="C4" s="11" t="s">
        <v>421</v>
      </c>
      <c r="D4" s="11" t="s">
        <v>24</v>
      </c>
      <c r="E4" s="14">
        <v>50.0</v>
      </c>
      <c r="F4" s="37">
        <v>6.0</v>
      </c>
      <c r="G4" s="13">
        <f t="shared" si="1"/>
        <v>300</v>
      </c>
      <c r="H4" s="11" t="s">
        <v>422</v>
      </c>
      <c r="I4" s="13">
        <f t="shared" si="2"/>
        <v>18</v>
      </c>
      <c r="J4" s="13">
        <f t="shared" si="3"/>
        <v>318</v>
      </c>
      <c r="K4" s="38">
        <v>45434.0</v>
      </c>
    </row>
    <row r="5">
      <c r="A5" s="31" t="s">
        <v>424</v>
      </c>
      <c r="B5" s="32" t="s">
        <v>425</v>
      </c>
      <c r="C5" s="5" t="s">
        <v>426</v>
      </c>
      <c r="D5" s="5" t="s">
        <v>103</v>
      </c>
      <c r="E5" s="8">
        <v>30.0</v>
      </c>
      <c r="F5" s="33">
        <v>4.0</v>
      </c>
      <c r="G5" s="7">
        <f t="shared" si="1"/>
        <v>120</v>
      </c>
      <c r="H5" s="5" t="s">
        <v>422</v>
      </c>
      <c r="I5" s="39">
        <f t="shared" si="2"/>
        <v>7.2</v>
      </c>
      <c r="J5" s="7">
        <f t="shared" si="3"/>
        <v>127.2</v>
      </c>
      <c r="K5" s="34">
        <v>45443.0</v>
      </c>
    </row>
    <row r="6">
      <c r="A6" s="35" t="s">
        <v>427</v>
      </c>
      <c r="B6" s="36" t="s">
        <v>425</v>
      </c>
      <c r="C6" s="11" t="s">
        <v>426</v>
      </c>
      <c r="D6" s="11" t="s">
        <v>125</v>
      </c>
      <c r="E6" s="14">
        <v>30.0</v>
      </c>
      <c r="F6" s="37">
        <v>4.5</v>
      </c>
      <c r="G6" s="13">
        <f t="shared" si="1"/>
        <v>135</v>
      </c>
      <c r="H6" s="11" t="s">
        <v>422</v>
      </c>
      <c r="I6" s="40">
        <f t="shared" si="2"/>
        <v>8.1</v>
      </c>
      <c r="J6" s="13">
        <f t="shared" si="3"/>
        <v>143.1</v>
      </c>
      <c r="K6" s="38">
        <v>45456.0</v>
      </c>
    </row>
    <row r="7">
      <c r="A7" s="31" t="s">
        <v>428</v>
      </c>
      <c r="B7" s="32" t="s">
        <v>429</v>
      </c>
      <c r="C7" s="5" t="s">
        <v>430</v>
      </c>
      <c r="D7" s="5" t="s">
        <v>8</v>
      </c>
      <c r="E7" s="8">
        <v>30.0</v>
      </c>
      <c r="F7" s="33">
        <v>12.0</v>
      </c>
      <c r="G7" s="7">
        <f t="shared" si="1"/>
        <v>360</v>
      </c>
      <c r="H7" s="5" t="s">
        <v>422</v>
      </c>
      <c r="I7" s="39">
        <f t="shared" si="2"/>
        <v>21.6</v>
      </c>
      <c r="J7" s="7">
        <f t="shared" si="3"/>
        <v>381.6</v>
      </c>
      <c r="K7" s="34">
        <v>45462.0</v>
      </c>
    </row>
    <row r="8">
      <c r="A8" s="35" t="s">
        <v>431</v>
      </c>
      <c r="B8" s="36" t="s">
        <v>429</v>
      </c>
      <c r="C8" s="11" t="s">
        <v>430</v>
      </c>
      <c r="D8" s="11" t="s">
        <v>83</v>
      </c>
      <c r="E8" s="14">
        <v>30.0</v>
      </c>
      <c r="F8" s="37">
        <v>1.5</v>
      </c>
      <c r="G8" s="13">
        <f t="shared" si="1"/>
        <v>45</v>
      </c>
      <c r="H8" s="11" t="s">
        <v>422</v>
      </c>
      <c r="I8" s="40">
        <f t="shared" si="2"/>
        <v>2.7</v>
      </c>
      <c r="J8" s="13">
        <f t="shared" si="3"/>
        <v>47.7</v>
      </c>
      <c r="K8" s="38">
        <v>45495.0</v>
      </c>
    </row>
    <row r="9">
      <c r="A9" s="41" t="s">
        <v>432</v>
      </c>
      <c r="B9" s="32" t="s">
        <v>429</v>
      </c>
      <c r="C9" s="5" t="s">
        <v>430</v>
      </c>
      <c r="D9" s="5" t="s">
        <v>81</v>
      </c>
      <c r="E9" s="8">
        <v>30.0</v>
      </c>
      <c r="F9" s="33">
        <v>1.0</v>
      </c>
      <c r="G9" s="39">
        <f t="shared" si="1"/>
        <v>30</v>
      </c>
      <c r="H9" s="5" t="s">
        <v>422</v>
      </c>
      <c r="I9" s="39">
        <f t="shared" si="2"/>
        <v>1.8</v>
      </c>
      <c r="J9" s="39">
        <f t="shared" si="3"/>
        <v>31.8</v>
      </c>
      <c r="K9" s="34">
        <v>45496.0</v>
      </c>
    </row>
    <row r="10">
      <c r="A10" s="10" t="s">
        <v>433</v>
      </c>
      <c r="B10" s="11" t="s">
        <v>434</v>
      </c>
      <c r="C10" s="11" t="s">
        <v>350</v>
      </c>
      <c r="D10" s="11" t="s">
        <v>26</v>
      </c>
      <c r="E10" s="14">
        <v>70.0</v>
      </c>
      <c r="F10" s="37">
        <v>1.0</v>
      </c>
      <c r="G10" s="40">
        <f t="shared" si="1"/>
        <v>70</v>
      </c>
      <c r="H10" s="11" t="s">
        <v>422</v>
      </c>
      <c r="I10" s="40">
        <f t="shared" si="2"/>
        <v>4.2</v>
      </c>
      <c r="J10" s="40">
        <f t="shared" si="3"/>
        <v>74.2</v>
      </c>
      <c r="K10" s="38">
        <v>45498.0</v>
      </c>
    </row>
    <row r="11">
      <c r="A11" s="4" t="s">
        <v>435</v>
      </c>
      <c r="B11" s="5" t="s">
        <v>436</v>
      </c>
      <c r="C11" s="5" t="s">
        <v>351</v>
      </c>
      <c r="D11" s="5" t="s">
        <v>24</v>
      </c>
      <c r="E11" s="42">
        <v>100.0</v>
      </c>
      <c r="F11" s="7">
        <v>5.0</v>
      </c>
      <c r="G11" s="39">
        <f t="shared" si="1"/>
        <v>500</v>
      </c>
      <c r="H11" s="5" t="s">
        <v>422</v>
      </c>
      <c r="I11" s="39">
        <f t="shared" si="2"/>
        <v>30</v>
      </c>
      <c r="J11" s="39">
        <f t="shared" si="3"/>
        <v>530</v>
      </c>
      <c r="K11" s="34">
        <v>45499.0</v>
      </c>
    </row>
    <row r="12">
      <c r="A12" s="43"/>
      <c r="B12" s="44"/>
      <c r="C12" s="44"/>
      <c r="D12" s="44"/>
      <c r="E12" s="45"/>
      <c r="F12" s="40"/>
      <c r="G12" s="40">
        <f t="shared" si="1"/>
        <v>0</v>
      </c>
      <c r="H12" s="46"/>
      <c r="I12" s="40"/>
      <c r="J12" s="40"/>
      <c r="K12" s="47"/>
    </row>
    <row r="13">
      <c r="A13" s="48"/>
      <c r="B13" s="49"/>
      <c r="C13" s="49"/>
      <c r="D13" s="49"/>
      <c r="E13" s="50"/>
      <c r="F13" s="39"/>
      <c r="G13" s="39">
        <f t="shared" si="1"/>
        <v>0</v>
      </c>
      <c r="H13" s="51"/>
      <c r="I13" s="39"/>
      <c r="J13" s="39"/>
      <c r="K13" s="52"/>
    </row>
    <row r="14">
      <c r="A14" s="43"/>
      <c r="B14" s="44"/>
      <c r="C14" s="44"/>
      <c r="D14" s="44"/>
      <c r="E14" s="45"/>
      <c r="F14" s="40"/>
      <c r="G14" s="40">
        <f t="shared" si="1"/>
        <v>0</v>
      </c>
      <c r="H14" s="46"/>
      <c r="I14" s="40"/>
      <c r="J14" s="40"/>
      <c r="K14" s="47"/>
    </row>
    <row r="15">
      <c r="A15" s="53"/>
      <c r="B15" s="54"/>
      <c r="C15" s="54"/>
      <c r="D15" s="54"/>
      <c r="E15" s="55"/>
      <c r="F15" s="56"/>
      <c r="G15" s="56">
        <f t="shared" si="1"/>
        <v>0</v>
      </c>
      <c r="H15" s="57"/>
      <c r="I15" s="56"/>
      <c r="J15" s="56"/>
      <c r="K15" s="58"/>
    </row>
  </sheetData>
  <dataValidations>
    <dataValidation type="custom" allowBlank="1" showDropDown="1" sqref="F3:F15">
      <formula1>AND(ISNUMBER(F3),(NOT(OR(NOT(ISERROR(DATEVALUE(F3))), AND(ISNUMBER(F3), LEFT(CELL("format", F3))="D")))))</formula1>
    </dataValidation>
    <dataValidation type="custom" allowBlank="1" showDropDown="1" sqref="K3:K15">
      <formula1>OR(NOT(ISERROR(DATEVALUE(K3))), AND(ISNUMBER(K3), LEFT(CELL("format", K3))="D"))</formula1>
    </dataValidation>
    <dataValidation allowBlank="1" showDropDown="1" sqref="D3:D15 H3:H15"/>
    <dataValidation type="custom" allowBlank="1" showDropDown="1" sqref="E3:E15 G3:G15 I3:J15">
      <formula1>AND(ISNUMBER(E3),(NOT(OR(NOT(ISERROR(DATEVALUE(E3))), AND(ISNUMBER(E3), LEFT(CELL("format", E3))="D")))))</formula1>
    </dataValidation>
    <dataValidation allowBlank="1" showDropDown="1" sqref="A3:C15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8.38"/>
    <col customWidth="1" min="3" max="3" width="23.13"/>
    <col customWidth="1" min="4" max="4" width="16.5"/>
    <col customWidth="1" min="5" max="5" width="18.88"/>
    <col customWidth="1" min="6" max="6" width="20.5"/>
    <col customWidth="1" min="7" max="7" width="22.38"/>
  </cols>
  <sheetData>
    <row r="1">
      <c r="A1" s="1" t="s">
        <v>410</v>
      </c>
      <c r="B1" s="2" t="s">
        <v>437</v>
      </c>
      <c r="C1" s="2" t="s">
        <v>438</v>
      </c>
      <c r="D1" s="2" t="s">
        <v>439</v>
      </c>
      <c r="E1" s="59" t="s">
        <v>440</v>
      </c>
      <c r="F1" s="59" t="s">
        <v>441</v>
      </c>
      <c r="G1" s="3" t="s">
        <v>442</v>
      </c>
    </row>
    <row r="2">
      <c r="A2" s="31" t="s">
        <v>420</v>
      </c>
      <c r="B2" s="5" t="s">
        <v>443</v>
      </c>
      <c r="C2" s="60">
        <v>45413.0</v>
      </c>
      <c r="D2" s="60">
        <v>45427.0</v>
      </c>
      <c r="E2" s="7">
        <f>SUMIF(PurchaseInvoiceItem!B:B,A2,PurchaseInvoiceItem!J:J)</f>
        <v>397.5</v>
      </c>
      <c r="F2" s="6" t="s">
        <v>444</v>
      </c>
      <c r="G2" s="61" t="s">
        <v>445</v>
      </c>
    </row>
    <row r="3">
      <c r="A3" s="35" t="s">
        <v>425</v>
      </c>
      <c r="B3" s="11" t="s">
        <v>446</v>
      </c>
      <c r="C3" s="62">
        <v>45427.0</v>
      </c>
      <c r="D3" s="62">
        <v>45442.0</v>
      </c>
      <c r="E3" s="13">
        <f>SUMIF(PurchaseInvoiceItem!B:B,A3,PurchaseInvoiceItem!J:J)</f>
        <v>270.3</v>
      </c>
      <c r="F3" s="12" t="s">
        <v>447</v>
      </c>
      <c r="G3" s="63" t="s">
        <v>448</v>
      </c>
    </row>
    <row r="4">
      <c r="A4" s="31" t="s">
        <v>429</v>
      </c>
      <c r="B4" s="5" t="s">
        <v>449</v>
      </c>
      <c r="C4" s="60">
        <v>45444.0</v>
      </c>
      <c r="D4" s="60">
        <v>45458.0</v>
      </c>
      <c r="E4" s="7">
        <f>SUMIF(PurchaseInvoiceItem!B:B,A4,PurchaseInvoiceItem!J:J)</f>
        <v>461.1</v>
      </c>
      <c r="F4" s="6" t="s">
        <v>447</v>
      </c>
      <c r="G4" s="61" t="s">
        <v>450</v>
      </c>
    </row>
    <row r="5">
      <c r="A5" s="10" t="s">
        <v>434</v>
      </c>
      <c r="B5" s="11" t="s">
        <v>449</v>
      </c>
      <c r="C5" s="62">
        <v>45498.0</v>
      </c>
      <c r="D5" s="62">
        <v>45501.0</v>
      </c>
      <c r="E5" s="13">
        <f>SUMIF(PurchaseInvoiceItem!B:B,A5,PurchaseInvoiceItem!J:J)</f>
        <v>74.2</v>
      </c>
      <c r="F5" s="12" t="s">
        <v>447</v>
      </c>
      <c r="G5" s="63" t="s">
        <v>445</v>
      </c>
    </row>
    <row r="6">
      <c r="A6" s="4"/>
      <c r="B6" s="5"/>
      <c r="C6" s="60"/>
      <c r="D6" s="60"/>
      <c r="E6" s="7"/>
      <c r="F6" s="64"/>
      <c r="G6" s="65"/>
    </row>
    <row r="7">
      <c r="A7" s="10"/>
      <c r="B7" s="11"/>
      <c r="C7" s="62"/>
      <c r="D7" s="62"/>
      <c r="E7" s="13"/>
      <c r="F7" s="66"/>
      <c r="G7" s="67"/>
    </row>
    <row r="8">
      <c r="A8" s="48"/>
      <c r="B8" s="49"/>
      <c r="C8" s="68"/>
      <c r="D8" s="68"/>
      <c r="E8" s="7"/>
      <c r="F8" s="69"/>
      <c r="G8" s="70"/>
    </row>
    <row r="9">
      <c r="A9" s="71"/>
      <c r="B9" s="72"/>
      <c r="C9" s="73"/>
      <c r="D9" s="73"/>
      <c r="E9" s="74"/>
      <c r="F9" s="75"/>
      <c r="G9" s="76"/>
    </row>
  </sheetData>
  <dataValidations>
    <dataValidation type="custom" allowBlank="1" showDropDown="1" sqref="E2:E9">
      <formula1>AND(ISNUMBER(E2),(NOT(OR(NOT(ISERROR(DATEVALUE(E2))), AND(ISNUMBER(E2), LEFT(CELL("format", E2))="D")))))</formula1>
    </dataValidation>
    <dataValidation type="custom" allowBlank="1" showDropDown="1" sqref="C2:D9">
      <formula1>OR(NOT(ISERROR(DATEVALUE(C2))), AND(ISNUMBER(C2), LEFT(CELL("format", C2))="D"))</formula1>
    </dataValidation>
    <dataValidation type="list" allowBlank="1" sqref="F2:F9">
      <formula1>"Unpaid,Partially,Paid,Overpaid,Pending,Canceled,Refunded,Failed"</formula1>
    </dataValidation>
    <dataValidation type="list" allowBlank="1" sqref="G2:G9">
      <formula1>"Credit/Debit Card,Cash,Online Banking"</formula1>
    </dataValidation>
    <dataValidation allowBlank="1" showDropDown="1" sqref="A2:B9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3" max="3" width="18.25"/>
    <col customWidth="1" min="4" max="6" width="18.63"/>
    <col customWidth="1" min="7" max="7" width="15.38"/>
  </cols>
  <sheetData>
    <row r="2">
      <c r="A2" s="27" t="s">
        <v>451</v>
      </c>
      <c r="B2" s="28" t="s">
        <v>411</v>
      </c>
      <c r="C2" s="28" t="s">
        <v>452</v>
      </c>
      <c r="D2" s="28" t="s">
        <v>453</v>
      </c>
      <c r="E2" s="28" t="s">
        <v>348</v>
      </c>
      <c r="F2" s="28" t="s">
        <v>360</v>
      </c>
      <c r="G2" s="30" t="s">
        <v>361</v>
      </c>
    </row>
    <row r="3">
      <c r="A3" s="4" t="s">
        <v>454</v>
      </c>
      <c r="B3" s="32" t="s">
        <v>421</v>
      </c>
      <c r="C3" s="5" t="s">
        <v>12</v>
      </c>
      <c r="D3" s="77">
        <v>30.0</v>
      </c>
      <c r="E3" s="77">
        <v>30.0</v>
      </c>
      <c r="F3" s="33">
        <v>2.5</v>
      </c>
      <c r="G3" s="9">
        <f t="shared" ref="G3:G9" si="1">D3*F3</f>
        <v>75</v>
      </c>
    </row>
    <row r="4">
      <c r="A4" s="10" t="s">
        <v>455</v>
      </c>
      <c r="B4" s="36" t="s">
        <v>421</v>
      </c>
      <c r="C4" s="11" t="s">
        <v>24</v>
      </c>
      <c r="D4" s="78">
        <v>50.0</v>
      </c>
      <c r="E4" s="78">
        <v>50.0</v>
      </c>
      <c r="F4" s="37">
        <v>6.0</v>
      </c>
      <c r="G4" s="15">
        <f t="shared" si="1"/>
        <v>300</v>
      </c>
    </row>
    <row r="5">
      <c r="A5" s="4" t="s">
        <v>456</v>
      </c>
      <c r="B5" s="32" t="s">
        <v>426</v>
      </c>
      <c r="C5" s="5" t="s">
        <v>103</v>
      </c>
      <c r="D5" s="77">
        <v>30.0</v>
      </c>
      <c r="E5" s="77">
        <v>30.0</v>
      </c>
      <c r="F5" s="33">
        <v>4.0</v>
      </c>
      <c r="G5" s="9">
        <f t="shared" si="1"/>
        <v>120</v>
      </c>
    </row>
    <row r="6">
      <c r="A6" s="10" t="s">
        <v>457</v>
      </c>
      <c r="B6" s="36" t="s">
        <v>426</v>
      </c>
      <c r="C6" s="11" t="s">
        <v>125</v>
      </c>
      <c r="D6" s="78">
        <v>30.0</v>
      </c>
      <c r="E6" s="78">
        <v>30.0</v>
      </c>
      <c r="F6" s="37">
        <v>4.5</v>
      </c>
      <c r="G6" s="15">
        <f t="shared" si="1"/>
        <v>135</v>
      </c>
    </row>
    <row r="7">
      <c r="A7" s="4" t="s">
        <v>458</v>
      </c>
      <c r="B7" s="32" t="s">
        <v>430</v>
      </c>
      <c r="C7" s="5" t="s">
        <v>8</v>
      </c>
      <c r="D7" s="77">
        <v>30.0</v>
      </c>
      <c r="E7" s="77">
        <v>30.0</v>
      </c>
      <c r="F7" s="33">
        <v>12.0</v>
      </c>
      <c r="G7" s="9">
        <f t="shared" si="1"/>
        <v>360</v>
      </c>
    </row>
    <row r="8">
      <c r="A8" s="10" t="s">
        <v>459</v>
      </c>
      <c r="B8" s="36" t="s">
        <v>430</v>
      </c>
      <c r="C8" s="11" t="s">
        <v>83</v>
      </c>
      <c r="D8" s="78">
        <v>30.0</v>
      </c>
      <c r="E8" s="78">
        <v>30.0</v>
      </c>
      <c r="F8" s="37">
        <v>1.5</v>
      </c>
      <c r="G8" s="15">
        <f t="shared" si="1"/>
        <v>45</v>
      </c>
    </row>
    <row r="9">
      <c r="A9" s="4" t="s">
        <v>460</v>
      </c>
      <c r="B9" s="32" t="s">
        <v>430</v>
      </c>
      <c r="C9" s="5" t="s">
        <v>81</v>
      </c>
      <c r="D9" s="77">
        <v>30.0</v>
      </c>
      <c r="E9" s="77">
        <v>60.0</v>
      </c>
      <c r="F9" s="33">
        <v>1.0</v>
      </c>
      <c r="G9" s="9">
        <f t="shared" si="1"/>
        <v>30</v>
      </c>
    </row>
    <row r="10">
      <c r="A10" s="35" t="s">
        <v>461</v>
      </c>
      <c r="B10" s="36" t="s">
        <v>350</v>
      </c>
      <c r="C10" s="36" t="s">
        <v>26</v>
      </c>
      <c r="D10" s="78">
        <v>70.0</v>
      </c>
      <c r="E10" s="78">
        <v>70.0</v>
      </c>
      <c r="F10" s="13">
        <v>5.5</v>
      </c>
      <c r="G10" s="15">
        <v>385.0</v>
      </c>
    </row>
    <row r="11">
      <c r="A11" s="31" t="s">
        <v>462</v>
      </c>
      <c r="B11" s="32" t="s">
        <v>351</v>
      </c>
      <c r="C11" s="32" t="s">
        <v>24</v>
      </c>
      <c r="D11" s="77">
        <v>100.0</v>
      </c>
      <c r="E11" s="77">
        <v>100.0</v>
      </c>
      <c r="F11" s="7">
        <v>6.0</v>
      </c>
      <c r="G11" s="9">
        <v>600.0</v>
      </c>
    </row>
    <row r="12">
      <c r="A12" s="35" t="s">
        <v>463</v>
      </c>
      <c r="B12" s="36" t="s">
        <v>352</v>
      </c>
      <c r="C12" s="36" t="s">
        <v>18</v>
      </c>
      <c r="D12" s="78">
        <v>30.0</v>
      </c>
      <c r="E12" s="78">
        <v>30.0</v>
      </c>
      <c r="F12" s="13">
        <v>1.4</v>
      </c>
      <c r="G12" s="15">
        <v>42.0</v>
      </c>
    </row>
    <row r="13">
      <c r="A13" s="31"/>
      <c r="B13" s="32"/>
      <c r="C13" s="32"/>
      <c r="D13" s="77"/>
      <c r="E13" s="77"/>
      <c r="F13" s="7"/>
      <c r="G13" s="9"/>
    </row>
    <row r="14">
      <c r="A14" s="35"/>
      <c r="B14" s="36"/>
      <c r="C14" s="36"/>
      <c r="D14" s="78"/>
      <c r="E14" s="78"/>
      <c r="F14" s="13"/>
      <c r="G14" s="15"/>
    </row>
    <row r="15">
      <c r="A15" s="79"/>
      <c r="B15" s="80"/>
      <c r="C15" s="80"/>
      <c r="D15" s="81"/>
      <c r="E15" s="81"/>
      <c r="F15" s="20"/>
      <c r="G15" s="22"/>
    </row>
  </sheetData>
  <dataValidations>
    <dataValidation type="custom" allowBlank="1" showDropDown="1" sqref="D3:G15">
      <formula1>AND(ISNUMBER(D3),(NOT(OR(NOT(ISERROR(DATEVALUE(D3))), AND(ISNUMBER(D3), LEFT(CELL("format", D3))="D")))))</formula1>
    </dataValidation>
    <dataValidation allowBlank="1" showDropDown="1" sqref="A3:C15"/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9.25"/>
    <col customWidth="1" min="4" max="8" width="17.75"/>
    <col customWidth="1" min="9" max="9" width="15.13"/>
    <col customWidth="1" min="10" max="11" width="16.25"/>
  </cols>
  <sheetData>
    <row r="2">
      <c r="A2" s="27" t="s">
        <v>411</v>
      </c>
      <c r="B2" s="28" t="s">
        <v>464</v>
      </c>
      <c r="C2" s="28" t="s">
        <v>465</v>
      </c>
      <c r="D2" s="28" t="s">
        <v>466</v>
      </c>
      <c r="E2" s="28" t="s">
        <v>467</v>
      </c>
      <c r="F2" s="28" t="s">
        <v>468</v>
      </c>
      <c r="G2" s="28" t="s">
        <v>469</v>
      </c>
      <c r="H2" s="28" t="s">
        <v>470</v>
      </c>
      <c r="I2" s="28" t="s">
        <v>364</v>
      </c>
      <c r="J2" s="28" t="s">
        <v>367</v>
      </c>
      <c r="K2" s="30" t="s">
        <v>471</v>
      </c>
    </row>
    <row r="3">
      <c r="A3" s="31" t="s">
        <v>421</v>
      </c>
      <c r="B3" s="32" t="s">
        <v>443</v>
      </c>
      <c r="C3" s="60">
        <v>45386.0</v>
      </c>
      <c r="D3" s="7">
        <f>sumif(PurchaseOrderItem!B3:B9,A3,PurchaseOrderItem!G3:G9)</f>
        <v>375</v>
      </c>
      <c r="E3" s="82" t="s">
        <v>422</v>
      </c>
      <c r="F3" s="82">
        <f t="shared" ref="F3:F5" si="1">D3*0.06</f>
        <v>22.5</v>
      </c>
      <c r="G3" s="83">
        <v>15.0</v>
      </c>
      <c r="H3" s="83">
        <f t="shared" ref="H3:H5" si="2">D3+F3+G3</f>
        <v>412.5</v>
      </c>
      <c r="I3" s="6" t="s">
        <v>377</v>
      </c>
      <c r="J3" s="6" t="s">
        <v>379</v>
      </c>
      <c r="K3" s="9" t="s">
        <v>376</v>
      </c>
    </row>
    <row r="4">
      <c r="A4" s="35" t="s">
        <v>426</v>
      </c>
      <c r="B4" s="36" t="s">
        <v>446</v>
      </c>
      <c r="C4" s="62">
        <v>45397.0</v>
      </c>
      <c r="D4" s="13">
        <f>sumif(PurchaseOrderItem!B4:B10,A4,PurchaseOrderItem!G4:G10)</f>
        <v>255</v>
      </c>
      <c r="E4" s="82" t="s">
        <v>422</v>
      </c>
      <c r="F4" s="82">
        <f t="shared" si="1"/>
        <v>15.3</v>
      </c>
      <c r="G4" s="83">
        <v>25.0</v>
      </c>
      <c r="H4" s="83">
        <f t="shared" si="2"/>
        <v>295.3</v>
      </c>
      <c r="I4" s="12" t="s">
        <v>389</v>
      </c>
      <c r="J4" s="12" t="s">
        <v>379</v>
      </c>
      <c r="K4" s="15" t="s">
        <v>376</v>
      </c>
    </row>
    <row r="5">
      <c r="A5" s="31" t="s">
        <v>430</v>
      </c>
      <c r="B5" s="32" t="s">
        <v>449</v>
      </c>
      <c r="C5" s="60">
        <v>45409.0</v>
      </c>
      <c r="D5" s="7">
        <f>sumif(PurchaseOrderItem!B5:B10,A5,PurchaseOrderItem!G5:G10)</f>
        <v>435</v>
      </c>
      <c r="E5" s="82" t="s">
        <v>422</v>
      </c>
      <c r="F5" s="82">
        <f t="shared" si="1"/>
        <v>26.1</v>
      </c>
      <c r="G5" s="83">
        <v>10.0</v>
      </c>
      <c r="H5" s="83">
        <f t="shared" si="2"/>
        <v>471.1</v>
      </c>
      <c r="I5" s="6" t="s">
        <v>377</v>
      </c>
      <c r="J5" s="6" t="s">
        <v>379</v>
      </c>
      <c r="K5" s="9" t="s">
        <v>376</v>
      </c>
    </row>
    <row r="6">
      <c r="A6" s="35" t="s">
        <v>350</v>
      </c>
      <c r="B6" s="36" t="s">
        <v>449</v>
      </c>
      <c r="C6" s="62">
        <v>45500.0</v>
      </c>
      <c r="D6" s="13">
        <v>385.0</v>
      </c>
      <c r="E6" s="36" t="s">
        <v>422</v>
      </c>
      <c r="F6" s="13">
        <v>23.099999999999998</v>
      </c>
      <c r="G6" s="13">
        <v>10.0</v>
      </c>
      <c r="H6" s="13">
        <v>418.1</v>
      </c>
      <c r="I6" s="12" t="s">
        <v>398</v>
      </c>
      <c r="J6" s="12" t="s">
        <v>379</v>
      </c>
      <c r="K6" s="84" t="s">
        <v>401</v>
      </c>
    </row>
    <row r="7">
      <c r="A7" s="31" t="s">
        <v>351</v>
      </c>
      <c r="B7" s="32" t="s">
        <v>443</v>
      </c>
      <c r="C7" s="60">
        <v>45500.0</v>
      </c>
      <c r="D7" s="7">
        <v>600.0</v>
      </c>
      <c r="E7" s="32" t="s">
        <v>422</v>
      </c>
      <c r="F7" s="7">
        <v>36.0</v>
      </c>
      <c r="G7" s="7">
        <v>18.0</v>
      </c>
      <c r="H7" s="7">
        <v>654.0</v>
      </c>
      <c r="I7" s="6" t="s">
        <v>407</v>
      </c>
      <c r="J7" s="6" t="s">
        <v>391</v>
      </c>
      <c r="K7" s="85" t="s">
        <v>382</v>
      </c>
    </row>
    <row r="8">
      <c r="A8" s="35" t="s">
        <v>352</v>
      </c>
      <c r="B8" s="36" t="s">
        <v>446</v>
      </c>
      <c r="C8" s="62">
        <v>45500.0</v>
      </c>
      <c r="D8" s="13">
        <v>42.0</v>
      </c>
      <c r="E8" s="36" t="s">
        <v>422</v>
      </c>
      <c r="F8" s="13">
        <v>2.52</v>
      </c>
      <c r="G8" s="13">
        <v>10.0</v>
      </c>
      <c r="H8" s="13">
        <v>54.52</v>
      </c>
      <c r="I8" s="12" t="s">
        <v>377</v>
      </c>
      <c r="J8" s="12" t="s">
        <v>379</v>
      </c>
      <c r="K8" s="84" t="s">
        <v>382</v>
      </c>
    </row>
    <row r="9">
      <c r="A9" s="31"/>
      <c r="B9" s="32"/>
      <c r="C9" s="60"/>
      <c r="D9" s="7"/>
      <c r="E9" s="32"/>
      <c r="F9" s="7"/>
      <c r="G9" s="7"/>
      <c r="H9" s="7"/>
      <c r="I9" s="6"/>
      <c r="J9" s="6"/>
      <c r="K9" s="85"/>
    </row>
    <row r="10">
      <c r="A10" s="35"/>
      <c r="B10" s="36"/>
      <c r="C10" s="62"/>
      <c r="D10" s="13"/>
      <c r="E10" s="36"/>
      <c r="F10" s="13"/>
      <c r="G10" s="13"/>
      <c r="H10" s="13"/>
      <c r="I10" s="12"/>
      <c r="J10" s="12"/>
      <c r="K10" s="84"/>
    </row>
    <row r="11">
      <c r="A11" s="31"/>
      <c r="B11" s="32"/>
      <c r="C11" s="60"/>
      <c r="D11" s="7"/>
      <c r="E11" s="32"/>
      <c r="F11" s="7"/>
      <c r="G11" s="7"/>
      <c r="H11" s="7"/>
      <c r="I11" s="6"/>
      <c r="J11" s="6"/>
      <c r="K11" s="85"/>
    </row>
    <row r="12">
      <c r="A12" s="43"/>
      <c r="B12" s="44"/>
      <c r="C12" s="86"/>
      <c r="D12" s="40"/>
      <c r="E12" s="44"/>
      <c r="F12" s="40"/>
      <c r="G12" s="40"/>
      <c r="H12" s="40"/>
      <c r="I12" s="87"/>
      <c r="J12" s="87"/>
      <c r="K12" s="88"/>
    </row>
    <row r="13">
      <c r="A13" s="48"/>
      <c r="B13" s="49"/>
      <c r="C13" s="68"/>
      <c r="D13" s="39"/>
      <c r="E13" s="49"/>
      <c r="F13" s="39"/>
      <c r="G13" s="39"/>
      <c r="H13" s="39"/>
      <c r="I13" s="69"/>
      <c r="J13" s="69"/>
      <c r="K13" s="89"/>
    </row>
    <row r="14">
      <c r="A14" s="43"/>
      <c r="B14" s="44"/>
      <c r="C14" s="86"/>
      <c r="D14" s="40"/>
      <c r="E14" s="44"/>
      <c r="F14" s="40"/>
      <c r="G14" s="40"/>
      <c r="H14" s="40"/>
      <c r="I14" s="87"/>
      <c r="J14" s="87"/>
      <c r="K14" s="88"/>
    </row>
    <row r="15">
      <c r="A15" s="48"/>
      <c r="B15" s="49"/>
      <c r="C15" s="68"/>
      <c r="D15" s="39"/>
      <c r="E15" s="49"/>
      <c r="F15" s="39"/>
      <c r="G15" s="39"/>
      <c r="H15" s="39"/>
      <c r="I15" s="69"/>
      <c r="J15" s="69"/>
      <c r="K15" s="89"/>
    </row>
    <row r="16">
      <c r="A16" s="35"/>
      <c r="B16" s="36"/>
      <c r="C16" s="62"/>
      <c r="D16" s="13"/>
      <c r="E16" s="36"/>
      <c r="F16" s="13"/>
      <c r="G16" s="13"/>
      <c r="H16" s="13"/>
      <c r="I16" s="12"/>
      <c r="J16" s="66"/>
      <c r="K16" s="84"/>
    </row>
    <row r="17">
      <c r="A17" s="31"/>
      <c r="B17" s="32"/>
      <c r="C17" s="60"/>
      <c r="D17" s="7"/>
      <c r="E17" s="32"/>
      <c r="F17" s="7"/>
      <c r="G17" s="7"/>
      <c r="H17" s="7"/>
      <c r="I17" s="6"/>
      <c r="J17" s="64"/>
      <c r="K17" s="85"/>
    </row>
    <row r="18">
      <c r="A18" s="90"/>
      <c r="B18" s="91"/>
      <c r="C18" s="92"/>
      <c r="D18" s="74"/>
      <c r="E18" s="91"/>
      <c r="F18" s="74"/>
      <c r="G18" s="74"/>
      <c r="H18" s="74"/>
      <c r="I18" s="93"/>
      <c r="J18" s="94"/>
      <c r="K18" s="95"/>
    </row>
  </sheetData>
  <dataValidations>
    <dataValidation type="custom" allowBlank="1" showDropDown="1" sqref="C3:C18">
      <formula1>OR(NOT(ISERROR(DATEVALUE(C3))), AND(ISNUMBER(C3), LEFT(CELL("format", C3))="D"))</formula1>
    </dataValidation>
    <dataValidation type="list" allowBlank="1" sqref="I3:I18">
      <formula1>"Net 30,Net 60,Cash on Delivery"</formula1>
    </dataValidation>
    <dataValidation type="list" allowBlank="1" sqref="J3:J18">
      <formula1>"Standard Shipping,Expedited Shipping"</formula1>
    </dataValidation>
    <dataValidation type="custom" allowBlank="1" showDropDown="1" sqref="D3:D18 F3:H18">
      <formula1>AND(ISNUMBER(D3),(NOT(OR(NOT(ISERROR(DATEVALUE(D3))), AND(ISNUMBER(D3), LEFT(CELL("format", D3))="D")))))</formula1>
    </dataValidation>
    <dataValidation allowBlank="1" showDropDown="1" sqref="A3:B18 E3:E18"/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2.25"/>
  </cols>
  <sheetData>
    <row r="1">
      <c r="A1" s="27" t="s">
        <v>437</v>
      </c>
      <c r="B1" s="28" t="s">
        <v>353</v>
      </c>
      <c r="C1" s="28" t="s">
        <v>354</v>
      </c>
      <c r="D1" s="28" t="s">
        <v>472</v>
      </c>
      <c r="E1" s="30" t="s">
        <v>473</v>
      </c>
    </row>
    <row r="2">
      <c r="A2" s="31" t="s">
        <v>443</v>
      </c>
      <c r="B2" s="5" t="s">
        <v>371</v>
      </c>
      <c r="C2" s="5" t="s">
        <v>372</v>
      </c>
      <c r="D2" s="96" t="s">
        <v>474</v>
      </c>
      <c r="E2" s="97" t="s">
        <v>475</v>
      </c>
    </row>
    <row r="3">
      <c r="A3" s="35" t="s">
        <v>446</v>
      </c>
      <c r="B3" s="11" t="s">
        <v>383</v>
      </c>
      <c r="C3" s="11" t="s">
        <v>384</v>
      </c>
      <c r="D3" s="98" t="s">
        <v>476</v>
      </c>
      <c r="E3" s="99" t="s">
        <v>477</v>
      </c>
    </row>
    <row r="4">
      <c r="A4" s="31" t="s">
        <v>449</v>
      </c>
      <c r="B4" s="5" t="s">
        <v>394</v>
      </c>
      <c r="C4" s="5" t="s">
        <v>395</v>
      </c>
      <c r="D4" s="96" t="s">
        <v>397</v>
      </c>
      <c r="E4" s="97" t="s">
        <v>396</v>
      </c>
    </row>
    <row r="5">
      <c r="A5" s="10"/>
      <c r="B5" s="11"/>
      <c r="C5" s="11"/>
      <c r="D5" s="98"/>
      <c r="E5" s="100"/>
    </row>
    <row r="6">
      <c r="A6" s="4"/>
      <c r="B6" s="5"/>
      <c r="C6" s="5"/>
      <c r="D6" s="96"/>
      <c r="E6" s="101"/>
    </row>
    <row r="7">
      <c r="A7" s="10"/>
      <c r="B7" s="11"/>
      <c r="C7" s="11"/>
      <c r="D7" s="98"/>
      <c r="E7" s="100"/>
    </row>
    <row r="8">
      <c r="A8" s="48"/>
      <c r="B8" s="49"/>
      <c r="C8" s="49"/>
      <c r="D8" s="102"/>
      <c r="E8" s="103"/>
    </row>
    <row r="9">
      <c r="A9" s="71"/>
      <c r="B9" s="72"/>
      <c r="C9" s="72"/>
      <c r="D9" s="104"/>
      <c r="E9" s="105"/>
    </row>
  </sheetData>
  <dataValidations>
    <dataValidation allowBlank="1" showDropDown="1" sqref="A2:C9 E2:E9"/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8.75"/>
    <col customWidth="1" min="3" max="3" width="18.63"/>
    <col customWidth="1" min="4" max="4" width="20.63"/>
    <col customWidth="1" min="5" max="5" width="18.13"/>
    <col customWidth="1" min="6" max="6" width="17.25"/>
    <col customWidth="1" min="7" max="7" width="20.25"/>
    <col customWidth="1" min="8" max="8" width="16.13"/>
    <col customWidth="1" min="9" max="9" width="17.25"/>
    <col customWidth="1" min="10" max="11" width="14.5"/>
  </cols>
  <sheetData>
    <row r="1">
      <c r="A1" s="27" t="s">
        <v>478</v>
      </c>
      <c r="B1" s="28" t="s">
        <v>479</v>
      </c>
      <c r="C1" s="28" t="s">
        <v>0</v>
      </c>
      <c r="D1" s="28" t="s">
        <v>480</v>
      </c>
      <c r="E1" s="29" t="s">
        <v>481</v>
      </c>
      <c r="F1" s="28" t="s">
        <v>482</v>
      </c>
      <c r="G1" s="28" t="s">
        <v>483</v>
      </c>
      <c r="H1" s="28" t="s">
        <v>484</v>
      </c>
      <c r="I1" s="28" t="s">
        <v>485</v>
      </c>
      <c r="J1" s="28" t="s">
        <v>486</v>
      </c>
      <c r="K1" s="30" t="s">
        <v>1</v>
      </c>
    </row>
    <row r="2">
      <c r="A2" s="31" t="s">
        <v>487</v>
      </c>
      <c r="B2" s="32" t="s">
        <v>488</v>
      </c>
      <c r="C2" s="5" t="s">
        <v>8</v>
      </c>
      <c r="D2" s="8">
        <v>1.0</v>
      </c>
      <c r="E2" s="7">
        <f>VLOOKUP(C2, Product!A:H, 4, TRUE)
</f>
        <v>15</v>
      </c>
      <c r="F2" s="7">
        <f t="shared" ref="F2:F15" si="1">E2*D2</f>
        <v>15</v>
      </c>
      <c r="G2" s="5" t="s">
        <v>422</v>
      </c>
      <c r="H2" s="7">
        <f t="shared" ref="H2:H15" si="2">F2*0.06</f>
        <v>0.9</v>
      </c>
      <c r="I2" s="7">
        <f t="shared" ref="I2:I15" si="3">H2+F2</f>
        <v>15.9</v>
      </c>
      <c r="J2" s="7">
        <f>D2*Product!H2</f>
        <v>12</v>
      </c>
      <c r="K2" s="101" t="str">
        <f>VLOOKUP(C2, Product[], 2, FALSE)
</f>
        <v>sponge</v>
      </c>
    </row>
    <row r="3">
      <c r="A3" s="35" t="s">
        <v>489</v>
      </c>
      <c r="B3" s="36" t="s">
        <v>488</v>
      </c>
      <c r="C3" s="11" t="s">
        <v>21</v>
      </c>
      <c r="D3" s="14">
        <v>2.0</v>
      </c>
      <c r="E3" s="13">
        <f>VLOOKUP(C3, Product!A:E, 4, TRUE)
</f>
        <v>2</v>
      </c>
      <c r="F3" s="13">
        <f t="shared" si="1"/>
        <v>4</v>
      </c>
      <c r="G3" s="11" t="s">
        <v>422</v>
      </c>
      <c r="H3" s="13">
        <f t="shared" si="2"/>
        <v>0.24</v>
      </c>
      <c r="I3" s="13">
        <f t="shared" si="3"/>
        <v>4.24</v>
      </c>
      <c r="J3" s="13">
        <f>D3*Product!H3</f>
        <v>5</v>
      </c>
      <c r="K3" s="100" t="str">
        <f>VLOOKUP(C3, Product[], 2, FALSE)
</f>
        <v>baking powder</v>
      </c>
    </row>
    <row r="4">
      <c r="A4" s="31" t="s">
        <v>490</v>
      </c>
      <c r="B4" s="32" t="s">
        <v>491</v>
      </c>
      <c r="C4" s="5" t="s">
        <v>54</v>
      </c>
      <c r="D4" s="8">
        <v>5.0</v>
      </c>
      <c r="E4" s="7">
        <f>VLOOKUP(C4, Product!A:E, 4, TRUE)
</f>
        <v>5</v>
      </c>
      <c r="F4" s="7">
        <f t="shared" si="1"/>
        <v>25</v>
      </c>
      <c r="G4" s="5" t="s">
        <v>422</v>
      </c>
      <c r="H4" s="39">
        <f t="shared" si="2"/>
        <v>1.5</v>
      </c>
      <c r="I4" s="7">
        <f t="shared" si="3"/>
        <v>26.5</v>
      </c>
      <c r="J4" s="7">
        <f>D4*Product!H4</f>
        <v>20</v>
      </c>
      <c r="K4" s="101" t="str">
        <f>VLOOKUP(C4, Product[], 2, FALSE)
</f>
        <v>canned fish</v>
      </c>
    </row>
    <row r="5">
      <c r="A5" s="35" t="s">
        <v>492</v>
      </c>
      <c r="B5" s="36" t="s">
        <v>493</v>
      </c>
      <c r="C5" s="11" t="s">
        <v>26</v>
      </c>
      <c r="D5" s="14">
        <v>4.0</v>
      </c>
      <c r="E5" s="13">
        <f>VLOOKUP(C5, Product!A:E, 4, TRUE)
</f>
        <v>8</v>
      </c>
      <c r="F5" s="13">
        <f t="shared" si="1"/>
        <v>32</v>
      </c>
      <c r="G5" s="11" t="s">
        <v>422</v>
      </c>
      <c r="H5" s="40">
        <f t="shared" si="2"/>
        <v>1.92</v>
      </c>
      <c r="I5" s="13">
        <f t="shared" si="3"/>
        <v>33.92</v>
      </c>
      <c r="J5" s="13">
        <f>D5*Product!H5</f>
        <v>6</v>
      </c>
      <c r="K5" s="100" t="str">
        <f>VLOOKUP(C5, Product[], 2, FALSE)
</f>
        <v>beef</v>
      </c>
    </row>
    <row r="6">
      <c r="A6" s="31" t="s">
        <v>494</v>
      </c>
      <c r="B6" s="32" t="s">
        <v>493</v>
      </c>
      <c r="C6" s="5" t="s">
        <v>30</v>
      </c>
      <c r="D6" s="8">
        <v>2.0</v>
      </c>
      <c r="E6" s="7">
        <f>VLOOKUP(C6, Product!A:E, 4, TRUE)
</f>
        <v>2</v>
      </c>
      <c r="F6" s="7">
        <f t="shared" si="1"/>
        <v>4</v>
      </c>
      <c r="G6" s="5" t="s">
        <v>422</v>
      </c>
      <c r="H6" s="39">
        <f t="shared" si="2"/>
        <v>0.24</v>
      </c>
      <c r="I6" s="7">
        <f t="shared" si="3"/>
        <v>4.24</v>
      </c>
      <c r="J6" s="7">
        <f>D6*Product!H6</f>
        <v>3</v>
      </c>
      <c r="K6" s="101" t="str">
        <f>VLOOKUP(C6, Product[], 2, FALSE)
</f>
        <v>beverages</v>
      </c>
    </row>
    <row r="7">
      <c r="A7" s="35" t="s">
        <v>495</v>
      </c>
      <c r="B7" s="36" t="s">
        <v>493</v>
      </c>
      <c r="C7" s="11" t="s">
        <v>97</v>
      </c>
      <c r="D7" s="14">
        <v>3.0</v>
      </c>
      <c r="E7" s="13">
        <f>VLOOKUP(C7, Product!A:E, 4, TRUE)
</f>
        <v>25</v>
      </c>
      <c r="F7" s="13">
        <f t="shared" si="1"/>
        <v>75</v>
      </c>
      <c r="G7" s="11" t="s">
        <v>422</v>
      </c>
      <c r="H7" s="40">
        <f t="shared" si="2"/>
        <v>4.5</v>
      </c>
      <c r="I7" s="13">
        <f t="shared" si="3"/>
        <v>79.5</v>
      </c>
      <c r="J7" s="13">
        <f>D7*Product!H7</f>
        <v>15.99</v>
      </c>
      <c r="K7" s="100" t="str">
        <f>VLOOKUP(C7, Product[], 2, FALSE)
</f>
        <v>curd</v>
      </c>
    </row>
    <row r="8">
      <c r="A8" s="31" t="s">
        <v>496</v>
      </c>
      <c r="B8" s="32" t="s">
        <v>497</v>
      </c>
      <c r="C8" s="5" t="s">
        <v>12</v>
      </c>
      <c r="D8" s="8">
        <v>2.0</v>
      </c>
      <c r="E8" s="7">
        <f>VLOOKUP(C8, Product!A:E, 4, TRUE)
</f>
        <v>3</v>
      </c>
      <c r="F8" s="7">
        <f t="shared" si="1"/>
        <v>6</v>
      </c>
      <c r="G8" s="5" t="s">
        <v>422</v>
      </c>
      <c r="H8" s="39">
        <f t="shared" si="2"/>
        <v>0.36</v>
      </c>
      <c r="I8" s="7">
        <f t="shared" si="3"/>
        <v>6.36</v>
      </c>
      <c r="J8" s="7">
        <f>D8*Product!H8</f>
        <v>2</v>
      </c>
      <c r="K8" s="101" t="str">
        <f>VLOOKUP(C8, Product[], 2, FALSE)
</f>
        <v>artif.sweetener</v>
      </c>
    </row>
    <row r="9">
      <c r="A9" s="35" t="s">
        <v>498</v>
      </c>
      <c r="B9" s="36" t="s">
        <v>499</v>
      </c>
      <c r="C9" s="11" t="s">
        <v>8</v>
      </c>
      <c r="D9" s="14">
        <v>4.0</v>
      </c>
      <c r="E9" s="13">
        <f>VLOOKUP(C9, Product!A:E, 4, TRUE)
</f>
        <v>15</v>
      </c>
      <c r="F9" s="13">
        <f t="shared" si="1"/>
        <v>60</v>
      </c>
      <c r="G9" s="11" t="s">
        <v>422</v>
      </c>
      <c r="H9" s="40">
        <f t="shared" si="2"/>
        <v>3.6</v>
      </c>
      <c r="I9" s="13">
        <f t="shared" si="3"/>
        <v>63.6</v>
      </c>
      <c r="J9" s="13">
        <f>D9*Product!H9</f>
        <v>32</v>
      </c>
      <c r="K9" s="100" t="str">
        <f>VLOOKUP(C9, Product[], 2, FALSE)
</f>
        <v>sponge</v>
      </c>
    </row>
    <row r="10">
      <c r="A10" s="31" t="s">
        <v>500</v>
      </c>
      <c r="B10" s="32" t="s">
        <v>499</v>
      </c>
      <c r="C10" s="5" t="s">
        <v>12</v>
      </c>
      <c r="D10" s="8">
        <v>4.0</v>
      </c>
      <c r="E10" s="7">
        <f>VLOOKUP(C10, Product!A:E, 4, TRUE)
</f>
        <v>3</v>
      </c>
      <c r="F10" s="7">
        <f t="shared" si="1"/>
        <v>12</v>
      </c>
      <c r="G10" s="5" t="s">
        <v>422</v>
      </c>
      <c r="H10" s="39">
        <f t="shared" si="2"/>
        <v>0.72</v>
      </c>
      <c r="I10" s="7">
        <f t="shared" si="3"/>
        <v>12.72</v>
      </c>
      <c r="J10" s="7">
        <f>D10*Product!H10</f>
        <v>6</v>
      </c>
      <c r="K10" s="101" t="str">
        <f>VLOOKUP(C10, Product[], 2, FALSE)
</f>
        <v>artif.sweetener</v>
      </c>
    </row>
    <row r="11">
      <c r="A11" s="35" t="s">
        <v>501</v>
      </c>
      <c r="B11" s="36" t="s">
        <v>499</v>
      </c>
      <c r="C11" s="11" t="s">
        <v>15</v>
      </c>
      <c r="D11" s="14">
        <v>2.0</v>
      </c>
      <c r="E11" s="13">
        <f>VLOOKUP(C11, Product!A:E, 4, TRUE)
</f>
        <v>5</v>
      </c>
      <c r="F11" s="13">
        <f t="shared" si="1"/>
        <v>10</v>
      </c>
      <c r="G11" s="11" t="s">
        <v>422</v>
      </c>
      <c r="H11" s="40">
        <f t="shared" si="2"/>
        <v>0.6</v>
      </c>
      <c r="I11" s="13">
        <f t="shared" si="3"/>
        <v>10.6</v>
      </c>
      <c r="J11" s="13">
        <f>D11*Product!H11</f>
        <v>6</v>
      </c>
      <c r="K11" s="100" t="str">
        <f>VLOOKUP(C11, Product[], 2, FALSE)
</f>
        <v>baby cosmetics</v>
      </c>
    </row>
    <row r="12">
      <c r="A12" s="106" t="s">
        <v>502</v>
      </c>
      <c r="B12" s="107" t="s">
        <v>499</v>
      </c>
      <c r="C12" s="108" t="s">
        <v>18</v>
      </c>
      <c r="D12" s="109">
        <v>4.0</v>
      </c>
      <c r="E12" s="110">
        <f>VLOOKUP(C12, Product!A:E, 4, TRUE)
</f>
        <v>2</v>
      </c>
      <c r="F12" s="110">
        <f t="shared" si="1"/>
        <v>8</v>
      </c>
      <c r="G12" s="108" t="s">
        <v>422</v>
      </c>
      <c r="H12" s="110">
        <f t="shared" si="2"/>
        <v>0.48</v>
      </c>
      <c r="I12" s="110">
        <f t="shared" si="3"/>
        <v>8.48</v>
      </c>
      <c r="J12" s="111">
        <f>D12*Product!H12</f>
        <v>2</v>
      </c>
      <c r="K12" s="112" t="str">
        <f>VLOOKUP(C12, Product[], 2, FALSE)
</f>
        <v>bags</v>
      </c>
    </row>
    <row r="13">
      <c r="A13" s="113" t="s">
        <v>503</v>
      </c>
      <c r="B13" s="114" t="s">
        <v>499</v>
      </c>
      <c r="C13" s="115" t="s">
        <v>21</v>
      </c>
      <c r="D13" s="116">
        <v>5.0</v>
      </c>
      <c r="E13" s="117">
        <f>VLOOKUP(C13, Product!A:E, 4, TRUE)
</f>
        <v>2</v>
      </c>
      <c r="F13" s="117">
        <f t="shared" si="1"/>
        <v>10</v>
      </c>
      <c r="G13" s="115" t="s">
        <v>422</v>
      </c>
      <c r="H13" s="117">
        <f t="shared" si="2"/>
        <v>0.6</v>
      </c>
      <c r="I13" s="117">
        <f t="shared" si="3"/>
        <v>10.6</v>
      </c>
      <c r="J13" s="117">
        <f>D13*Product!H13</f>
        <v>10</v>
      </c>
      <c r="K13" s="118" t="str">
        <f>VLOOKUP(C13, Product[], 2, FALSE)
</f>
        <v>baking powder</v>
      </c>
    </row>
    <row r="14">
      <c r="A14" s="106" t="s">
        <v>504</v>
      </c>
      <c r="B14" s="107" t="s">
        <v>505</v>
      </c>
      <c r="C14" s="108" t="s">
        <v>8</v>
      </c>
      <c r="D14" s="109">
        <v>5.0</v>
      </c>
      <c r="E14" s="110">
        <f>VLOOKUP(C14, Product!A:E, 4, TRUE)
</f>
        <v>15</v>
      </c>
      <c r="F14" s="110">
        <f t="shared" si="1"/>
        <v>75</v>
      </c>
      <c r="G14" s="108" t="s">
        <v>422</v>
      </c>
      <c r="H14" s="110">
        <f t="shared" si="2"/>
        <v>4.5</v>
      </c>
      <c r="I14" s="110">
        <f t="shared" si="3"/>
        <v>79.5</v>
      </c>
      <c r="J14" s="111">
        <f>D14*Product!H14</f>
        <v>5</v>
      </c>
      <c r="K14" s="112" t="str">
        <f>VLOOKUP(C14, Product[], 2, FALSE)
</f>
        <v>sponge</v>
      </c>
    </row>
    <row r="15">
      <c r="A15" s="119" t="s">
        <v>506</v>
      </c>
      <c r="B15" s="120" t="s">
        <v>507</v>
      </c>
      <c r="C15" s="121" t="s">
        <v>8</v>
      </c>
      <c r="D15" s="122">
        <v>2.0</v>
      </c>
      <c r="E15" s="123">
        <f>VLOOKUP(C15, Product!A:E, 4, TRUE)
</f>
        <v>15</v>
      </c>
      <c r="F15" s="123">
        <f t="shared" si="1"/>
        <v>30</v>
      </c>
      <c r="G15" s="121" t="s">
        <v>422</v>
      </c>
      <c r="H15" s="123">
        <f t="shared" si="2"/>
        <v>1.8</v>
      </c>
      <c r="I15" s="123">
        <f t="shared" si="3"/>
        <v>31.8</v>
      </c>
      <c r="J15" s="123">
        <f>D15*Product!H15</f>
        <v>4</v>
      </c>
      <c r="K15" s="124" t="str">
        <f>VLOOKUP(C15, Product[], 2, FALSE)
</f>
        <v>sponge</v>
      </c>
    </row>
  </sheetData>
  <dataValidations>
    <dataValidation type="custom" allowBlank="1" showDropDown="1" sqref="E2:E15">
      <formula1>AND(ISNUMBER(E2),(NOT(OR(NOT(ISERROR(DATEVALUE(E2))), AND(ISNUMBER(E2), LEFT(CELL("format", E2))="D")))))</formula1>
    </dataValidation>
    <dataValidation allowBlank="1" showDropDown="1" sqref="C2:C15 G2:G15"/>
    <dataValidation type="custom" allowBlank="1" showDropDown="1" sqref="D2:D15 F2:F15 H2:J15">
      <formula1>AND(ISNUMBER(D2),(NOT(OR(NOT(ISERROR(DATEVALUE(D2))), AND(ISNUMBER(D2), LEFT(CELL("format", D2))="D")))))</formula1>
    </dataValidation>
    <dataValidation allowBlank="1" showDropDown="1" sqref="A2:B15 K2:K15"/>
  </dataValidations>
  <drawing r:id="rId1"/>
  <tableParts count="1">
    <tablePart r:id="rId3"/>
  </tableParts>
</worksheet>
</file>