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roll_Details" sheetId="1" r:id="rId4"/>
  </sheets>
  <definedNames>
    <definedName hidden="1" localSheetId="0" name="_xlnm._FilterDatabase">Payroll_Details!$A$1:$P$4</definedName>
  </definedNames>
  <calcPr/>
</workbook>
</file>

<file path=xl/sharedStrings.xml><?xml version="1.0" encoding="utf-8"?>
<sst xmlns="http://schemas.openxmlformats.org/spreadsheetml/2006/main" count="25" uniqueCount="25">
  <si>
    <t>employeeID</t>
  </si>
  <si>
    <t>employeeName</t>
  </si>
  <si>
    <t>employeeEmail</t>
  </si>
  <si>
    <t>Month &amp; Year</t>
  </si>
  <si>
    <t>no. Of Days</t>
  </si>
  <si>
    <t>no. Day Work</t>
  </si>
  <si>
    <t>Basic Salary (Monthly)</t>
  </si>
  <si>
    <t>Holiday work</t>
  </si>
  <si>
    <t>Holiday Allowance</t>
  </si>
  <si>
    <t>Hour OT</t>
  </si>
  <si>
    <t xml:space="preserve">OT </t>
  </si>
  <si>
    <t>Total Income</t>
  </si>
  <si>
    <t>EPF</t>
  </si>
  <si>
    <t>SOCSO</t>
  </si>
  <si>
    <t>Total Deduction</t>
  </si>
  <si>
    <t>Net Amount</t>
  </si>
  <si>
    <t>1-001</t>
  </si>
  <si>
    <t>Abdul Rahman</t>
  </si>
  <si>
    <t>abdrahman@gmail.com</t>
  </si>
  <si>
    <t>1-002</t>
  </si>
  <si>
    <t>Akirah Felix</t>
  </si>
  <si>
    <t>christine260812@gmail.com</t>
  </si>
  <si>
    <t>1-003</t>
  </si>
  <si>
    <t>Benjamin</t>
  </si>
  <si>
    <t>bbbenjm@gmail.com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</si>
</sst>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- d"/>
  </numFmts>
  <fonts count="3">
    <font>
      <sz val="10.0"/>
      <color rgb="FF000000"/>
      <name val="Arial"/>
      <scheme val="minor"/>
    </font>
    <font>
      <b/>
      <color rgb="FFFFFFFF"/>
      <name val="Roboto"/>
    </font>
    <font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52489C"/>
        <bgColor rgb="FF52489C"/>
      </patternFill>
    </fill>
  </fills>
  <borders count="8">
    <border/>
    <border>
      <left style="thin">
        <color rgb="FF52489C"/>
      </left>
      <right style="thin">
        <color rgb="FF52489C"/>
      </right>
      <top style="thin">
        <color rgb="FF52489C"/>
      </top>
      <bottom style="thin">
        <color rgb="FF52489C"/>
      </bottom>
    </border>
    <border>
      <left style="thin">
        <color rgb="FF52489C"/>
      </left>
      <right style="thin">
        <color rgb="FFFFFFFF"/>
      </right>
      <top style="thin">
        <color rgb="FF52489C"/>
      </top>
      <bottom style="thin">
        <color rgb="FF52489C"/>
      </bottom>
    </border>
    <border>
      <left style="thin">
        <color rgb="FFFFFFFF"/>
      </left>
      <right style="thin">
        <color rgb="FFFFFFFF"/>
      </right>
      <top style="thin">
        <color rgb="FF52489C"/>
      </top>
      <bottom style="thin">
        <color rgb="FF52489C"/>
      </bottom>
    </border>
    <border>
      <left style="thin">
        <color rgb="FFFFFFFF"/>
      </left>
      <right style="thin">
        <color rgb="FF52489C"/>
      </right>
      <top style="thin">
        <color rgb="FF52489C"/>
      </top>
      <bottom style="thin">
        <color rgb="FF52489C"/>
      </bottom>
    </border>
    <border>
      <left style="thin">
        <color rgb="FF52489C"/>
      </left>
      <right style="thin">
        <color rgb="FFF8F9FA"/>
      </right>
      <top style="thin">
        <color rgb="FF52489C"/>
      </top>
      <bottom style="thin">
        <color rgb="FF52489C"/>
      </bottom>
    </border>
    <border>
      <left style="thin">
        <color rgb="FFF8F9FA"/>
      </left>
      <right style="thin">
        <color rgb="FFF8F9FA"/>
      </right>
      <top style="thin">
        <color rgb="FF52489C"/>
      </top>
      <bottom style="thin">
        <color rgb="FF52489C"/>
      </bottom>
    </border>
    <border>
      <left style="thin">
        <color rgb="FFF8F9FA"/>
      </left>
      <right style="thin">
        <color rgb="FF52489C"/>
      </right>
      <top style="thin">
        <color rgb="FF52489C"/>
      </top>
      <bottom style="thin">
        <color rgb="FF52489C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49" xfId="0" applyAlignment="1" applyBorder="1" applyFont="1" applyNumberFormat="1">
      <alignment horizontal="center" readingOrder="0"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3" fillId="0" fontId="2" numFmtId="0" xfId="0" applyAlignment="1" applyBorder="1" applyFont="1">
      <alignment horizontal="center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3" fillId="0" fontId="2" numFmtId="164" xfId="0" applyAlignment="1" applyBorder="1" applyFont="1" applyNumberFormat="1">
      <alignment horizontal="center" readingOrder="0" shrinkToFit="0" vertical="center" wrapText="0"/>
    </xf>
    <xf borderId="3" fillId="0" fontId="2" numFmtId="2" xfId="0" applyAlignment="1" applyBorder="1" applyFont="1" applyNumberFormat="1">
      <alignment horizontal="center" readingOrder="0" shrinkToFit="0" vertical="center" wrapText="0"/>
    </xf>
    <xf borderId="3" fillId="0" fontId="2" numFmtId="2" xfId="0" applyAlignment="1" applyBorder="1" applyFont="1" applyNumberFormat="1">
      <alignment horizontal="center" shrinkToFit="0" vertical="center" wrapText="0"/>
    </xf>
    <xf borderId="3" fillId="0" fontId="2" numFmtId="0" xfId="0" applyAlignment="1" applyBorder="1" applyFont="1">
      <alignment horizontal="center" shrinkToFit="0" vertical="center" wrapText="0"/>
    </xf>
    <xf borderId="4" fillId="0" fontId="2" numFmtId="2" xfId="0" applyAlignment="1" applyBorder="1" applyFont="1" applyNumberFormat="1">
      <alignment horizontal="center"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6" fillId="0" fontId="2" numFmtId="164" xfId="0" applyAlignment="1" applyBorder="1" applyFont="1" applyNumberFormat="1">
      <alignment horizontal="center" readingOrder="0" shrinkToFit="0" vertical="center" wrapText="0"/>
    </xf>
    <xf borderId="6" fillId="0" fontId="2" numFmtId="2" xfId="0" applyAlignment="1" applyBorder="1" applyFont="1" applyNumberFormat="1">
      <alignment horizontal="center" shrinkToFit="0" vertical="center" wrapText="0"/>
    </xf>
    <xf borderId="6" fillId="0" fontId="2" numFmtId="0" xfId="0" applyAlignment="1" applyBorder="1" applyFont="1">
      <alignment horizontal="center" shrinkToFit="0" vertical="center" wrapText="0"/>
    </xf>
    <xf borderId="7" fillId="0" fontId="2" numFmtId="2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Payroll_Detail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4" displayName="Payroll" name="Payroll" id="1">
  <autoFilter ref="$A$1:$P$4"/>
  <tableColumns count="16">
    <tableColumn name="employeeID" id="1"/>
    <tableColumn name="employeeName" id="2"/>
    <tableColumn name="employeeEmail" id="3"/>
    <tableColumn name="Month &amp; Year" id="4"/>
    <tableColumn name="no. Of Days" id="5"/>
    <tableColumn name="no. Day Work" id="6"/>
    <tableColumn name="Basic Salary (Monthly)" id="7"/>
    <tableColumn name="Holiday work" id="8"/>
    <tableColumn name="Holiday Allowance" id="9"/>
    <tableColumn name="Hour OT" id="10"/>
    <tableColumn name="OT " id="11"/>
    <tableColumn name="Total Income" id="12"/>
    <tableColumn name="EPF" id="13"/>
    <tableColumn name="SOCSO" id="14"/>
    <tableColumn name="Total Deduction" id="15"/>
    <tableColumn name="Net Amount" id="16"/>
  </tableColumns>
  <tableStyleInfo name="Payroll_Detail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13"/>
    <col customWidth="1" min="3" max="3" width="17.63"/>
    <col customWidth="1" min="4" max="4" width="19.63"/>
    <col customWidth="1" min="5" max="5" width="15.25"/>
    <col customWidth="1" min="6" max="6" width="15.5"/>
    <col customWidth="1" min="7" max="7" width="25.25"/>
    <col customWidth="1" min="9" max="9" width="22.25"/>
    <col customWidth="1" min="10" max="10" width="17.13"/>
    <col customWidth="1" min="11" max="11" width="14.38"/>
    <col customWidth="1" min="12" max="12" width="18.13"/>
    <col customWidth="1" min="14" max="14" width="14.38"/>
    <col customWidth="1" min="15" max="15" width="20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3" t="s">
        <v>16</v>
      </c>
      <c r="B2" s="4" t="s">
        <v>17</v>
      </c>
      <c r="C2" s="5" t="s">
        <v>18</v>
      </c>
      <c r="D2" s="6">
        <v>45483.0</v>
      </c>
      <c r="E2" s="5">
        <f t="shared" ref="E2:E4" si="1">DAY(EOMONTH(D2,0))</f>
        <v>31</v>
      </c>
      <c r="F2" s="5">
        <v>27.0</v>
      </c>
      <c r="G2" s="7">
        <f t="shared" ref="G2:G4" si="2">F2*100</f>
        <v>2700</v>
      </c>
      <c r="H2" s="4">
        <v>2.0</v>
      </c>
      <c r="I2" s="8">
        <f t="shared" ref="I2:I4" si="3">(H2*200)</f>
        <v>400</v>
      </c>
      <c r="J2" s="9">
        <v>10.0</v>
      </c>
      <c r="K2" s="8">
        <f t="shared" ref="K2:K4" si="4">J2*15</f>
        <v>150</v>
      </c>
      <c r="L2" s="8">
        <f t="shared" ref="L2:L4" si="5">G2+I2+K2</f>
        <v>3250</v>
      </c>
      <c r="M2" s="8">
        <f t="shared" ref="M2:M4" si="6">(L2*0.11)</f>
        <v>357.5</v>
      </c>
      <c r="N2" s="8">
        <f t="shared" ref="N2:N4" si="7">(L2*0.005)</f>
        <v>16.25</v>
      </c>
      <c r="O2" s="8">
        <f t="shared" ref="O2:O4" si="8">M2+N2</f>
        <v>373.75</v>
      </c>
      <c r="P2" s="10">
        <f t="shared" ref="P2:P4" si="9">L2-O2</f>
        <v>2876.25</v>
      </c>
    </row>
    <row r="3">
      <c r="A3" s="11" t="s">
        <v>19</v>
      </c>
      <c r="B3" s="12" t="s">
        <v>20</v>
      </c>
      <c r="C3" s="13" t="s">
        <v>21</v>
      </c>
      <c r="D3" s="14">
        <v>45483.0</v>
      </c>
      <c r="E3" s="13">
        <f t="shared" si="1"/>
        <v>31</v>
      </c>
      <c r="F3" s="13">
        <v>25.0</v>
      </c>
      <c r="G3" s="15">
        <f t="shared" si="2"/>
        <v>2500</v>
      </c>
      <c r="H3" s="12">
        <v>1.0</v>
      </c>
      <c r="I3" s="15">
        <f t="shared" si="3"/>
        <v>200</v>
      </c>
      <c r="J3" s="16">
        <v>5.0</v>
      </c>
      <c r="K3" s="15">
        <f t="shared" si="4"/>
        <v>75</v>
      </c>
      <c r="L3" s="15">
        <f t="shared" si="5"/>
        <v>2775</v>
      </c>
      <c r="M3" s="15">
        <f t="shared" si="6"/>
        <v>305.25</v>
      </c>
      <c r="N3" s="15">
        <f t="shared" si="7"/>
        <v>13.875</v>
      </c>
      <c r="O3" s="15">
        <f t="shared" si="8"/>
        <v>319.125</v>
      </c>
      <c r="P3" s="17">
        <f t="shared" si="9"/>
        <v>2455.875</v>
      </c>
    </row>
    <row r="4">
      <c r="A4" s="3" t="s">
        <v>22</v>
      </c>
      <c r="B4" s="4" t="s">
        <v>23</v>
      </c>
      <c r="C4" s="5" t="s">
        <v>24</v>
      </c>
      <c r="D4" s="6">
        <v>45483.0</v>
      </c>
      <c r="E4" s="5">
        <f t="shared" si="1"/>
        <v>31</v>
      </c>
      <c r="F4" s="5">
        <v>27.0</v>
      </c>
      <c r="G4" s="8">
        <f t="shared" si="2"/>
        <v>2700</v>
      </c>
      <c r="H4" s="4">
        <v>1.0</v>
      </c>
      <c r="I4" s="8">
        <f t="shared" si="3"/>
        <v>200</v>
      </c>
      <c r="J4" s="9">
        <v>2.0</v>
      </c>
      <c r="K4" s="8">
        <f t="shared" si="4"/>
        <v>30</v>
      </c>
      <c r="L4" s="8">
        <f t="shared" si="5"/>
        <v>2930</v>
      </c>
      <c r="M4" s="8">
        <f t="shared" si="6"/>
        <v>322.3</v>
      </c>
      <c r="N4" s="8">
        <f t="shared" si="7"/>
        <v>14.65</v>
      </c>
      <c r="O4" s="8">
        <f t="shared" si="8"/>
        <v>336.95</v>
      </c>
      <c r="P4" s="10">
        <f t="shared" si="9"/>
        <v>2593.05</v>
      </c>
    </row>
  </sheetData>
  <dataValidations>
    <dataValidation type="custom" allowBlank="1" showDropDown="1" sqref="G2:G4 I2:O4">
      <formula1>AND(ISNUMBER(G2),(NOT(OR(NOT(ISERROR(DATEVALUE(G2))), AND(ISNUMBER(G2), LEFT(CELL("format", G2))="D")))))</formula1>
    </dataValidation>
  </dataValidations>
  <drawing r:id="rId1"/>
  <tableParts count="1">
    <tablePart r:id="rId3"/>
  </tableParts>
</worksheet>
</file>