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166925"/>
  <mc:AlternateContent xmlns:mc="http://schemas.openxmlformats.org/markup-compatibility/2006">
    <mc:Choice Requires="x15">
      <x15ac:absPath xmlns:x15ac="http://schemas.microsoft.com/office/spreadsheetml/2010/11/ac" url="/Users/christoph/Documents/"/>
    </mc:Choice>
  </mc:AlternateContent>
  <xr:revisionPtr revIDLastSave="0" documentId="8_{9F201F77-E6FE-B84E-9FFC-79A096A2E46B}" xr6:coauthVersionLast="47" xr6:coauthVersionMax="47" xr10:uidLastSave="{00000000-0000-0000-0000-000000000000}"/>
  <bookViews>
    <workbookView xWindow="-33620" yWindow="600" windowWidth="32000" windowHeight="13800" tabRatio="682" xr2:uid="{936376C4-A33F-4902-A4D0-0CAE732E6777}"/>
  </bookViews>
  <sheets>
    <sheet name="TLN &amp; Logistik" sheetId="11" r:id="rId1"/>
    <sheet name="1" sheetId="16" r:id="rId2"/>
    <sheet name="2" sheetId="30" r:id="rId3"/>
    <sheet name="3" sheetId="31" r:id="rId4"/>
    <sheet name="4" sheetId="32" r:id="rId5"/>
    <sheet name="5" sheetId="33" r:id="rId6"/>
    <sheet name="6" sheetId="34" r:id="rId7"/>
    <sheet name="7" sheetId="35" r:id="rId8"/>
    <sheet name="8" sheetId="36" r:id="rId9"/>
    <sheet name="Line Up" sheetId="2"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11" l="1"/>
  <c r="G15" i="11" s="1"/>
  <c r="E32" i="11"/>
  <c r="G32" i="11" s="1"/>
  <c r="E27" i="11"/>
  <c r="G27" i="11" s="1"/>
  <c r="E33" i="11"/>
  <c r="E8" i="11"/>
  <c r="G8" i="11" s="1"/>
  <c r="E19" i="11"/>
  <c r="G19" i="11" s="1"/>
  <c r="E30" i="11"/>
  <c r="G30" i="11" s="1"/>
  <c r="E16" i="11"/>
  <c r="E31" i="11"/>
  <c r="E29" i="11"/>
  <c r="G29" i="11" s="1"/>
  <c r="E28" i="11"/>
  <c r="G28" i="11" s="1"/>
  <c r="E26" i="11"/>
  <c r="E25" i="11"/>
  <c r="E24" i="11"/>
  <c r="E23" i="11"/>
  <c r="E22" i="11"/>
  <c r="E21" i="11"/>
  <c r="E20" i="11"/>
  <c r="E18" i="11"/>
  <c r="E17" i="11"/>
  <c r="E13" i="11"/>
  <c r="E12" i="11"/>
  <c r="E11" i="11"/>
  <c r="E10" i="11"/>
  <c r="E9" i="11"/>
  <c r="E14" i="11"/>
  <c r="E7" i="11"/>
  <c r="G7" i="11" l="1"/>
  <c r="G14" i="11"/>
  <c r="G9" i="11"/>
  <c r="G10" i="11"/>
  <c r="G11" i="11"/>
  <c r="G12" i="11"/>
  <c r="G13" i="11"/>
  <c r="G17" i="11"/>
  <c r="G18" i="11"/>
  <c r="G20" i="11"/>
  <c r="G21" i="11"/>
  <c r="G22" i="11"/>
  <c r="G23" i="11"/>
  <c r="G24" i="11"/>
  <c r="G25" i="11"/>
  <c r="G26" i="11"/>
  <c r="G31" i="11"/>
  <c r="G16" i="11"/>
  <c r="G33" i="11"/>
  <c r="E6" i="11"/>
  <c r="G6" i="11" s="1"/>
  <c r="E34" i="11" l="1"/>
  <c r="D34" i="11" l="1"/>
  <c r="D42" i="11"/>
  <c r="E42" i="11" s="1"/>
  <c r="E40" i="11" l="1"/>
  <c r="D43" i="11"/>
  <c r="E43" i="11" l="1"/>
  <c r="D45" i="11"/>
  <c r="D41" i="11"/>
  <c r="D44" i="11"/>
  <c r="E45" i="11" l="1"/>
  <c r="E44" i="11"/>
  <c r="E41" i="11"/>
</calcChain>
</file>

<file path=xl/sharedStrings.xml><?xml version="1.0" encoding="utf-8"?>
<sst xmlns="http://schemas.openxmlformats.org/spreadsheetml/2006/main" count="179" uniqueCount="150">
  <si>
    <t>Die Protagonisten</t>
  </si>
  <si>
    <t>Nr.</t>
  </si>
  <si>
    <t>Name</t>
  </si>
  <si>
    <t>Land/Reg.</t>
  </si>
  <si>
    <t>Casktype</t>
  </si>
  <si>
    <t>Alter</t>
  </si>
  <si>
    <t>Vintage</t>
  </si>
  <si>
    <t>ABV</t>
  </si>
  <si>
    <t>WID</t>
  </si>
  <si>
    <t>Whisky Tasting</t>
  </si>
  <si>
    <t>Teilnehmer</t>
  </si>
  <si>
    <t>Teil-
nahme</t>
  </si>
  <si>
    <t>Tasting-Set (cl)</t>
  </si>
  <si>
    <t>Kosten</t>
  </si>
  <si>
    <t>Logistik
über</t>
  </si>
  <si>
    <t>Bertie</t>
  </si>
  <si>
    <t>Gerrit</t>
  </si>
  <si>
    <t>Axel</t>
  </si>
  <si>
    <t>Michael</t>
  </si>
  <si>
    <t>Sample-Fläschch. cl</t>
  </si>
  <si>
    <t>Häufigk.</t>
  </si>
  <si>
    <t>Daniel</t>
  </si>
  <si>
    <t>Martin</t>
  </si>
  <si>
    <t>Distille / IB</t>
  </si>
  <si>
    <t>Typ/Kat.</t>
  </si>
  <si>
    <t>Punkte</t>
  </si>
  <si>
    <t>Markus K.</t>
  </si>
  <si>
    <t>Philipp</t>
  </si>
  <si>
    <t>Christoph</t>
  </si>
  <si>
    <t>Rudi</t>
  </si>
  <si>
    <t>Felix</t>
  </si>
  <si>
    <t>Preis (0,7)</t>
  </si>
  <si>
    <t>Single Malt</t>
  </si>
  <si>
    <t>Dirk B.</t>
  </si>
  <si>
    <t>Dirk F.</t>
  </si>
  <si>
    <t>Karsten</t>
  </si>
  <si>
    <t>Marcus</t>
  </si>
  <si>
    <t>Elmar</t>
  </si>
  <si>
    <t>./.</t>
  </si>
  <si>
    <t>Glas</t>
  </si>
  <si>
    <t>Total</t>
  </si>
  <si>
    <t>offline</t>
  </si>
  <si>
    <t>Teams</t>
  </si>
  <si>
    <t>Eva &amp; Hendrik</t>
  </si>
  <si>
    <t>Jochen &amp; Tilo</t>
  </si>
  <si>
    <t>Marcel &amp; Frank</t>
  </si>
  <si>
    <t>SC / Highlands</t>
  </si>
  <si>
    <t>RvR</t>
  </si>
  <si>
    <t>Oliver</t>
  </si>
  <si>
    <t>Johannes</t>
  </si>
  <si>
    <t>Rainer B.</t>
  </si>
  <si>
    <t>SC / Islay</t>
  </si>
  <si>
    <t>Andreas &amp; Dietmar</t>
  </si>
  <si>
    <t>1
of
u</t>
  </si>
  <si>
    <t>Björn J.</t>
  </si>
  <si>
    <t>Mathias S.</t>
  </si>
  <si>
    <t>bh</t>
  </si>
  <si>
    <t>gw</t>
  </si>
  <si>
    <t>sd</t>
  </si>
  <si>
    <t>rb</t>
  </si>
  <si>
    <t>dh</t>
  </si>
  <si>
    <t>db</t>
  </si>
  <si>
    <t>fs</t>
  </si>
  <si>
    <t>mk</t>
  </si>
  <si>
    <t>ds</t>
  </si>
  <si>
    <t>km</t>
  </si>
  <si>
    <t>kf</t>
  </si>
  <si>
    <t>df</t>
  </si>
  <si>
    <t>mh</t>
  </si>
  <si>
    <t>jr</t>
  </si>
  <si>
    <t>bj</t>
  </si>
  <si>
    <t>eh</t>
  </si>
  <si>
    <t>ax</t>
  </si>
  <si>
    <t>en</t>
  </si>
  <si>
    <r>
      <t xml:space="preserve">Dirk S. </t>
    </r>
    <r>
      <rPr>
        <sz val="16"/>
        <rFont val="Calibri"/>
        <family val="2"/>
        <scheme val="minor"/>
      </rPr>
      <t>&amp; Bastian</t>
    </r>
  </si>
  <si>
    <t>60%</t>
  </si>
  <si>
    <t>46%</t>
  </si>
  <si>
    <t>17 y</t>
  </si>
  <si>
    <t>Geruch</t>
  </si>
  <si>
    <t>Geschmack</t>
  </si>
  <si>
    <t>Abgang</t>
  </si>
  <si>
    <t>Post</t>
  </si>
  <si>
    <t>Micha S.</t>
  </si>
  <si>
    <r>
      <t xml:space="preserve">Fr., 20.02.2026 , 20.00 - oE  </t>
    </r>
    <r>
      <rPr>
        <sz val="16"/>
        <color theme="1"/>
        <rFont val="Calibri"/>
        <family val="2"/>
        <scheme val="minor"/>
      </rPr>
      <t>(onl./Teams)</t>
    </r>
  </si>
  <si>
    <t>Hort</t>
  </si>
  <si>
    <t>Bank</t>
  </si>
  <si>
    <t>Haustür</t>
  </si>
  <si>
    <t>Hilgering</t>
  </si>
  <si>
    <t>RG Positz</t>
  </si>
  <si>
    <t>ca</t>
  </si>
  <si>
    <t>jg</t>
  </si>
  <si>
    <r>
      <t xml:space="preserve">Whisky-Tasting  -  Fr., 20. Februar 2026  -  line up       </t>
    </r>
    <r>
      <rPr>
        <b/>
        <i/>
        <sz val="14"/>
        <color theme="1"/>
        <rFont val="Arial"/>
        <family val="2"/>
      </rPr>
      <t>( 20 Uhr - open end ,  online, hybrid, Teams)</t>
    </r>
  </si>
  <si>
    <t>Craigellachie 17y</t>
  </si>
  <si>
    <t>SC / Speyside</t>
  </si>
  <si>
    <t>Craigellachie
OA</t>
  </si>
  <si>
    <t>Ex-Bourbon &amp; Ex-Sherry</t>
  </si>
  <si>
    <t>Royal Brackla
Mos 25045</t>
  </si>
  <si>
    <t xml:space="preserve">    Royal Brackla
Malts of Scotland</t>
  </si>
  <si>
    <t>Sherry Hogshead</t>
  </si>
  <si>
    <t>15 y</t>
  </si>
  <si>
    <t>2010 - 2025</t>
  </si>
  <si>
    <t>Tobermory
Red Wine Matured</t>
  </si>
  <si>
    <t>SC / Islands</t>
  </si>
  <si>
    <t>Tobermory
OA</t>
  </si>
  <si>
    <t>Red Wine matured</t>
  </si>
  <si>
    <t>14 y</t>
  </si>
  <si>
    <t>Bruichladdich
Creetown Dist. 20y</t>
  </si>
  <si>
    <t>Bruichladdich
Creetown Distillers</t>
  </si>
  <si>
    <t>Barrel</t>
  </si>
  <si>
    <t>20 y</t>
  </si>
  <si>
    <t>2005 - 2025</t>
  </si>
  <si>
    <t>Peat's Beast 20y</t>
  </si>
  <si>
    <r>
      <rPr>
        <i/>
        <sz val="10"/>
        <color theme="1"/>
        <rFont val="Arial"/>
        <family val="2"/>
      </rPr>
      <t xml:space="preserve">undisclosed
</t>
    </r>
    <r>
      <rPr>
        <sz val="10"/>
        <color theme="1"/>
        <rFont val="Arial"/>
        <family val="2"/>
      </rPr>
      <t>Fox Fitzgerald</t>
    </r>
  </si>
  <si>
    <t>Ex-Bourbon Hogshead</t>
  </si>
  <si>
    <t xml:space="preserve">Kilchoman
White port </t>
  </si>
  <si>
    <t>Kilchoman
OA</t>
  </si>
  <si>
    <t>white port hogshead
&gt;2 years</t>
  </si>
  <si>
    <t>9 y</t>
  </si>
  <si>
    <t>2015 - 2025</t>
  </si>
  <si>
    <t>Driftless Glen
Straight Rye</t>
  </si>
  <si>
    <t>USA</t>
  </si>
  <si>
    <t xml:space="preserve">    Driftless Glen
OA</t>
  </si>
  <si>
    <t>Virgin</t>
  </si>
  <si>
    <t>5 y</t>
  </si>
  <si>
    <t>Single Barrel Straight Rye</t>
  </si>
  <si>
    <t>GlenAllachie
PX #5880</t>
  </si>
  <si>
    <t>GlenAllachie
OA</t>
  </si>
  <si>
    <t>PX Puncheon</t>
  </si>
  <si>
    <t>2009 - 2023</t>
  </si>
  <si>
    <t xml:space="preserve">süß, Trockenfrucht, vllt getrocknete Aprikosen, Eiche, Mandel / Haselnuss, Honig, gezuckerte Orange, Zucker, Orange </t>
  </si>
  <si>
    <t xml:space="preserve">Tabak, Leder, Kirsche, Schokolade, anhaltender Apfel / Birne, sehr lange Sherry Noten </t>
  </si>
  <si>
    <t>helle &amp; rote Früchte dominant, süß, Apfel, Zimt, Apple Crumble / Apfelstrudel (+ Vanilleeis?), Gewürze (Oregano, Kreuzkümmel, Kurkuma), "Port", Rosine, Kirsche, Vanille</t>
  </si>
  <si>
    <t xml:space="preserve">Creme catalana, eichenschrank - bissl Klebstoff, aber auf sehr vertretbarem Niveau, Nana Minze, Ricola, darunter eingekochte Früchte. </t>
  </si>
  <si>
    <t xml:space="preserve">Erst süß, dann intensivieren sich die Gewürze. Baut sich richtig schön auf. Karamell, Thymian, Süßholz, Lakritz, masticha (Harz aus Griechenland). </t>
  </si>
  <si>
    <t xml:space="preserve">Er wird hintenraus fruchtig,wie im der Nase. Eingekochte Rosinen, rote Grütze, ausgekochte Zimtstange. </t>
  </si>
  <si>
    <t xml:space="preserve">In der Nase angenehm süßer Rauch, Erdbeeren, Pfirsich, leicht modriger Waldboden,eine Zitrusnote, der Alkohol ist gut eingebunden. </t>
  </si>
  <si>
    <t xml:space="preserve">Am Gaumen kommt zuerst eine schöne süße Note die in Richtung dunkle Beeren geht umgeben von leichtem Rauch, adstringierend, dunkle Schokolade und schöne Röstaromen. </t>
  </si>
  <si>
    <t xml:space="preserve">Der Abgang ist Mittellang und wirklich sehr schön. Hinten raus nochmal eine schöne süße und zum Schluss wieder diese angenehme Rauchnote. </t>
  </si>
  <si>
    <t>Sehr kräftig, rauchig und torfig, mit Noten von Karamell und gebranntem Zucker.</t>
  </si>
  <si>
    <t>Kräftiger Torfrauch, äußerst elegant; Aromen von Fudge und süßem Gebäck, getragen von einem feinen, torfigen Rückgrat. Sehr harmonisch und rund.</t>
  </si>
  <si>
    <t>Lang anhaltend, intensiv torfig mit einem Hauch Süße von Karamell; rund und kraftvoll, hinterlässt ein tiefes, wärmendes Finish.</t>
  </si>
  <si>
    <t>Tanne, Kardamom, Nelken, Muskatnuss und Petersilie. Karamell, Vanillepudding und alte Holztische. Im Hintergrund weiße Früchte, Blaubeeren und eine Prise Salz.</t>
  </si>
  <si>
    <t>Äpfel, Karamell, Kiefernnadeln, Kümmel. Noch recht holzig. Kardamom und Pfeffer. Einige weiße und gelbe Früchte, ein Hauch von Zitrusfrüchten. Cremig.</t>
  </si>
  <si>
    <t>Zitrusfrüchte, Salzlake, viel Honig, Blaubeeren, Geißblatt, Vanillepudding und Strandaromen. Jetzt etwas weniger holzig, wird er zum Ende hin eher cremig und salzig. Mit Wasser überrascht er mit einer Litschi-Note.</t>
  </si>
  <si>
    <t>Der Tobermory-Style aber auch die Vollreifung in Bordeaux Rotweinfässern sind unverkennbar. Die Aromen zeigen sich angenehm harmonisch - aber auch überraschend süß.</t>
  </si>
  <si>
    <t xml:space="preserve">Tobermory-Style, säuerliche reife Weintrauben, Orangeat, Marzipan, Malz </t>
  </si>
  <si>
    <t xml:space="preserve">Ölig, kräftiger dunkler Honig, rote Grütze, Vanilleschoten, Rosinen, etwas Zartbitterschokolade. </t>
  </si>
  <si>
    <t xml:space="preserve">Süßer Orangenlikör mit trockener Holzwürze (Bordeauxfassaroma), die den Mundraum lange belegt. </t>
  </si>
  <si>
    <t>Toller Whisky für den aufgerufenen Preis. Ohne Wasser: Stark würzig, sherrylastiger Unterton (Oloroso?).
Ölig, voller Körper, aber trotz 17 Jahren Reifung immer noch ein mittellerer Krawallbruder mit Ecken und Kanten. Altes Holz, Leder, gelbe Früchte, rote Früchte, Politur, Nüsse, Toffee, alle Aromen werden begleitet von weißem Pfeffer, dunklem Honig, Orangenzesten, mal stärker, mal schwächer und einer subtilen metallischen Note, im positiven Sinne. Viele sprechen hier von einem typischen Old School - Charakter.
Zudem merkt man, dass die neueren Abfüllungen ein intensiveres Sherry-Vatting genossen haben. Früher war diese Abfüllung fast ausschließlich durch eine Bourbonfasslagerung geprägt. Schön komplex, ich rieche teils immer wieder unterschiedliche Aromen in abweichender Dominanz heraus.
Mit ein Paar Tropfen Wasser je nach Gusto wird er noch cremiger, ruhiger und geschmeidiger. Er wandelt sich dann zum Gentleman.
Sehr, sehr gut. Ohne Wasser 89 (-) und mit Wasser 90 (-) Punkte.</t>
  </si>
  <si>
    <t xml:space="preserve">Eine der MoS-Abfüllungen Ende Oktober in Massen/Lux.
Tipp -und mitgebracht- von Arndt. Also Blindkauf für ein Blindtasting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</si>
</sst>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5" formatCode="#,##0\ &quot;€&quot;;\-#,##0\ &quot;€&quot;"/>
    <numFmt numFmtId="7" formatCode="#,##0.00\ &quot;€&quot;;\-#,##0.00\ &quot;€&quot;"/>
    <numFmt numFmtId="44" formatCode="_-* #,##0.00\ &quot;€&quot;_-;\-* #,##0.00\ &quot;€&quot;_-;_-* &quot;-&quot;??\ &quot;€&quot;_-;_-@_-"/>
    <numFmt numFmtId="164" formatCode="0.0%"/>
    <numFmt numFmtId="165" formatCode="#,##0\ &quot;€&quot;"/>
    <numFmt numFmtId="166" formatCode="0.0"/>
    <numFmt numFmtId="167" formatCode="#,##0.0\ &quot;€&quot;"/>
  </numFmts>
  <fonts count="26" x14ac:knownFonts="1">
    <font>
      <sz val="11"/>
      <color theme="1"/>
      <name val="Calibri"/>
      <family val="2"/>
      <scheme val="minor"/>
    </font>
    <font>
      <b/>
      <i/>
      <sz val="10"/>
      <color theme="1"/>
      <name val="Arial"/>
      <family val="2"/>
    </font>
    <font>
      <sz val="11"/>
      <color theme="1"/>
      <name val="Calibri"/>
      <family val="2"/>
      <scheme val="minor"/>
    </font>
    <font>
      <u/>
      <sz val="11"/>
      <color theme="10"/>
      <name val="Calibri"/>
      <family val="2"/>
      <scheme val="minor"/>
    </font>
    <font>
      <sz val="10"/>
      <color theme="1"/>
      <name val="Arial"/>
      <family val="2"/>
    </font>
    <font>
      <b/>
      <i/>
      <sz val="22"/>
      <color theme="1"/>
      <name val="Arial"/>
      <family val="2"/>
    </font>
    <font>
      <b/>
      <i/>
      <sz val="12"/>
      <color theme="1"/>
      <name val="Arial"/>
      <family val="2"/>
    </font>
    <font>
      <b/>
      <sz val="10"/>
      <color theme="1"/>
      <name val="Arial"/>
      <family val="2"/>
    </font>
    <font>
      <b/>
      <i/>
      <sz val="10"/>
      <name val="Arial"/>
      <family val="2"/>
    </font>
    <font>
      <u/>
      <sz val="10"/>
      <color theme="10"/>
      <name val="Arial"/>
      <family val="2"/>
    </font>
    <font>
      <sz val="10"/>
      <color rgb="FF006100"/>
      <name val="Arial"/>
      <family val="2"/>
    </font>
    <font>
      <sz val="18"/>
      <color theme="1"/>
      <name val="Calibri"/>
      <family val="2"/>
      <scheme val="minor"/>
    </font>
    <font>
      <b/>
      <sz val="18"/>
      <color theme="1"/>
      <name val="Calibri"/>
      <family val="2"/>
      <scheme val="minor"/>
    </font>
    <font>
      <sz val="18"/>
      <color theme="0"/>
      <name val="Calibri"/>
      <family val="2"/>
      <scheme val="minor"/>
    </font>
    <font>
      <b/>
      <sz val="18"/>
      <color rgb="FF00B050"/>
      <name val="Calibri"/>
      <family val="2"/>
      <scheme val="minor"/>
    </font>
    <font>
      <sz val="18"/>
      <name val="Calibri"/>
      <family val="2"/>
      <scheme val="minor"/>
    </font>
    <font>
      <u val="doubleAccounting"/>
      <sz val="18"/>
      <name val="Calibri"/>
      <family val="2"/>
      <scheme val="minor"/>
    </font>
    <font>
      <b/>
      <i/>
      <sz val="14"/>
      <color theme="1"/>
      <name val="Arial"/>
      <family val="2"/>
    </font>
    <font>
      <sz val="16"/>
      <color theme="1"/>
      <name val="Calibri"/>
      <family val="2"/>
      <scheme val="minor"/>
    </font>
    <font>
      <b/>
      <sz val="18"/>
      <name val="Calibri"/>
      <family val="2"/>
      <scheme val="minor"/>
    </font>
    <font>
      <b/>
      <sz val="18"/>
      <color rgb="FFFF0000"/>
      <name val="Calibri"/>
      <family val="2"/>
      <scheme val="minor"/>
    </font>
    <font>
      <u val="double"/>
      <sz val="18"/>
      <color theme="1"/>
      <name val="Calibri"/>
      <family val="2"/>
      <scheme val="minor"/>
    </font>
    <font>
      <b/>
      <sz val="18"/>
      <color rgb="FF0070C0"/>
      <name val="Calibri"/>
      <family val="2"/>
      <scheme val="minor"/>
    </font>
    <font>
      <sz val="16"/>
      <name val="Calibri"/>
      <family val="2"/>
      <scheme val="minor"/>
    </font>
    <font>
      <i/>
      <sz val="10"/>
      <color theme="1"/>
      <name val="Arial"/>
      <family val="2"/>
    </font>
    <font>
      <sz val="9"/>
      <color theme="1"/>
      <name val="Arial"/>
      <family val="2"/>
    </font>
  </fonts>
  <fills count="3">
    <fill>
      <patternFill patternType="none"/>
    </fill>
    <fill>
      <patternFill patternType="gray125"/>
    </fill>
    <fill>
      <patternFill patternType="solid">
        <fgColor rgb="FFC6EFCE"/>
      </patternFill>
    </fill>
  </fills>
  <borders count="28">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style="thin">
        <color auto="1"/>
      </top>
      <bottom/>
      <diagonal/>
    </border>
    <border>
      <left/>
      <right/>
      <top style="thin">
        <color indexed="64"/>
      </top>
      <bottom/>
      <diagonal/>
    </border>
    <border>
      <left/>
      <right style="thin">
        <color indexed="64"/>
      </right>
      <top style="thin">
        <color indexed="64"/>
      </top>
      <bottom/>
      <diagonal/>
    </border>
    <border>
      <left style="thin">
        <color auto="1"/>
      </left>
      <right/>
      <top/>
      <bottom style="thin">
        <color auto="1"/>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indexed="64"/>
      </top>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thin">
        <color auto="1"/>
      </right>
      <top style="medium">
        <color indexed="64"/>
      </top>
      <bottom style="thin">
        <color auto="1"/>
      </bottom>
      <diagonal/>
    </border>
    <border>
      <left/>
      <right/>
      <top style="medium">
        <color indexed="64"/>
      </top>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right/>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8">
    <xf numFmtId="0" fontId="0" fillId="0" borderId="0"/>
    <xf numFmtId="0" fontId="3" fillId="0" borderId="0" applyNumberFormat="0" applyFill="0" applyBorder="0" applyAlignment="0" applyProtection="0"/>
    <xf numFmtId="0" fontId="4" fillId="0" borderId="0"/>
    <xf numFmtId="0" fontId="9" fillId="0" borderId="0" applyNumberFormat="0" applyFill="0" applyBorder="0" applyAlignment="0" applyProtection="0"/>
    <xf numFmtId="0" fontId="2" fillId="0" borderId="0"/>
    <xf numFmtId="44" fontId="4" fillId="0" borderId="0" applyFont="0" applyFill="0" applyBorder="0" applyAlignment="0" applyProtection="0"/>
    <xf numFmtId="0" fontId="10" fillId="2" borderId="0" applyNumberFormat="0" applyBorder="0" applyAlignment="0" applyProtection="0"/>
    <xf numFmtId="44" fontId="2" fillId="0" borderId="0" applyFont="0" applyFill="0" applyBorder="0" applyAlignment="0" applyProtection="0"/>
  </cellStyleXfs>
  <cellXfs count="120">
    <xf numFmtId="0" fontId="0" fillId="0" borderId="0" xfId="0"/>
    <xf numFmtId="0" fontId="4" fillId="0" borderId="0" xfId="2" applyAlignment="1">
      <alignment vertical="center"/>
    </xf>
    <xf numFmtId="0" fontId="4" fillId="0" borderId="0" xfId="2" applyAlignment="1">
      <alignment horizontal="center" vertical="center"/>
    </xf>
    <xf numFmtId="0" fontId="4" fillId="0" borderId="1" xfId="2" applyBorder="1" applyAlignment="1">
      <alignment horizontal="center" vertical="center"/>
    </xf>
    <xf numFmtId="0" fontId="7" fillId="0" borderId="0" xfId="2" applyFont="1" applyAlignment="1">
      <alignment horizontal="left" vertical="center"/>
    </xf>
    <xf numFmtId="0" fontId="7" fillId="0" borderId="0" xfId="2" applyFont="1" applyAlignment="1">
      <alignment vertical="center"/>
    </xf>
    <xf numFmtId="0" fontId="1" fillId="0" borderId="1" xfId="2" applyFont="1" applyBorder="1" applyAlignment="1">
      <alignment horizontal="center" vertical="center" wrapText="1"/>
    </xf>
    <xf numFmtId="0" fontId="1" fillId="0" borderId="0" xfId="2" applyFont="1" applyAlignment="1">
      <alignment vertical="center"/>
    </xf>
    <xf numFmtId="0" fontId="4" fillId="0" borderId="1" xfId="2" applyBorder="1" applyAlignment="1">
      <alignment horizontal="center" vertical="center" wrapText="1"/>
    </xf>
    <xf numFmtId="164" fontId="4" fillId="0" borderId="1" xfId="2" applyNumberFormat="1" applyBorder="1" applyAlignment="1">
      <alignment horizontal="center" vertical="center"/>
    </xf>
    <xf numFmtId="0" fontId="11" fillId="0" borderId="0" xfId="4" applyFont="1"/>
    <xf numFmtId="0" fontId="11" fillId="0" borderId="0" xfId="4" applyFont="1" applyAlignment="1">
      <alignment horizontal="center"/>
    </xf>
    <xf numFmtId="0" fontId="12" fillId="0" borderId="0" xfId="4" applyFont="1" applyAlignment="1">
      <alignment vertical="center"/>
    </xf>
    <xf numFmtId="44" fontId="13" fillId="0" borderId="2" xfId="5" applyFont="1" applyBorder="1" applyAlignment="1">
      <alignment horizontal="center" vertical="center" wrapText="1"/>
    </xf>
    <xf numFmtId="0" fontId="11" fillId="0" borderId="0" xfId="4" applyFont="1" applyAlignment="1">
      <alignment vertical="center"/>
    </xf>
    <xf numFmtId="0" fontId="14" fillId="0" borderId="1" xfId="4" applyFont="1" applyBorder="1" applyAlignment="1">
      <alignment horizontal="center" vertical="center"/>
    </xf>
    <xf numFmtId="7" fontId="11" fillId="0" borderId="1" xfId="7" applyNumberFormat="1" applyFont="1" applyBorder="1" applyAlignment="1">
      <alignment horizontal="center" vertical="center"/>
    </xf>
    <xf numFmtId="0" fontId="11" fillId="0" borderId="1" xfId="4" applyFont="1" applyBorder="1" applyAlignment="1">
      <alignment horizontal="center" vertical="center"/>
    </xf>
    <xf numFmtId="0" fontId="11" fillId="0" borderId="0" xfId="4" applyFont="1" applyAlignment="1">
      <alignment horizontal="center" vertical="center"/>
    </xf>
    <xf numFmtId="0" fontId="13" fillId="0" borderId="0" xfId="4" applyFont="1" applyAlignment="1">
      <alignment horizontal="center"/>
    </xf>
    <xf numFmtId="0" fontId="11" fillId="0" borderId="0" xfId="4" applyFont="1" applyAlignment="1">
      <alignment horizontal="left"/>
    </xf>
    <xf numFmtId="0" fontId="15" fillId="0" borderId="0" xfId="4" applyFont="1" applyAlignment="1">
      <alignment vertical="center"/>
    </xf>
    <xf numFmtId="0" fontId="15" fillId="0" borderId="1" xfId="4" applyFont="1" applyBorder="1" applyAlignment="1">
      <alignment horizontal="center" vertical="center"/>
    </xf>
    <xf numFmtId="0" fontId="16" fillId="0" borderId="0" xfId="4" applyFont="1" applyAlignment="1">
      <alignment horizontal="center" vertical="top"/>
    </xf>
    <xf numFmtId="0" fontId="5" fillId="0" borderId="0" xfId="2" applyFont="1" applyAlignment="1">
      <alignment horizontal="center" vertical="center"/>
    </xf>
    <xf numFmtId="0" fontId="3" fillId="0" borderId="1" xfId="1" applyFill="1" applyBorder="1" applyAlignment="1">
      <alignment horizontal="center" vertical="center"/>
    </xf>
    <xf numFmtId="0" fontId="3" fillId="0" borderId="1" xfId="1" applyNumberFormat="1" applyFill="1" applyBorder="1" applyAlignment="1">
      <alignment horizontal="center" vertical="center"/>
    </xf>
    <xf numFmtId="0" fontId="4" fillId="0" borderId="1" xfId="2" quotePrefix="1" applyBorder="1" applyAlignment="1">
      <alignment horizontal="center" vertical="center" wrapText="1"/>
    </xf>
    <xf numFmtId="7" fontId="16" fillId="0" borderId="0" xfId="4" applyNumberFormat="1" applyFont="1" applyAlignment="1">
      <alignment horizontal="center" vertical="top"/>
    </xf>
    <xf numFmtId="0" fontId="20" fillId="0" borderId="1" xfId="4" quotePrefix="1" applyFont="1" applyBorder="1" applyAlignment="1">
      <alignment horizontal="center" vertical="center"/>
    </xf>
    <xf numFmtId="0" fontId="15" fillId="0" borderId="1" xfId="6" quotePrefix="1" applyFont="1" applyFill="1" applyBorder="1" applyAlignment="1">
      <alignment horizontal="center" vertical="center"/>
    </xf>
    <xf numFmtId="0" fontId="15" fillId="0" borderId="1" xfId="6" applyFont="1" applyFill="1" applyBorder="1" applyAlignment="1">
      <alignment horizontal="center" vertical="center"/>
    </xf>
    <xf numFmtId="0" fontId="16" fillId="0" borderId="0" xfId="4" applyFont="1" applyAlignment="1">
      <alignment horizontal="center"/>
    </xf>
    <xf numFmtId="44" fontId="19" fillId="0" borderId="2" xfId="5" applyFont="1" applyBorder="1" applyAlignment="1">
      <alignment horizontal="center" vertical="center" wrapText="1"/>
    </xf>
    <xf numFmtId="5" fontId="11" fillId="0" borderId="1" xfId="7" applyNumberFormat="1" applyFont="1" applyBorder="1" applyAlignment="1">
      <alignment horizontal="center" vertical="center"/>
    </xf>
    <xf numFmtId="5" fontId="21" fillId="0" borderId="0" xfId="7" applyNumberFormat="1" applyFont="1" applyBorder="1" applyAlignment="1">
      <alignment horizontal="center" vertical="center"/>
    </xf>
    <xf numFmtId="0" fontId="22" fillId="0" borderId="1" xfId="4" applyFont="1" applyBorder="1" applyAlignment="1">
      <alignment horizontal="center" vertical="center"/>
    </xf>
    <xf numFmtId="1" fontId="4" fillId="0" borderId="0" xfId="2" applyNumberFormat="1" applyAlignment="1">
      <alignment vertical="center"/>
    </xf>
    <xf numFmtId="0" fontId="12" fillId="0" borderId="0" xfId="0" applyFont="1" applyAlignment="1">
      <alignment vertical="top"/>
    </xf>
    <xf numFmtId="0" fontId="0" fillId="0" borderId="0" xfId="0" applyAlignment="1">
      <alignment vertical="top"/>
    </xf>
    <xf numFmtId="0" fontId="11" fillId="0" borderId="0" xfId="0" applyFont="1" applyAlignment="1">
      <alignment vertical="top" wrapText="1"/>
    </xf>
    <xf numFmtId="166" fontId="4" fillId="0" borderId="1" xfId="2" applyNumberFormat="1" applyBorder="1" applyAlignment="1">
      <alignment horizontal="center" vertical="center"/>
    </xf>
    <xf numFmtId="0" fontId="15" fillId="0" borderId="3" xfId="6" quotePrefix="1" applyFont="1" applyFill="1" applyBorder="1" applyAlignment="1">
      <alignment horizontal="center" vertical="center"/>
    </xf>
    <xf numFmtId="0" fontId="0" fillId="0" borderId="1" xfId="0" applyBorder="1"/>
    <xf numFmtId="14" fontId="11" fillId="0" borderId="0" xfId="4" applyNumberFormat="1" applyFont="1" applyAlignment="1">
      <alignment vertical="center"/>
    </xf>
    <xf numFmtId="0" fontId="23" fillId="0" borderId="1" xfId="4" quotePrefix="1" applyFont="1" applyBorder="1" applyAlignment="1">
      <alignment horizontal="center" vertical="center"/>
    </xf>
    <xf numFmtId="0" fontId="14" fillId="0" borderId="1" xfId="4" quotePrefix="1" applyFont="1" applyBorder="1" applyAlignment="1">
      <alignment horizontal="center" vertical="center"/>
    </xf>
    <xf numFmtId="0" fontId="19" fillId="0" borderId="1" xfId="4" applyFont="1" applyBorder="1" applyAlignment="1">
      <alignment horizontal="center" vertical="center"/>
    </xf>
    <xf numFmtId="0" fontId="15" fillId="0" borderId="0" xfId="4" quotePrefix="1" applyFont="1" applyAlignment="1">
      <alignment vertical="center"/>
    </xf>
    <xf numFmtId="0" fontId="11" fillId="0" borderId="4" xfId="4" applyFont="1" applyBorder="1" applyAlignment="1">
      <alignment horizontal="center" vertical="center"/>
    </xf>
    <xf numFmtId="0" fontId="11" fillId="0" borderId="4" xfId="4" applyFont="1" applyBorder="1" applyAlignment="1">
      <alignment vertical="center"/>
    </xf>
    <xf numFmtId="0" fontId="11" fillId="0" borderId="2" xfId="4" applyFont="1" applyBorder="1" applyAlignment="1">
      <alignment vertical="center"/>
    </xf>
    <xf numFmtId="0" fontId="11" fillId="0" borderId="1" xfId="4" applyFont="1" applyBorder="1" applyAlignment="1">
      <alignment horizontal="center" vertical="center" wrapText="1"/>
    </xf>
    <xf numFmtId="167" fontId="4" fillId="0" borderId="0" xfId="2" applyNumberFormat="1" applyAlignment="1">
      <alignment vertical="center"/>
    </xf>
    <xf numFmtId="0" fontId="7" fillId="0" borderId="0" xfId="2" applyFont="1" applyAlignment="1">
      <alignment vertical="center" textRotation="90"/>
    </xf>
    <xf numFmtId="0" fontId="7" fillId="0" borderId="14" xfId="2" applyFont="1" applyBorder="1" applyAlignment="1">
      <alignment horizontal="center" vertical="center"/>
    </xf>
    <xf numFmtId="0" fontId="6" fillId="0" borderId="15" xfId="2" applyFont="1" applyBorder="1" applyAlignment="1">
      <alignment horizontal="center" vertical="center" textRotation="90"/>
    </xf>
    <xf numFmtId="0" fontId="7" fillId="0" borderId="16" xfId="2" applyFont="1" applyBorder="1" applyAlignment="1">
      <alignment horizontal="center" vertical="center"/>
    </xf>
    <xf numFmtId="0" fontId="4" fillId="0" borderId="16" xfId="2" applyBorder="1" applyAlignment="1">
      <alignment horizontal="center" vertical="center"/>
    </xf>
    <xf numFmtId="0" fontId="4" fillId="0" borderId="17" xfId="2" applyBorder="1" applyAlignment="1">
      <alignment horizontal="center" vertical="center"/>
    </xf>
    <xf numFmtId="0" fontId="4" fillId="0" borderId="15" xfId="2" applyBorder="1" applyAlignment="1">
      <alignment horizontal="center" vertical="center"/>
    </xf>
    <xf numFmtId="0" fontId="1" fillId="0" borderId="16" xfId="2" applyFont="1" applyBorder="1" applyAlignment="1">
      <alignment horizontal="center" vertical="center" wrapText="1"/>
    </xf>
    <xf numFmtId="0" fontId="4" fillId="0" borderId="16" xfId="2" quotePrefix="1" applyBorder="1" applyAlignment="1">
      <alignment horizontal="center" vertical="center" wrapText="1"/>
    </xf>
    <xf numFmtId="164" fontId="4" fillId="0" borderId="16" xfId="2" applyNumberFormat="1" applyBorder="1" applyAlignment="1">
      <alignment horizontal="center" vertical="center"/>
    </xf>
    <xf numFmtId="0" fontId="3" fillId="0" borderId="16" xfId="1" applyFill="1" applyBorder="1" applyAlignment="1">
      <alignment horizontal="center" vertical="center"/>
    </xf>
    <xf numFmtId="166" fontId="4" fillId="0" borderId="16" xfId="2" applyNumberFormat="1" applyBorder="1" applyAlignment="1">
      <alignment horizontal="center" vertical="center"/>
    </xf>
    <xf numFmtId="165" fontId="4" fillId="0" borderId="17" xfId="2" applyNumberFormat="1" applyBorder="1" applyAlignment="1">
      <alignment horizontal="center" vertical="center"/>
    </xf>
    <xf numFmtId="0" fontId="7" fillId="0" borderId="18" xfId="2" applyFont="1" applyBorder="1" applyAlignment="1">
      <alignment horizontal="center" vertical="center"/>
    </xf>
    <xf numFmtId="0" fontId="7" fillId="0" borderId="19" xfId="2" applyFont="1" applyBorder="1" applyAlignment="1">
      <alignment horizontal="left" vertical="center"/>
    </xf>
    <xf numFmtId="0" fontId="7" fillId="0" borderId="20" xfId="2" applyFont="1" applyBorder="1" applyAlignment="1">
      <alignment horizontal="center" vertical="center"/>
    </xf>
    <xf numFmtId="0" fontId="7" fillId="0" borderId="21" xfId="2" applyFont="1" applyBorder="1" applyAlignment="1">
      <alignment horizontal="center" vertical="center"/>
    </xf>
    <xf numFmtId="0" fontId="0" fillId="0" borderId="22" xfId="0" applyBorder="1"/>
    <xf numFmtId="0" fontId="0" fillId="0" borderId="23" xfId="0" applyBorder="1"/>
    <xf numFmtId="0" fontId="8" fillId="0" borderId="22" xfId="2" applyFont="1" applyBorder="1" applyAlignment="1">
      <alignment horizontal="center" vertical="center" wrapText="1"/>
    </xf>
    <xf numFmtId="0" fontId="1" fillId="0" borderId="23" xfId="2" applyFont="1" applyBorder="1" applyAlignment="1">
      <alignment horizontal="center" vertical="center" wrapText="1"/>
    </xf>
    <xf numFmtId="0" fontId="4" fillId="0" borderId="22" xfId="2" applyBorder="1" applyAlignment="1">
      <alignment horizontal="center" vertical="center"/>
    </xf>
    <xf numFmtId="0" fontId="4" fillId="0" borderId="23" xfId="2" applyBorder="1" applyAlignment="1">
      <alignment horizontal="center" vertical="center"/>
    </xf>
    <xf numFmtId="0" fontId="4" fillId="0" borderId="22" xfId="2" applyBorder="1" applyAlignment="1">
      <alignment horizontal="center" vertical="center" wrapText="1"/>
    </xf>
    <xf numFmtId="0" fontId="4" fillId="0" borderId="23" xfId="2" applyBorder="1" applyAlignment="1">
      <alignment horizontal="center" vertical="center" wrapText="1"/>
    </xf>
    <xf numFmtId="164" fontId="4" fillId="0" borderId="22" xfId="2" applyNumberFormat="1" applyBorder="1" applyAlignment="1">
      <alignment horizontal="center" vertical="center"/>
    </xf>
    <xf numFmtId="164" fontId="4" fillId="0" borderId="23" xfId="2" applyNumberFormat="1" applyBorder="1" applyAlignment="1">
      <alignment horizontal="center" vertical="center"/>
    </xf>
    <xf numFmtId="0" fontId="3" fillId="0" borderId="22" xfId="1" applyFill="1" applyBorder="1" applyAlignment="1">
      <alignment horizontal="center" vertical="center"/>
    </xf>
    <xf numFmtId="0" fontId="3" fillId="0" borderId="23" xfId="1" applyFill="1" applyBorder="1" applyAlignment="1">
      <alignment horizontal="center" vertical="center"/>
    </xf>
    <xf numFmtId="166" fontId="4" fillId="0" borderId="22" xfId="2" applyNumberFormat="1" applyBorder="1" applyAlignment="1">
      <alignment horizontal="center" vertical="center"/>
    </xf>
    <xf numFmtId="166" fontId="4" fillId="0" borderId="23" xfId="2" applyNumberFormat="1" applyBorder="1" applyAlignment="1">
      <alignment horizontal="center" vertical="center"/>
    </xf>
    <xf numFmtId="165" fontId="4" fillId="0" borderId="24" xfId="2" applyNumberFormat="1" applyBorder="1" applyAlignment="1">
      <alignment horizontal="center" vertical="center"/>
    </xf>
    <xf numFmtId="0" fontId="4" fillId="0" borderId="25" xfId="2" applyBorder="1" applyAlignment="1">
      <alignment vertical="center"/>
    </xf>
    <xf numFmtId="165" fontId="4" fillId="0" borderId="26" xfId="2" applyNumberFormat="1" applyBorder="1" applyAlignment="1">
      <alignment horizontal="center" vertical="center"/>
    </xf>
    <xf numFmtId="165" fontId="4" fillId="0" borderId="27" xfId="2" applyNumberFormat="1" applyBorder="1" applyAlignment="1">
      <alignment horizontal="center" vertical="center"/>
    </xf>
    <xf numFmtId="0" fontId="1" fillId="0" borderId="22" xfId="2" applyFont="1" applyBorder="1" applyAlignment="1">
      <alignment horizontal="center" vertical="center" wrapText="1"/>
    </xf>
    <xf numFmtId="0" fontId="25" fillId="0" borderId="23" xfId="2" applyFont="1" applyBorder="1" applyAlignment="1">
      <alignment horizontal="center" vertical="center"/>
    </xf>
    <xf numFmtId="0" fontId="4" fillId="0" borderId="22" xfId="2" quotePrefix="1" applyBorder="1" applyAlignment="1">
      <alignment horizontal="center" vertical="center" wrapText="1"/>
    </xf>
    <xf numFmtId="0" fontId="4" fillId="0" borderId="23" xfId="2" quotePrefix="1" applyBorder="1" applyAlignment="1">
      <alignment horizontal="center" vertical="center" wrapText="1"/>
    </xf>
    <xf numFmtId="0" fontId="4" fillId="0" borderId="23" xfId="2" quotePrefix="1" applyBorder="1" applyAlignment="1">
      <alignment horizontal="center" vertical="center"/>
    </xf>
    <xf numFmtId="9" fontId="4" fillId="0" borderId="23" xfId="2" applyNumberFormat="1" applyBorder="1" applyAlignment="1">
      <alignment horizontal="center" vertical="center"/>
    </xf>
    <xf numFmtId="0" fontId="3" fillId="0" borderId="22" xfId="1" applyNumberFormat="1" applyFill="1" applyBorder="1" applyAlignment="1">
      <alignment horizontal="center" vertical="center"/>
    </xf>
    <xf numFmtId="0" fontId="0" fillId="0" borderId="16" xfId="0" applyBorder="1"/>
    <xf numFmtId="0" fontId="4" fillId="0" borderId="16" xfId="2" applyBorder="1" applyAlignment="1">
      <alignment horizontal="center" vertical="center" wrapText="1"/>
    </xf>
    <xf numFmtId="0" fontId="15" fillId="0" borderId="3" xfId="4" applyFont="1" applyBorder="1" applyAlignment="1">
      <alignment horizontal="center" vertical="center" wrapText="1"/>
    </xf>
    <xf numFmtId="0" fontId="15" fillId="0" borderId="4" xfId="4" applyFont="1" applyBorder="1" applyAlignment="1">
      <alignment horizontal="center" vertical="center" wrapText="1"/>
    </xf>
    <xf numFmtId="0" fontId="12" fillId="0" borderId="5" xfId="4" applyFont="1" applyBorder="1" applyAlignment="1">
      <alignment horizontal="center"/>
    </xf>
    <xf numFmtId="0" fontId="12" fillId="0" borderId="6" xfId="4" applyFont="1" applyBorder="1" applyAlignment="1">
      <alignment horizontal="center"/>
    </xf>
    <xf numFmtId="0" fontId="12" fillId="0" borderId="7" xfId="4" applyFont="1" applyBorder="1" applyAlignment="1">
      <alignment horizontal="center"/>
    </xf>
    <xf numFmtId="0" fontId="12" fillId="0" borderId="8" xfId="4" applyFont="1" applyBorder="1" applyAlignment="1">
      <alignment horizontal="center" vertical="top"/>
    </xf>
    <xf numFmtId="0" fontId="12" fillId="0" borderId="9" xfId="4" applyFont="1" applyBorder="1" applyAlignment="1">
      <alignment horizontal="center" vertical="top"/>
    </xf>
    <xf numFmtId="0" fontId="12" fillId="0" borderId="10" xfId="4" applyFont="1" applyBorder="1" applyAlignment="1">
      <alignment horizontal="center" vertical="top"/>
    </xf>
    <xf numFmtId="0" fontId="12" fillId="0" borderId="5" xfId="4" applyFont="1" applyBorder="1" applyAlignment="1">
      <alignment horizontal="center" wrapText="1"/>
    </xf>
    <xf numFmtId="0" fontId="12" fillId="0" borderId="6" xfId="4" applyFont="1" applyBorder="1" applyAlignment="1">
      <alignment horizontal="center" wrapText="1"/>
    </xf>
    <xf numFmtId="0" fontId="12" fillId="0" borderId="7" xfId="4" applyFont="1" applyBorder="1" applyAlignment="1">
      <alignment horizontal="center" wrapText="1"/>
    </xf>
    <xf numFmtId="0" fontId="12" fillId="0" borderId="4" xfId="4" applyFont="1" applyBorder="1" applyAlignment="1">
      <alignment horizontal="center" vertical="center"/>
    </xf>
    <xf numFmtId="0" fontId="12" fillId="0" borderId="2" xfId="4" applyFont="1" applyBorder="1" applyAlignment="1">
      <alignment horizontal="center" vertical="center"/>
    </xf>
    <xf numFmtId="0" fontId="12" fillId="0" borderId="4" xfId="4" applyFont="1" applyBorder="1" applyAlignment="1">
      <alignment horizontal="center" vertical="center" wrapText="1"/>
    </xf>
    <xf numFmtId="0" fontId="12" fillId="0" borderId="2" xfId="4" applyFont="1" applyBorder="1" applyAlignment="1">
      <alignment horizontal="center" vertical="center" wrapText="1"/>
    </xf>
    <xf numFmtId="0" fontId="11" fillId="0" borderId="3" xfId="4" applyFont="1" applyBorder="1" applyAlignment="1">
      <alignment horizontal="center" vertical="center"/>
    </xf>
    <xf numFmtId="0" fontId="11" fillId="0" borderId="4" xfId="4" applyFont="1" applyBorder="1" applyAlignment="1">
      <alignment horizontal="center" vertical="center"/>
    </xf>
    <xf numFmtId="0" fontId="11" fillId="0" borderId="2" xfId="4" applyFont="1" applyBorder="1" applyAlignment="1">
      <alignment horizontal="center" vertical="center"/>
    </xf>
    <xf numFmtId="0" fontId="11" fillId="0" borderId="0" xfId="0" applyFont="1" applyAlignment="1">
      <alignment horizontal="left" vertical="top" wrapText="1"/>
    </xf>
    <xf numFmtId="0" fontId="5" fillId="0" borderId="11" xfId="2" applyFont="1" applyBorder="1" applyAlignment="1">
      <alignment horizontal="center" vertical="center"/>
    </xf>
    <xf numFmtId="0" fontId="5" fillId="0" borderId="12" xfId="2" applyFont="1" applyBorder="1" applyAlignment="1">
      <alignment horizontal="center" vertical="center"/>
    </xf>
    <xf numFmtId="0" fontId="5" fillId="0" borderId="13" xfId="2" applyFont="1" applyBorder="1" applyAlignment="1">
      <alignment horizontal="center" vertical="center"/>
    </xf>
  </cellXfs>
  <cellStyles count="8">
    <cellStyle name="Gut 2" xfId="6" xr:uid="{00B9621F-1ACB-4F73-B99F-42DEB7511AA0}"/>
    <cellStyle name="Link" xfId="1" builtinId="8"/>
    <cellStyle name="Link 2" xfId="3" xr:uid="{7AE17FD4-EEDA-4260-84C2-723EA37FD2AB}"/>
    <cellStyle name="Standard" xfId="0" builtinId="0"/>
    <cellStyle name="Standard 2" xfId="2" xr:uid="{7EE77441-FF69-4218-A2F6-299C25BE5819}"/>
    <cellStyle name="Standard 2 2" xfId="4" xr:uid="{5976D192-A937-4B8A-9614-09B623965DA4}"/>
    <cellStyle name="Währung 2" xfId="5" xr:uid="{65649C57-D71D-42C6-9B92-758996475626}"/>
    <cellStyle name="Währung 2 2" xfId="7" xr:uid="{2F3D8769-E130-4CA6-BDC2-456303B175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8" Type="http://schemas.openxmlformats.org/officeDocument/2006/relationships/image" Target="../media/image18.png"/><Relationship Id="rId3" Type="http://schemas.openxmlformats.org/officeDocument/2006/relationships/image" Target="../media/image13.png"/><Relationship Id="rId7" Type="http://schemas.openxmlformats.org/officeDocument/2006/relationships/image" Target="../media/image17.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4</xdr:col>
      <xdr:colOff>6161</xdr:colOff>
      <xdr:row>4</xdr:row>
      <xdr:rowOff>0</xdr:rowOff>
    </xdr:from>
    <xdr:ext cx="1133900" cy="374141"/>
    <xdr:sp macro="" textlink="">
      <xdr:nvSpPr>
        <xdr:cNvPr id="2" name="Textfeld 1">
          <a:extLst>
            <a:ext uri="{FF2B5EF4-FFF2-40B4-BE49-F238E27FC236}">
              <a16:creationId xmlns:a16="http://schemas.microsoft.com/office/drawing/2014/main" id="{92EE1E51-DC94-45BC-BDC8-2318E63E156D}"/>
            </a:ext>
          </a:extLst>
        </xdr:cNvPr>
        <xdr:cNvSpPr txBox="1"/>
      </xdr:nvSpPr>
      <xdr:spPr>
        <a:xfrm>
          <a:off x="3726514" y="1434353"/>
          <a:ext cx="113390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de-DE" sz="1800" b="1"/>
            <a:t>13,50</a:t>
          </a:r>
          <a:r>
            <a:rPr lang="de-DE" sz="1800" b="1" baseline="0"/>
            <a:t> </a:t>
          </a:r>
          <a:r>
            <a:rPr lang="de-DE" sz="1800" b="1"/>
            <a:t>€/cl</a:t>
          </a:r>
        </a:p>
      </xdr:txBody>
    </xdr:sp>
    <xdr:clientData/>
  </xdr:oneCellAnchor>
  <xdr:twoCellAnchor editAs="oneCell">
    <xdr:from>
      <xdr:col>12</xdr:col>
      <xdr:colOff>224117</xdr:colOff>
      <xdr:row>0</xdr:row>
      <xdr:rowOff>257736</xdr:rowOff>
    </xdr:from>
    <xdr:to>
      <xdr:col>16</xdr:col>
      <xdr:colOff>80879</xdr:colOff>
      <xdr:row>32</xdr:row>
      <xdr:rowOff>136621</xdr:rowOff>
    </xdr:to>
    <xdr:pic>
      <xdr:nvPicPr>
        <xdr:cNvPr id="5" name="Grafik 4">
          <a:extLst>
            <a:ext uri="{FF2B5EF4-FFF2-40B4-BE49-F238E27FC236}">
              <a16:creationId xmlns:a16="http://schemas.microsoft.com/office/drawing/2014/main" id="{A7798B0F-09AC-04D7-5C8B-AB136DF15576}"/>
            </a:ext>
          </a:extLst>
        </xdr:cNvPr>
        <xdr:cNvPicPr>
          <a:picLocks noChangeAspect="1"/>
        </xdr:cNvPicPr>
      </xdr:nvPicPr>
      <xdr:blipFill>
        <a:blip xmlns:r="http://schemas.openxmlformats.org/officeDocument/2006/relationships" r:embed="rId1"/>
        <a:stretch>
          <a:fillRect/>
        </a:stretch>
      </xdr:blipFill>
      <xdr:spPr>
        <a:xfrm>
          <a:off x="10186146" y="257736"/>
          <a:ext cx="2904762" cy="9695238"/>
        </a:xfrm>
        <a:prstGeom prst="rect">
          <a:avLst/>
        </a:prstGeom>
      </xdr:spPr>
    </xdr:pic>
    <xdr:clientData/>
  </xdr:twoCellAnchor>
  <xdr:twoCellAnchor editAs="oneCell">
    <xdr:from>
      <xdr:col>16</xdr:col>
      <xdr:colOff>235323</xdr:colOff>
      <xdr:row>0</xdr:row>
      <xdr:rowOff>257735</xdr:rowOff>
    </xdr:from>
    <xdr:to>
      <xdr:col>19</xdr:col>
      <xdr:colOff>682656</xdr:colOff>
      <xdr:row>24</xdr:row>
      <xdr:rowOff>127382</xdr:rowOff>
    </xdr:to>
    <xdr:pic>
      <xdr:nvPicPr>
        <xdr:cNvPr id="6" name="Grafik 5">
          <a:extLst>
            <a:ext uri="{FF2B5EF4-FFF2-40B4-BE49-F238E27FC236}">
              <a16:creationId xmlns:a16="http://schemas.microsoft.com/office/drawing/2014/main" id="{9872AFAC-E812-04EA-82AF-2758A73AC835}"/>
            </a:ext>
          </a:extLst>
        </xdr:cNvPr>
        <xdr:cNvPicPr>
          <a:picLocks noChangeAspect="1"/>
        </xdr:cNvPicPr>
      </xdr:nvPicPr>
      <xdr:blipFill>
        <a:blip xmlns:r="http://schemas.openxmlformats.org/officeDocument/2006/relationships" r:embed="rId2"/>
        <a:stretch>
          <a:fillRect/>
        </a:stretch>
      </xdr:blipFill>
      <xdr:spPr>
        <a:xfrm>
          <a:off x="13245352" y="257735"/>
          <a:ext cx="2733333" cy="74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122465</xdr:rowOff>
    </xdr:from>
    <xdr:to>
      <xdr:col>2</xdr:col>
      <xdr:colOff>11617536</xdr:colOff>
      <xdr:row>29</xdr:row>
      <xdr:rowOff>131298</xdr:rowOff>
    </xdr:to>
    <xdr:pic>
      <xdr:nvPicPr>
        <xdr:cNvPr id="2" name="Grafik 1">
          <a:extLst>
            <a:ext uri="{FF2B5EF4-FFF2-40B4-BE49-F238E27FC236}">
              <a16:creationId xmlns:a16="http://schemas.microsoft.com/office/drawing/2014/main" id="{FB5ADE99-57BC-EED2-E5C2-4D5382178557}"/>
            </a:ext>
          </a:extLst>
        </xdr:cNvPr>
        <xdr:cNvPicPr>
          <a:picLocks noChangeAspect="1"/>
        </xdr:cNvPicPr>
      </xdr:nvPicPr>
      <xdr:blipFill>
        <a:blip xmlns:r="http://schemas.openxmlformats.org/officeDocument/2006/relationships" r:embed="rId1"/>
        <a:stretch>
          <a:fillRect/>
        </a:stretch>
      </xdr:blipFill>
      <xdr:spPr>
        <a:xfrm>
          <a:off x="244929" y="122465"/>
          <a:ext cx="12828571" cy="553333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11512774</xdr:colOff>
      <xdr:row>32</xdr:row>
      <xdr:rowOff>142119</xdr:rowOff>
    </xdr:to>
    <xdr:pic>
      <xdr:nvPicPr>
        <xdr:cNvPr id="2" name="Grafik 1">
          <a:extLst>
            <a:ext uri="{FF2B5EF4-FFF2-40B4-BE49-F238E27FC236}">
              <a16:creationId xmlns:a16="http://schemas.microsoft.com/office/drawing/2014/main" id="{E2870364-1241-8EB8-19CD-B60EA343D8F2}"/>
            </a:ext>
          </a:extLst>
        </xdr:cNvPr>
        <xdr:cNvPicPr>
          <a:picLocks noChangeAspect="1"/>
        </xdr:cNvPicPr>
      </xdr:nvPicPr>
      <xdr:blipFill>
        <a:blip xmlns:r="http://schemas.openxmlformats.org/officeDocument/2006/relationships" r:embed="rId1"/>
        <a:stretch>
          <a:fillRect/>
        </a:stretch>
      </xdr:blipFill>
      <xdr:spPr>
        <a:xfrm>
          <a:off x="244929" y="190500"/>
          <a:ext cx="12723809" cy="604761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11697471</xdr:colOff>
      <xdr:row>30</xdr:row>
      <xdr:rowOff>65976</xdr:rowOff>
    </xdr:to>
    <xdr:pic>
      <xdr:nvPicPr>
        <xdr:cNvPr id="3" name="Grafik 2">
          <a:extLst>
            <a:ext uri="{FF2B5EF4-FFF2-40B4-BE49-F238E27FC236}">
              <a16:creationId xmlns:a16="http://schemas.microsoft.com/office/drawing/2014/main" id="{87BB31B5-E5FB-D83D-BFBF-6F8FFF385287}"/>
            </a:ext>
          </a:extLst>
        </xdr:cNvPr>
        <xdr:cNvPicPr>
          <a:picLocks noChangeAspect="1"/>
        </xdr:cNvPicPr>
      </xdr:nvPicPr>
      <xdr:blipFill>
        <a:blip xmlns:r="http://schemas.openxmlformats.org/officeDocument/2006/relationships" r:embed="rId1"/>
        <a:stretch>
          <a:fillRect/>
        </a:stretch>
      </xdr:blipFill>
      <xdr:spPr>
        <a:xfrm>
          <a:off x="238125" y="190500"/>
          <a:ext cx="12876190" cy="559047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11621281</xdr:colOff>
      <xdr:row>30</xdr:row>
      <xdr:rowOff>75500</xdr:rowOff>
    </xdr:to>
    <xdr:pic>
      <xdr:nvPicPr>
        <xdr:cNvPr id="3" name="Grafik 2">
          <a:extLst>
            <a:ext uri="{FF2B5EF4-FFF2-40B4-BE49-F238E27FC236}">
              <a16:creationId xmlns:a16="http://schemas.microsoft.com/office/drawing/2014/main" id="{FC878BFD-283A-F767-7BBD-17F06FBEC0FF}"/>
            </a:ext>
          </a:extLst>
        </xdr:cNvPr>
        <xdr:cNvPicPr>
          <a:picLocks noChangeAspect="1"/>
        </xdr:cNvPicPr>
      </xdr:nvPicPr>
      <xdr:blipFill>
        <a:blip xmlns:r="http://schemas.openxmlformats.org/officeDocument/2006/relationships" r:embed="rId1"/>
        <a:stretch>
          <a:fillRect/>
        </a:stretch>
      </xdr:blipFill>
      <xdr:spPr>
        <a:xfrm>
          <a:off x="238125" y="190500"/>
          <a:ext cx="12800000" cy="5600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35718</xdr:colOff>
      <xdr:row>1</xdr:row>
      <xdr:rowOff>47625</xdr:rowOff>
    </xdr:from>
    <xdr:to>
      <xdr:col>2</xdr:col>
      <xdr:colOff>11666523</xdr:colOff>
      <xdr:row>30</xdr:row>
      <xdr:rowOff>104077</xdr:rowOff>
    </xdr:to>
    <xdr:pic>
      <xdr:nvPicPr>
        <xdr:cNvPr id="3" name="Grafik 2">
          <a:extLst>
            <a:ext uri="{FF2B5EF4-FFF2-40B4-BE49-F238E27FC236}">
              <a16:creationId xmlns:a16="http://schemas.microsoft.com/office/drawing/2014/main" id="{4983867F-3869-2190-88A0-A23EA87C5F94}"/>
            </a:ext>
          </a:extLst>
        </xdr:cNvPr>
        <xdr:cNvPicPr>
          <a:picLocks noChangeAspect="1"/>
        </xdr:cNvPicPr>
      </xdr:nvPicPr>
      <xdr:blipFill>
        <a:blip xmlns:r="http://schemas.openxmlformats.org/officeDocument/2006/relationships" r:embed="rId1"/>
        <a:stretch>
          <a:fillRect/>
        </a:stretch>
      </xdr:blipFill>
      <xdr:spPr>
        <a:xfrm>
          <a:off x="273843" y="238125"/>
          <a:ext cx="12809524" cy="558095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0</xdr:row>
      <xdr:rowOff>71440</xdr:rowOff>
    </xdr:from>
    <xdr:to>
      <xdr:col>2</xdr:col>
      <xdr:colOff>11476024</xdr:colOff>
      <xdr:row>36</xdr:row>
      <xdr:rowOff>108678</xdr:rowOff>
    </xdr:to>
    <xdr:pic>
      <xdr:nvPicPr>
        <xdr:cNvPr id="3" name="Grafik 2">
          <a:extLst>
            <a:ext uri="{FF2B5EF4-FFF2-40B4-BE49-F238E27FC236}">
              <a16:creationId xmlns:a16="http://schemas.microsoft.com/office/drawing/2014/main" id="{D38E74BA-F90D-5EFF-0B6C-F44D49265696}"/>
            </a:ext>
          </a:extLst>
        </xdr:cNvPr>
        <xdr:cNvPicPr>
          <a:picLocks noChangeAspect="1"/>
        </xdr:cNvPicPr>
      </xdr:nvPicPr>
      <xdr:blipFill>
        <a:blip xmlns:r="http://schemas.openxmlformats.org/officeDocument/2006/relationships" r:embed="rId1"/>
        <a:stretch>
          <a:fillRect/>
        </a:stretch>
      </xdr:blipFill>
      <xdr:spPr>
        <a:xfrm>
          <a:off x="238125" y="71440"/>
          <a:ext cx="12809524" cy="689523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107157</xdr:colOff>
      <xdr:row>0</xdr:row>
      <xdr:rowOff>107157</xdr:rowOff>
    </xdr:from>
    <xdr:to>
      <xdr:col>2</xdr:col>
      <xdr:colOff>11766533</xdr:colOff>
      <xdr:row>29</xdr:row>
      <xdr:rowOff>144562</xdr:rowOff>
    </xdr:to>
    <xdr:pic>
      <xdr:nvPicPr>
        <xdr:cNvPr id="3" name="Grafik 2">
          <a:extLst>
            <a:ext uri="{FF2B5EF4-FFF2-40B4-BE49-F238E27FC236}">
              <a16:creationId xmlns:a16="http://schemas.microsoft.com/office/drawing/2014/main" id="{A7E88EA7-0CF4-3F18-EBA0-1ED17DF4F087}"/>
            </a:ext>
          </a:extLst>
        </xdr:cNvPr>
        <xdr:cNvPicPr>
          <a:picLocks noChangeAspect="1"/>
        </xdr:cNvPicPr>
      </xdr:nvPicPr>
      <xdr:blipFill>
        <a:blip xmlns:r="http://schemas.openxmlformats.org/officeDocument/2006/relationships" r:embed="rId1"/>
        <a:stretch>
          <a:fillRect/>
        </a:stretch>
      </xdr:blipFill>
      <xdr:spPr>
        <a:xfrm>
          <a:off x="345282" y="107157"/>
          <a:ext cx="12838095" cy="556190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11661478</xdr:colOff>
      <xdr:row>30</xdr:row>
      <xdr:rowOff>46929</xdr:rowOff>
    </xdr:to>
    <xdr:pic>
      <xdr:nvPicPr>
        <xdr:cNvPr id="3" name="Grafik 2">
          <a:extLst>
            <a:ext uri="{FF2B5EF4-FFF2-40B4-BE49-F238E27FC236}">
              <a16:creationId xmlns:a16="http://schemas.microsoft.com/office/drawing/2014/main" id="{9D0A83C0-E8D2-92F8-C68F-9CE7A5C4E737}"/>
            </a:ext>
          </a:extLst>
        </xdr:cNvPr>
        <xdr:cNvPicPr>
          <a:picLocks noChangeAspect="1"/>
        </xdr:cNvPicPr>
      </xdr:nvPicPr>
      <xdr:blipFill>
        <a:blip xmlns:r="http://schemas.openxmlformats.org/officeDocument/2006/relationships" r:embed="rId1"/>
        <a:stretch>
          <a:fillRect/>
        </a:stretch>
      </xdr:blipFill>
      <xdr:spPr>
        <a:xfrm>
          <a:off x="235324" y="190500"/>
          <a:ext cx="12838095" cy="557142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0</xdr:colOff>
      <xdr:row>4</xdr:row>
      <xdr:rowOff>0</xdr:rowOff>
    </xdr:from>
    <xdr:to>
      <xdr:col>3</xdr:col>
      <xdr:colOff>304800</xdr:colOff>
      <xdr:row>4</xdr:row>
      <xdr:rowOff>304800</xdr:rowOff>
    </xdr:to>
    <xdr:sp macro="" textlink="">
      <xdr:nvSpPr>
        <xdr:cNvPr id="2" name="AutoShape 1" descr="Glenfarclas 1996">
          <a:extLst>
            <a:ext uri="{FF2B5EF4-FFF2-40B4-BE49-F238E27FC236}">
              <a16:creationId xmlns:a16="http://schemas.microsoft.com/office/drawing/2014/main" id="{33833967-FE8D-4561-81F0-48E146A5BCFB}"/>
            </a:ext>
          </a:extLst>
        </xdr:cNvPr>
        <xdr:cNvSpPr>
          <a:spLocks noChangeAspect="1" noChangeArrowheads="1"/>
        </xdr:cNvSpPr>
      </xdr:nvSpPr>
      <xdr:spPr bwMode="auto">
        <a:xfrm>
          <a:off x="990600" y="666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5</xdr:col>
      <xdr:colOff>0</xdr:colOff>
      <xdr:row>4</xdr:row>
      <xdr:rowOff>0</xdr:rowOff>
    </xdr:from>
    <xdr:ext cx="304800" cy="304800"/>
    <xdr:sp macro="" textlink="">
      <xdr:nvSpPr>
        <xdr:cNvPr id="3" name="AutoShape 1" descr="Glenfarclas 1996">
          <a:extLst>
            <a:ext uri="{FF2B5EF4-FFF2-40B4-BE49-F238E27FC236}">
              <a16:creationId xmlns:a16="http://schemas.microsoft.com/office/drawing/2014/main" id="{879D33C2-DF13-4D3D-8D42-EF2231A64B1C}"/>
            </a:ext>
          </a:extLst>
        </xdr:cNvPr>
        <xdr:cNvSpPr>
          <a:spLocks noChangeAspect="1" noChangeArrowheads="1"/>
        </xdr:cNvSpPr>
      </xdr:nvSpPr>
      <xdr:spPr bwMode="auto">
        <a:xfrm>
          <a:off x="2352675" y="666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20</xdr:col>
      <xdr:colOff>0</xdr:colOff>
      <xdr:row>11</xdr:row>
      <xdr:rowOff>0</xdr:rowOff>
    </xdr:from>
    <xdr:to>
      <xdr:col>20</xdr:col>
      <xdr:colOff>304800</xdr:colOff>
      <xdr:row>11</xdr:row>
      <xdr:rowOff>304800</xdr:rowOff>
    </xdr:to>
    <xdr:sp macro="" textlink="">
      <xdr:nvSpPr>
        <xdr:cNvPr id="2054" name="AutoShape 6">
          <a:extLst>
            <a:ext uri="{FF2B5EF4-FFF2-40B4-BE49-F238E27FC236}">
              <a16:creationId xmlns:a16="http://schemas.microsoft.com/office/drawing/2014/main" id="{7FD07F97-DA60-F4B2-F13B-5F360BF4CC25}"/>
            </a:ext>
          </a:extLst>
        </xdr:cNvPr>
        <xdr:cNvSpPr>
          <a:spLocks noChangeAspect="1" noChangeArrowheads="1"/>
        </xdr:cNvSpPr>
      </xdr:nvSpPr>
      <xdr:spPr bwMode="auto">
        <a:xfrm>
          <a:off x="17907000" y="5038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20</xdr:col>
      <xdr:colOff>0</xdr:colOff>
      <xdr:row>9</xdr:row>
      <xdr:rowOff>0</xdr:rowOff>
    </xdr:from>
    <xdr:to>
      <xdr:col>20</xdr:col>
      <xdr:colOff>304800</xdr:colOff>
      <xdr:row>9</xdr:row>
      <xdr:rowOff>304800</xdr:rowOff>
    </xdr:to>
    <xdr:sp macro="" textlink="">
      <xdr:nvSpPr>
        <xdr:cNvPr id="2055" name="AutoShape 7">
          <a:extLst>
            <a:ext uri="{FF2B5EF4-FFF2-40B4-BE49-F238E27FC236}">
              <a16:creationId xmlns:a16="http://schemas.microsoft.com/office/drawing/2014/main" id="{C9132118-CD3C-678D-9BC4-27A98A6C5DC4}"/>
            </a:ext>
          </a:extLst>
        </xdr:cNvPr>
        <xdr:cNvSpPr>
          <a:spLocks noChangeAspect="1" noChangeArrowheads="1"/>
        </xdr:cNvSpPr>
      </xdr:nvSpPr>
      <xdr:spPr bwMode="auto">
        <a:xfrm>
          <a:off x="19431000" y="411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0</xdr:colOff>
      <xdr:row>4</xdr:row>
      <xdr:rowOff>0</xdr:rowOff>
    </xdr:from>
    <xdr:ext cx="304800" cy="304800"/>
    <xdr:sp macro="" textlink="">
      <xdr:nvSpPr>
        <xdr:cNvPr id="5" name="AutoShape 1" descr="Glenfarclas 1996">
          <a:extLst>
            <a:ext uri="{FF2B5EF4-FFF2-40B4-BE49-F238E27FC236}">
              <a16:creationId xmlns:a16="http://schemas.microsoft.com/office/drawing/2014/main" id="{A1D7AE53-2FA9-4F33-8A98-5F0E14B8BD3F}"/>
            </a:ext>
          </a:extLst>
        </xdr:cNvPr>
        <xdr:cNvSpPr>
          <a:spLocks noChangeAspect="1" noChangeArrowheads="1"/>
        </xdr:cNvSpPr>
      </xdr:nvSpPr>
      <xdr:spPr bwMode="auto">
        <a:xfrm>
          <a:off x="2819400" y="114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505367</xdr:colOff>
      <xdr:row>4</xdr:row>
      <xdr:rowOff>38100</xdr:rowOff>
    </xdr:from>
    <xdr:to>
      <xdr:col>3</xdr:col>
      <xdr:colOff>952345</xdr:colOff>
      <xdr:row>5</xdr:row>
      <xdr:rowOff>0</xdr:rowOff>
    </xdr:to>
    <xdr:pic>
      <xdr:nvPicPr>
        <xdr:cNvPr id="4" name="Grafik 3">
          <a:extLst>
            <a:ext uri="{FF2B5EF4-FFF2-40B4-BE49-F238E27FC236}">
              <a16:creationId xmlns:a16="http://schemas.microsoft.com/office/drawing/2014/main" id="{8F562DC4-FAD1-FA42-CDEF-51E3816D3797}"/>
            </a:ext>
          </a:extLst>
        </xdr:cNvPr>
        <xdr:cNvPicPr>
          <a:picLocks noChangeAspect="1"/>
        </xdr:cNvPicPr>
      </xdr:nvPicPr>
      <xdr:blipFill>
        <a:blip xmlns:r="http://schemas.openxmlformats.org/officeDocument/2006/relationships" r:embed="rId1"/>
        <a:stretch>
          <a:fillRect/>
        </a:stretch>
      </xdr:blipFill>
      <xdr:spPr>
        <a:xfrm>
          <a:off x="1695992" y="1181100"/>
          <a:ext cx="446978" cy="1409700"/>
        </a:xfrm>
        <a:prstGeom prst="rect">
          <a:avLst/>
        </a:prstGeom>
      </xdr:spPr>
    </xdr:pic>
    <xdr:clientData/>
  </xdr:twoCellAnchor>
  <xdr:twoCellAnchor editAs="oneCell">
    <xdr:from>
      <xdr:col>5</xdr:col>
      <xdr:colOff>486090</xdr:colOff>
      <xdr:row>4</xdr:row>
      <xdr:rowOff>142875</xdr:rowOff>
    </xdr:from>
    <xdr:to>
      <xdr:col>5</xdr:col>
      <xdr:colOff>990409</xdr:colOff>
      <xdr:row>5</xdr:row>
      <xdr:rowOff>0</xdr:rowOff>
    </xdr:to>
    <xdr:pic>
      <xdr:nvPicPr>
        <xdr:cNvPr id="6" name="Grafik 5">
          <a:extLst>
            <a:ext uri="{FF2B5EF4-FFF2-40B4-BE49-F238E27FC236}">
              <a16:creationId xmlns:a16="http://schemas.microsoft.com/office/drawing/2014/main" id="{96C3810E-8E79-3A01-7300-2CC264DB904B}"/>
            </a:ext>
          </a:extLst>
        </xdr:cNvPr>
        <xdr:cNvPicPr>
          <a:picLocks noChangeAspect="1"/>
        </xdr:cNvPicPr>
      </xdr:nvPicPr>
      <xdr:blipFill>
        <a:blip xmlns:r="http://schemas.openxmlformats.org/officeDocument/2006/relationships" r:embed="rId2"/>
        <a:stretch>
          <a:fillRect/>
        </a:stretch>
      </xdr:blipFill>
      <xdr:spPr>
        <a:xfrm>
          <a:off x="3305490" y="1285875"/>
          <a:ext cx="504319" cy="1304925"/>
        </a:xfrm>
        <a:prstGeom prst="rect">
          <a:avLst/>
        </a:prstGeom>
      </xdr:spPr>
    </xdr:pic>
    <xdr:clientData/>
  </xdr:twoCellAnchor>
  <xdr:twoCellAnchor editAs="oneCell">
    <xdr:from>
      <xdr:col>7</xdr:col>
      <xdr:colOff>514350</xdr:colOff>
      <xdr:row>4</xdr:row>
      <xdr:rowOff>104775</xdr:rowOff>
    </xdr:from>
    <xdr:to>
      <xdr:col>7</xdr:col>
      <xdr:colOff>942975</xdr:colOff>
      <xdr:row>5</xdr:row>
      <xdr:rowOff>3600</xdr:rowOff>
    </xdr:to>
    <xdr:pic>
      <xdr:nvPicPr>
        <xdr:cNvPr id="7" name="Grafik 6">
          <a:extLst>
            <a:ext uri="{FF2B5EF4-FFF2-40B4-BE49-F238E27FC236}">
              <a16:creationId xmlns:a16="http://schemas.microsoft.com/office/drawing/2014/main" id="{3B6DE8CB-2000-1034-5AD4-EB34960F7B93}"/>
            </a:ext>
          </a:extLst>
        </xdr:cNvPr>
        <xdr:cNvPicPr>
          <a:picLocks noChangeAspect="1"/>
        </xdr:cNvPicPr>
      </xdr:nvPicPr>
      <xdr:blipFill>
        <a:blip xmlns:r="http://schemas.openxmlformats.org/officeDocument/2006/relationships" r:embed="rId3"/>
        <a:stretch>
          <a:fillRect/>
        </a:stretch>
      </xdr:blipFill>
      <xdr:spPr>
        <a:xfrm>
          <a:off x="4962525" y="1247775"/>
          <a:ext cx="428625" cy="1346625"/>
        </a:xfrm>
        <a:prstGeom prst="rect">
          <a:avLst/>
        </a:prstGeom>
      </xdr:spPr>
    </xdr:pic>
    <xdr:clientData/>
  </xdr:twoCellAnchor>
  <xdr:twoCellAnchor editAs="oneCell">
    <xdr:from>
      <xdr:col>9</xdr:col>
      <xdr:colOff>542924</xdr:colOff>
      <xdr:row>4</xdr:row>
      <xdr:rowOff>19050</xdr:rowOff>
    </xdr:from>
    <xdr:to>
      <xdr:col>9</xdr:col>
      <xdr:colOff>933449</xdr:colOff>
      <xdr:row>5</xdr:row>
      <xdr:rowOff>0</xdr:rowOff>
    </xdr:to>
    <xdr:pic>
      <xdr:nvPicPr>
        <xdr:cNvPr id="8" name="Grafik 7">
          <a:extLst>
            <a:ext uri="{FF2B5EF4-FFF2-40B4-BE49-F238E27FC236}">
              <a16:creationId xmlns:a16="http://schemas.microsoft.com/office/drawing/2014/main" id="{683BF21F-3548-F876-2701-3B5428D5939F}"/>
            </a:ext>
          </a:extLst>
        </xdr:cNvPr>
        <xdr:cNvPicPr>
          <a:picLocks noChangeAspect="1"/>
        </xdr:cNvPicPr>
      </xdr:nvPicPr>
      <xdr:blipFill>
        <a:blip xmlns:r="http://schemas.openxmlformats.org/officeDocument/2006/relationships" r:embed="rId4"/>
        <a:stretch>
          <a:fillRect/>
        </a:stretch>
      </xdr:blipFill>
      <xdr:spPr>
        <a:xfrm>
          <a:off x="6619874" y="1162050"/>
          <a:ext cx="390525" cy="1428750"/>
        </a:xfrm>
        <a:prstGeom prst="rect">
          <a:avLst/>
        </a:prstGeom>
      </xdr:spPr>
    </xdr:pic>
    <xdr:clientData/>
  </xdr:twoCellAnchor>
  <xdr:twoCellAnchor editAs="oneCell">
    <xdr:from>
      <xdr:col>11</xdr:col>
      <xdr:colOff>547894</xdr:colOff>
      <xdr:row>4</xdr:row>
      <xdr:rowOff>19050</xdr:rowOff>
    </xdr:from>
    <xdr:to>
      <xdr:col>11</xdr:col>
      <xdr:colOff>914399</xdr:colOff>
      <xdr:row>5</xdr:row>
      <xdr:rowOff>0</xdr:rowOff>
    </xdr:to>
    <xdr:pic>
      <xdr:nvPicPr>
        <xdr:cNvPr id="9" name="Grafik 8">
          <a:extLst>
            <a:ext uri="{FF2B5EF4-FFF2-40B4-BE49-F238E27FC236}">
              <a16:creationId xmlns:a16="http://schemas.microsoft.com/office/drawing/2014/main" id="{CDA3867E-3344-6102-A2E7-DB4D554C9B2F}"/>
            </a:ext>
          </a:extLst>
        </xdr:cNvPr>
        <xdr:cNvPicPr>
          <a:picLocks noChangeAspect="1"/>
        </xdr:cNvPicPr>
      </xdr:nvPicPr>
      <xdr:blipFill>
        <a:blip xmlns:r="http://schemas.openxmlformats.org/officeDocument/2006/relationships" r:embed="rId5"/>
        <a:stretch>
          <a:fillRect/>
        </a:stretch>
      </xdr:blipFill>
      <xdr:spPr>
        <a:xfrm>
          <a:off x="8253619" y="1162050"/>
          <a:ext cx="366505" cy="1428750"/>
        </a:xfrm>
        <a:prstGeom prst="rect">
          <a:avLst/>
        </a:prstGeom>
      </xdr:spPr>
    </xdr:pic>
    <xdr:clientData/>
  </xdr:twoCellAnchor>
  <xdr:twoCellAnchor editAs="oneCell">
    <xdr:from>
      <xdr:col>13</xdr:col>
      <xdr:colOff>466725</xdr:colOff>
      <xdr:row>4</xdr:row>
      <xdr:rowOff>66675</xdr:rowOff>
    </xdr:from>
    <xdr:to>
      <xdr:col>13</xdr:col>
      <xdr:colOff>990600</xdr:colOff>
      <xdr:row>4</xdr:row>
      <xdr:rowOff>1447086</xdr:rowOff>
    </xdr:to>
    <xdr:pic>
      <xdr:nvPicPr>
        <xdr:cNvPr id="10" name="Grafik 9">
          <a:extLst>
            <a:ext uri="{FF2B5EF4-FFF2-40B4-BE49-F238E27FC236}">
              <a16:creationId xmlns:a16="http://schemas.microsoft.com/office/drawing/2014/main" id="{ECAA9787-1F13-3208-2812-394BD6D097C2}"/>
            </a:ext>
          </a:extLst>
        </xdr:cNvPr>
        <xdr:cNvPicPr>
          <a:picLocks noChangeAspect="1"/>
        </xdr:cNvPicPr>
      </xdr:nvPicPr>
      <xdr:blipFill>
        <a:blip xmlns:r="http://schemas.openxmlformats.org/officeDocument/2006/relationships" r:embed="rId6"/>
        <a:stretch>
          <a:fillRect/>
        </a:stretch>
      </xdr:blipFill>
      <xdr:spPr>
        <a:xfrm>
          <a:off x="9801225" y="1209675"/>
          <a:ext cx="523875" cy="1380411"/>
        </a:xfrm>
        <a:prstGeom prst="rect">
          <a:avLst/>
        </a:prstGeom>
      </xdr:spPr>
    </xdr:pic>
    <xdr:clientData/>
  </xdr:twoCellAnchor>
  <xdr:twoCellAnchor editAs="oneCell">
    <xdr:from>
      <xdr:col>15</xdr:col>
      <xdr:colOff>438150</xdr:colOff>
      <xdr:row>4</xdr:row>
      <xdr:rowOff>66676</xdr:rowOff>
    </xdr:from>
    <xdr:to>
      <xdr:col>15</xdr:col>
      <xdr:colOff>1009467</xdr:colOff>
      <xdr:row>5</xdr:row>
      <xdr:rowOff>2650</xdr:rowOff>
    </xdr:to>
    <xdr:pic>
      <xdr:nvPicPr>
        <xdr:cNvPr id="11" name="Grafik 10">
          <a:extLst>
            <a:ext uri="{FF2B5EF4-FFF2-40B4-BE49-F238E27FC236}">
              <a16:creationId xmlns:a16="http://schemas.microsoft.com/office/drawing/2014/main" id="{316262DA-EB40-CC19-0E19-179B54081016}"/>
            </a:ext>
          </a:extLst>
        </xdr:cNvPr>
        <xdr:cNvPicPr>
          <a:picLocks noChangeAspect="1"/>
        </xdr:cNvPicPr>
      </xdr:nvPicPr>
      <xdr:blipFill>
        <a:blip xmlns:r="http://schemas.openxmlformats.org/officeDocument/2006/relationships" r:embed="rId7"/>
        <a:stretch>
          <a:fillRect/>
        </a:stretch>
      </xdr:blipFill>
      <xdr:spPr>
        <a:xfrm>
          <a:off x="11401425" y="1209676"/>
          <a:ext cx="571317" cy="1383774"/>
        </a:xfrm>
        <a:prstGeom prst="rect">
          <a:avLst/>
        </a:prstGeom>
      </xdr:spPr>
    </xdr:pic>
    <xdr:clientData/>
  </xdr:twoCellAnchor>
  <xdr:twoCellAnchor editAs="oneCell">
    <xdr:from>
      <xdr:col>17</xdr:col>
      <xdr:colOff>475546</xdr:colOff>
      <xdr:row>4</xdr:row>
      <xdr:rowOff>85725</xdr:rowOff>
    </xdr:from>
    <xdr:to>
      <xdr:col>17</xdr:col>
      <xdr:colOff>990432</xdr:colOff>
      <xdr:row>5</xdr:row>
      <xdr:rowOff>0</xdr:rowOff>
    </xdr:to>
    <xdr:pic>
      <xdr:nvPicPr>
        <xdr:cNvPr id="12" name="Grafik 11">
          <a:extLst>
            <a:ext uri="{FF2B5EF4-FFF2-40B4-BE49-F238E27FC236}">
              <a16:creationId xmlns:a16="http://schemas.microsoft.com/office/drawing/2014/main" id="{D8AA2281-D623-B3ED-30D4-29690FEE3C3D}"/>
            </a:ext>
          </a:extLst>
        </xdr:cNvPr>
        <xdr:cNvPicPr>
          <a:picLocks noChangeAspect="1"/>
        </xdr:cNvPicPr>
      </xdr:nvPicPr>
      <xdr:blipFill>
        <a:blip xmlns:r="http://schemas.openxmlformats.org/officeDocument/2006/relationships" r:embed="rId8"/>
        <a:stretch>
          <a:fillRect/>
        </a:stretch>
      </xdr:blipFill>
      <xdr:spPr>
        <a:xfrm>
          <a:off x="13067596" y="1228725"/>
          <a:ext cx="514886" cy="1362075"/>
        </a:xfrm>
        <a:prstGeom prst="rect">
          <a:avLst/>
        </a:prstGeom>
      </xdr:spPr>
    </xdr:pic>
    <xdr:clientData/>
  </xdr:twoCellAnchor>
</xdr:wsDr>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8" Type="http://schemas.openxmlformats.org/officeDocument/2006/relationships/hyperlink" Target="https://www.whiskybase.com/whiskies/whisky/248394/glenallachie-2009" TargetMode="External"/><Relationship Id="rId3" Type="http://schemas.openxmlformats.org/officeDocument/2006/relationships/hyperlink" Target="https://www.whiskybase.com/whiskies/whisky/286114/royal-brackla-2010-mos" TargetMode="External"/><Relationship Id="rId7" Type="http://schemas.openxmlformats.org/officeDocument/2006/relationships/hyperlink" Target="https://www.whiskybase.com/whiskies/whisky/242210/driftless-glen-05-year-old" TargetMode="External"/><Relationship Id="rId2" Type="http://schemas.openxmlformats.org/officeDocument/2006/relationships/hyperlink" Target="https://www.whiskybase.com/whiskies/whisky/276289/craigellachie-17-year-old" TargetMode="External"/><Relationship Id="rId1" Type="http://schemas.openxmlformats.org/officeDocument/2006/relationships/hyperlink" Target="https://www.whiskybase.com/whiskies/whisky/276543" TargetMode="External"/><Relationship Id="rId6" Type="http://schemas.openxmlformats.org/officeDocument/2006/relationships/hyperlink" Target="https://www.whiskybase.com/whiskies/whisky/283348/kilchoman-2015" TargetMode="External"/><Relationship Id="rId5" Type="http://schemas.openxmlformats.org/officeDocument/2006/relationships/hyperlink" Target="https://www.whiskybase.com/whiskies/whisky/288257/peats-beast-2005-ff" TargetMode="External"/><Relationship Id="rId10" Type="http://schemas.openxmlformats.org/officeDocument/2006/relationships/drawing" Target="../drawings/drawing10.xml"/><Relationship Id="rId4" Type="http://schemas.openxmlformats.org/officeDocument/2006/relationships/hyperlink" Target="https://www.whiskybase.com/whiskies/whisky/286387/bruichladdich-2005-whb" TargetMode="External"/><Relationship Id="rId9"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D2F05-30A1-4207-8CF9-273EBAFA9DEA}">
  <sheetPr>
    <pageSetUpPr fitToPage="1"/>
  </sheetPr>
  <dimension ref="B2:R45"/>
  <sheetViews>
    <sheetView showGridLines="0" tabSelected="1" zoomScale="85" zoomScaleNormal="85" workbookViewId="0">
      <selection activeCell="Z27" sqref="Z27"/>
    </sheetView>
  </sheetViews>
  <sheetFormatPr baseColWidth="10" defaultColWidth="11.5" defaultRowHeight="24" x14ac:dyDescent="0.3"/>
  <cols>
    <col min="1" max="1" width="4.1640625" style="10" customWidth="1"/>
    <col min="2" max="2" width="24" style="10" customWidth="1"/>
    <col min="3" max="3" width="14.5" style="10" hidden="1" customWidth="1"/>
    <col min="4" max="4" width="13.1640625" style="11" customWidth="1"/>
    <col min="5" max="5" width="17" style="11" customWidth="1"/>
    <col min="6" max="6" width="9.1640625" style="11" customWidth="1"/>
    <col min="7" max="7" width="17" style="11" customWidth="1"/>
    <col min="8" max="8" width="15" style="11" customWidth="1"/>
    <col min="9" max="9" width="5" style="10" customWidth="1"/>
    <col min="10" max="11" width="9.5" style="10" bestFit="1" customWidth="1"/>
    <col min="12" max="12" width="11.5" style="10" customWidth="1"/>
    <col min="13" max="16384" width="11.5" style="10"/>
  </cols>
  <sheetData>
    <row r="2" spans="2:12" ht="30" customHeight="1" x14ac:dyDescent="0.3">
      <c r="B2" s="100" t="s">
        <v>9</v>
      </c>
      <c r="C2" s="101"/>
      <c r="D2" s="101"/>
      <c r="E2" s="101"/>
      <c r="F2" s="101"/>
      <c r="G2" s="101"/>
      <c r="H2" s="102"/>
    </row>
    <row r="3" spans="2:12" ht="30" customHeight="1" x14ac:dyDescent="0.3">
      <c r="B3" s="103" t="s">
        <v>83</v>
      </c>
      <c r="C3" s="104"/>
      <c r="D3" s="104"/>
      <c r="E3" s="104"/>
      <c r="F3" s="104"/>
      <c r="G3" s="104"/>
      <c r="H3" s="105"/>
    </row>
    <row r="4" spans="2:12" ht="30" customHeight="1" x14ac:dyDescent="0.3">
      <c r="B4" s="109" t="s">
        <v>10</v>
      </c>
      <c r="C4" s="111" t="s">
        <v>11</v>
      </c>
      <c r="D4" s="111" t="s">
        <v>12</v>
      </c>
      <c r="E4" s="106" t="s">
        <v>13</v>
      </c>
      <c r="F4" s="107"/>
      <c r="G4" s="108"/>
      <c r="H4" s="111" t="s">
        <v>14</v>
      </c>
    </row>
    <row r="5" spans="2:12" s="12" customFormat="1" ht="30" customHeight="1" x14ac:dyDescent="0.2">
      <c r="B5" s="110"/>
      <c r="C5" s="112"/>
      <c r="D5" s="112"/>
      <c r="E5" s="13">
        <v>13.5</v>
      </c>
      <c r="F5" s="33" t="s">
        <v>39</v>
      </c>
      <c r="G5" s="33" t="s">
        <v>40</v>
      </c>
      <c r="H5" s="110"/>
    </row>
    <row r="6" spans="2:12" s="14" customFormat="1" ht="30" customHeight="1" x14ac:dyDescent="0.2">
      <c r="B6" s="22" t="s">
        <v>15</v>
      </c>
      <c r="C6" s="15"/>
      <c r="D6" s="30">
        <v>3</v>
      </c>
      <c r="E6" s="16">
        <f>E$5*D6</f>
        <v>40.5</v>
      </c>
      <c r="F6" s="34">
        <v>5</v>
      </c>
      <c r="G6" s="16">
        <f>E6+F6</f>
        <v>45.5</v>
      </c>
      <c r="H6" s="113" t="s">
        <v>15</v>
      </c>
      <c r="J6" s="12"/>
      <c r="K6" s="12" t="s">
        <v>56</v>
      </c>
      <c r="L6" s="12"/>
    </row>
    <row r="7" spans="2:12" s="14" customFormat="1" ht="30" customHeight="1" x14ac:dyDescent="0.2">
      <c r="B7" s="22" t="s">
        <v>16</v>
      </c>
      <c r="C7" s="15"/>
      <c r="D7" s="31">
        <v>4</v>
      </c>
      <c r="E7" s="16">
        <f t="shared" ref="E7:E33" si="0">E$5*D7</f>
        <v>54</v>
      </c>
      <c r="F7" s="34">
        <v>5</v>
      </c>
      <c r="G7" s="16">
        <f t="shared" ref="G7:G33" si="1">E7+F7</f>
        <v>59</v>
      </c>
      <c r="H7" s="114"/>
      <c r="J7" s="12"/>
      <c r="K7" s="12" t="s">
        <v>57</v>
      </c>
      <c r="L7" s="12"/>
    </row>
    <row r="8" spans="2:12" s="14" customFormat="1" ht="30" customHeight="1" x14ac:dyDescent="0.2">
      <c r="B8" s="22" t="s">
        <v>74</v>
      </c>
      <c r="C8" s="15"/>
      <c r="D8" s="31">
        <v>4</v>
      </c>
      <c r="E8" s="16">
        <f t="shared" ref="E8" si="2">E$5*D8</f>
        <v>54</v>
      </c>
      <c r="F8" s="34">
        <v>5</v>
      </c>
      <c r="G8" s="16">
        <f t="shared" ref="G8" si="3">E8+F8</f>
        <v>59</v>
      </c>
      <c r="H8" s="114"/>
      <c r="J8" s="12"/>
      <c r="K8" s="12" t="s">
        <v>58</v>
      </c>
      <c r="L8" s="12"/>
    </row>
    <row r="9" spans="2:12" s="14" customFormat="1" ht="30" customHeight="1" x14ac:dyDescent="0.2">
      <c r="B9" s="22" t="s">
        <v>28</v>
      </c>
      <c r="C9" s="15"/>
      <c r="D9" s="31">
        <v>2</v>
      </c>
      <c r="E9" s="16">
        <f t="shared" si="0"/>
        <v>27</v>
      </c>
      <c r="F9" s="34">
        <v>5</v>
      </c>
      <c r="G9" s="16">
        <f t="shared" si="1"/>
        <v>32</v>
      </c>
      <c r="H9" s="114"/>
      <c r="J9" s="12"/>
      <c r="K9" s="12" t="s">
        <v>89</v>
      </c>
      <c r="L9" s="12"/>
    </row>
    <row r="10" spans="2:12" s="14" customFormat="1" ht="30" hidden="1" customHeight="1" x14ac:dyDescent="0.2">
      <c r="B10" s="22" t="s">
        <v>29</v>
      </c>
      <c r="C10" s="15"/>
      <c r="D10" s="31"/>
      <c r="E10" s="16">
        <f t="shared" si="0"/>
        <v>0</v>
      </c>
      <c r="F10" s="34"/>
      <c r="G10" s="16">
        <f t="shared" si="1"/>
        <v>0</v>
      </c>
      <c r="H10" s="114"/>
      <c r="J10" s="12"/>
      <c r="K10" s="12"/>
      <c r="L10" s="12"/>
    </row>
    <row r="11" spans="2:12" s="21" customFormat="1" ht="30" customHeight="1" x14ac:dyDescent="0.2">
      <c r="B11" s="22" t="s">
        <v>21</v>
      </c>
      <c r="C11" s="15"/>
      <c r="D11" s="31">
        <v>3</v>
      </c>
      <c r="E11" s="16">
        <f t="shared" si="0"/>
        <v>40.5</v>
      </c>
      <c r="F11" s="34">
        <v>5</v>
      </c>
      <c r="G11" s="16">
        <f t="shared" si="1"/>
        <v>45.5</v>
      </c>
      <c r="H11" s="114"/>
      <c r="J11" s="12"/>
      <c r="K11" s="12" t="s">
        <v>60</v>
      </c>
      <c r="L11" s="12"/>
    </row>
    <row r="12" spans="2:12" s="14" customFormat="1" ht="30" customHeight="1" x14ac:dyDescent="0.2">
      <c r="B12" s="22" t="s">
        <v>33</v>
      </c>
      <c r="C12" s="46"/>
      <c r="D12" s="31">
        <v>2</v>
      </c>
      <c r="E12" s="16">
        <f t="shared" si="0"/>
        <v>27</v>
      </c>
      <c r="F12" s="34">
        <v>5</v>
      </c>
      <c r="G12" s="16">
        <f t="shared" si="1"/>
        <v>32</v>
      </c>
      <c r="H12" s="114"/>
      <c r="J12" s="12"/>
      <c r="K12" s="12" t="s">
        <v>61</v>
      </c>
      <c r="L12" s="12"/>
    </row>
    <row r="13" spans="2:12" s="14" customFormat="1" ht="30" customHeight="1" x14ac:dyDescent="0.2">
      <c r="B13" s="22" t="s">
        <v>30</v>
      </c>
      <c r="C13" s="15"/>
      <c r="D13" s="30">
        <v>2</v>
      </c>
      <c r="E13" s="16">
        <f t="shared" si="0"/>
        <v>27</v>
      </c>
      <c r="F13" s="34">
        <v>5</v>
      </c>
      <c r="G13" s="16">
        <f t="shared" si="1"/>
        <v>32</v>
      </c>
      <c r="H13" s="114"/>
      <c r="J13" s="12"/>
      <c r="K13" s="12" t="s">
        <v>62</v>
      </c>
      <c r="L13" s="12"/>
    </row>
    <row r="14" spans="2:12" s="14" customFormat="1" ht="30" customHeight="1" x14ac:dyDescent="0.2">
      <c r="B14" s="22" t="s">
        <v>50</v>
      </c>
      <c r="C14" s="15"/>
      <c r="D14" s="31">
        <v>2</v>
      </c>
      <c r="E14" s="16">
        <f>E$5*D14</f>
        <v>27</v>
      </c>
      <c r="F14" s="34">
        <v>5</v>
      </c>
      <c r="G14" s="16">
        <f>E14+F14</f>
        <v>32</v>
      </c>
      <c r="H14" s="113" t="s">
        <v>84</v>
      </c>
      <c r="J14" s="12"/>
      <c r="K14" s="12" t="s">
        <v>59</v>
      </c>
      <c r="L14" s="12"/>
    </row>
    <row r="15" spans="2:12" s="14" customFormat="1" ht="30" customHeight="1" x14ac:dyDescent="0.2">
      <c r="B15" s="22" t="s">
        <v>82</v>
      </c>
      <c r="C15" s="15"/>
      <c r="D15" s="31">
        <v>2</v>
      </c>
      <c r="E15" s="16">
        <f>E$5*D15</f>
        <v>27</v>
      </c>
      <c r="F15" s="34">
        <v>5</v>
      </c>
      <c r="G15" s="16">
        <f t="shared" ref="G15" si="4">E15+F15</f>
        <v>32</v>
      </c>
      <c r="H15" s="114"/>
      <c r="J15" s="12"/>
      <c r="K15" s="12"/>
      <c r="L15" s="12"/>
    </row>
    <row r="16" spans="2:12" s="14" customFormat="1" ht="30" customHeight="1" x14ac:dyDescent="0.2">
      <c r="B16" s="22" t="s">
        <v>55</v>
      </c>
      <c r="C16" s="15"/>
      <c r="D16" s="31">
        <v>2</v>
      </c>
      <c r="E16" s="16">
        <f>E$5*D16</f>
        <v>27</v>
      </c>
      <c r="F16" s="34">
        <v>5</v>
      </c>
      <c r="G16" s="16">
        <f>E16+F16</f>
        <v>32</v>
      </c>
      <c r="H16" s="115"/>
      <c r="J16" s="12"/>
      <c r="K16" s="12"/>
      <c r="L16" s="12"/>
    </row>
    <row r="17" spans="2:18" s="21" customFormat="1" ht="30" customHeight="1" x14ac:dyDescent="0.2">
      <c r="B17" s="22" t="s">
        <v>22</v>
      </c>
      <c r="C17" s="47"/>
      <c r="D17" s="30">
        <v>2</v>
      </c>
      <c r="E17" s="16">
        <f t="shared" si="0"/>
        <v>27</v>
      </c>
      <c r="F17" s="34">
        <v>5</v>
      </c>
      <c r="G17" s="16">
        <f t="shared" si="1"/>
        <v>32</v>
      </c>
      <c r="H17" s="49" t="s">
        <v>85</v>
      </c>
      <c r="J17" s="12"/>
      <c r="K17" s="12" t="s">
        <v>63</v>
      </c>
      <c r="L17" s="12"/>
    </row>
    <row r="18" spans="2:18" s="21" customFormat="1" ht="30" hidden="1" customHeight="1" x14ac:dyDescent="0.2">
      <c r="B18" s="22" t="s">
        <v>27</v>
      </c>
      <c r="C18" s="46"/>
      <c r="D18" s="30"/>
      <c r="E18" s="16">
        <f t="shared" si="0"/>
        <v>0</v>
      </c>
      <c r="F18" s="34"/>
      <c r="G18" s="16">
        <f t="shared" si="1"/>
        <v>0</v>
      </c>
      <c r="H18" s="50"/>
      <c r="J18" s="12"/>
      <c r="K18" s="12"/>
      <c r="L18" s="12"/>
    </row>
    <row r="19" spans="2:18" s="21" customFormat="1" ht="30" hidden="1" customHeight="1" x14ac:dyDescent="0.2">
      <c r="B19" s="22" t="s">
        <v>36</v>
      </c>
      <c r="C19" s="15"/>
      <c r="D19" s="30"/>
      <c r="E19" s="16">
        <f t="shared" ref="E19" si="5">E$5*D19</f>
        <v>0</v>
      </c>
      <c r="F19" s="34"/>
      <c r="G19" s="16">
        <f t="shared" ref="G19" si="6">E19+F19</f>
        <v>0</v>
      </c>
      <c r="H19" s="50"/>
      <c r="J19" s="12"/>
      <c r="K19" s="12"/>
      <c r="L19" s="12"/>
    </row>
    <row r="20" spans="2:18" s="21" customFormat="1" ht="30" hidden="1" customHeight="1" x14ac:dyDescent="0.2">
      <c r="B20" s="22" t="s">
        <v>47</v>
      </c>
      <c r="C20" s="15"/>
      <c r="D20" s="30"/>
      <c r="E20" s="16">
        <f t="shared" si="0"/>
        <v>0</v>
      </c>
      <c r="F20" s="34"/>
      <c r="G20" s="16">
        <f t="shared" si="1"/>
        <v>0</v>
      </c>
      <c r="H20" s="51"/>
      <c r="J20" s="12"/>
      <c r="K20" s="12"/>
      <c r="L20" s="12"/>
    </row>
    <row r="21" spans="2:18" s="21" customFormat="1" ht="30" customHeight="1" x14ac:dyDescent="0.2">
      <c r="B21" s="45" t="s">
        <v>52</v>
      </c>
      <c r="C21" s="15"/>
      <c r="D21" s="31">
        <v>5</v>
      </c>
      <c r="E21" s="16">
        <f t="shared" si="0"/>
        <v>67.5</v>
      </c>
      <c r="F21" s="34">
        <v>5</v>
      </c>
      <c r="G21" s="16">
        <f t="shared" si="1"/>
        <v>72.5</v>
      </c>
      <c r="H21" s="98" t="s">
        <v>53</v>
      </c>
      <c r="J21" s="12"/>
      <c r="K21" s="12" t="s">
        <v>64</v>
      </c>
      <c r="L21" s="12"/>
    </row>
    <row r="22" spans="2:18" s="14" customFormat="1" ht="30" customHeight="1" x14ac:dyDescent="0.2">
      <c r="B22" s="22" t="s">
        <v>26</v>
      </c>
      <c r="C22" s="47"/>
      <c r="D22" s="30">
        <v>2</v>
      </c>
      <c r="E22" s="16">
        <f t="shared" si="0"/>
        <v>27</v>
      </c>
      <c r="F22" s="34">
        <v>5</v>
      </c>
      <c r="G22" s="16">
        <f t="shared" si="1"/>
        <v>32</v>
      </c>
      <c r="H22" s="99"/>
      <c r="J22" s="12"/>
      <c r="K22" s="12" t="s">
        <v>65</v>
      </c>
      <c r="L22" s="12"/>
    </row>
    <row r="23" spans="2:18" s="14" customFormat="1" ht="30" customHeight="1" x14ac:dyDescent="0.2">
      <c r="B23" s="22" t="s">
        <v>35</v>
      </c>
      <c r="C23" s="15"/>
      <c r="D23" s="30">
        <v>2</v>
      </c>
      <c r="E23" s="16">
        <f t="shared" si="0"/>
        <v>27</v>
      </c>
      <c r="F23" s="34">
        <v>5</v>
      </c>
      <c r="G23" s="16">
        <f t="shared" si="1"/>
        <v>32</v>
      </c>
      <c r="H23" s="99"/>
      <c r="J23" s="12"/>
      <c r="K23" s="12" t="s">
        <v>66</v>
      </c>
      <c r="L23" s="12"/>
    </row>
    <row r="24" spans="2:18" s="14" customFormat="1" ht="30" customHeight="1" x14ac:dyDescent="0.2">
      <c r="B24" s="22" t="s">
        <v>34</v>
      </c>
      <c r="C24" s="15"/>
      <c r="D24" s="30">
        <v>2</v>
      </c>
      <c r="E24" s="16">
        <f t="shared" si="0"/>
        <v>27</v>
      </c>
      <c r="F24" s="34">
        <v>5</v>
      </c>
      <c r="G24" s="16">
        <f t="shared" si="1"/>
        <v>32</v>
      </c>
      <c r="H24" s="99"/>
      <c r="J24" s="12"/>
      <c r="K24" s="12" t="s">
        <v>67</v>
      </c>
      <c r="L24" s="12"/>
    </row>
    <row r="25" spans="2:18" s="21" customFormat="1" ht="30" customHeight="1" x14ac:dyDescent="0.2">
      <c r="B25" s="22" t="s">
        <v>44</v>
      </c>
      <c r="C25" s="15"/>
      <c r="D25" s="42">
        <v>5</v>
      </c>
      <c r="E25" s="16">
        <f t="shared" si="0"/>
        <v>67.5</v>
      </c>
      <c r="F25" s="34">
        <v>5</v>
      </c>
      <c r="G25" s="16">
        <f t="shared" si="1"/>
        <v>72.5</v>
      </c>
      <c r="H25" s="99"/>
      <c r="J25" s="12"/>
      <c r="K25" s="12" t="s">
        <v>90</v>
      </c>
      <c r="L25" s="12"/>
      <c r="R25" s="48"/>
    </row>
    <row r="26" spans="2:18" s="21" customFormat="1" ht="30" customHeight="1" x14ac:dyDescent="0.2">
      <c r="B26" s="22" t="s">
        <v>45</v>
      </c>
      <c r="C26" s="15"/>
      <c r="D26" s="42">
        <v>5</v>
      </c>
      <c r="E26" s="16">
        <f t="shared" si="0"/>
        <v>67.5</v>
      </c>
      <c r="F26" s="34">
        <v>5</v>
      </c>
      <c r="G26" s="16">
        <f t="shared" si="1"/>
        <v>72.5</v>
      </c>
      <c r="H26" s="52" t="s">
        <v>86</v>
      </c>
      <c r="J26" s="12"/>
      <c r="K26" s="12" t="s">
        <v>68</v>
      </c>
      <c r="L26" s="12"/>
    </row>
    <row r="27" spans="2:18" s="14" customFormat="1" ht="30" customHeight="1" x14ac:dyDescent="0.2">
      <c r="B27" s="22" t="s">
        <v>49</v>
      </c>
      <c r="C27" s="15"/>
      <c r="D27" s="31">
        <v>2</v>
      </c>
      <c r="E27" s="16">
        <f t="shared" ref="E27" si="7">E$5*D27</f>
        <v>27</v>
      </c>
      <c r="F27" s="34">
        <v>5</v>
      </c>
      <c r="G27" s="16">
        <f t="shared" ref="G27" si="8">E27+F27</f>
        <v>32</v>
      </c>
      <c r="H27" s="52" t="s">
        <v>87</v>
      </c>
      <c r="J27" s="12"/>
      <c r="K27" s="12" t="s">
        <v>69</v>
      </c>
      <c r="L27" s="12"/>
    </row>
    <row r="28" spans="2:18" s="14" customFormat="1" ht="30" customHeight="1" x14ac:dyDescent="0.2">
      <c r="B28" s="22" t="s">
        <v>54</v>
      </c>
      <c r="C28" s="15"/>
      <c r="D28" s="31">
        <v>2</v>
      </c>
      <c r="E28" s="16">
        <f t="shared" si="0"/>
        <v>27</v>
      </c>
      <c r="F28" s="34">
        <v>5</v>
      </c>
      <c r="G28" s="16">
        <f t="shared" si="1"/>
        <v>32</v>
      </c>
      <c r="H28" s="52" t="s">
        <v>81</v>
      </c>
      <c r="J28" s="12"/>
      <c r="K28" s="12" t="s">
        <v>70</v>
      </c>
      <c r="L28" s="12"/>
    </row>
    <row r="29" spans="2:18" s="14" customFormat="1" ht="30" customHeight="1" x14ac:dyDescent="0.2">
      <c r="B29" s="22" t="s">
        <v>43</v>
      </c>
      <c r="C29" s="15"/>
      <c r="D29" s="31">
        <v>3</v>
      </c>
      <c r="E29" s="16">
        <f t="shared" si="0"/>
        <v>40.5</v>
      </c>
      <c r="F29" s="34">
        <v>5</v>
      </c>
      <c r="G29" s="16">
        <f t="shared" ref="G29:G30" si="9">E29+F29</f>
        <v>45.5</v>
      </c>
      <c r="H29" s="52" t="s">
        <v>81</v>
      </c>
      <c r="J29" s="12"/>
      <c r="K29" s="12" t="s">
        <v>71</v>
      </c>
      <c r="L29" s="12"/>
    </row>
    <row r="30" spans="2:18" s="14" customFormat="1" ht="30" customHeight="1" x14ac:dyDescent="0.2">
      <c r="B30" s="22" t="s">
        <v>17</v>
      </c>
      <c r="C30" s="15"/>
      <c r="D30" s="31">
        <v>2</v>
      </c>
      <c r="E30" s="16">
        <f t="shared" ref="E30" si="10">E$5*D30</f>
        <v>27</v>
      </c>
      <c r="F30" s="34">
        <v>5</v>
      </c>
      <c r="G30" s="16">
        <f t="shared" si="9"/>
        <v>32</v>
      </c>
      <c r="H30" s="52" t="s">
        <v>88</v>
      </c>
      <c r="J30" s="12"/>
      <c r="K30" s="12" t="s">
        <v>72</v>
      </c>
      <c r="L30" s="12"/>
    </row>
    <row r="31" spans="2:18" s="14" customFormat="1" ht="30" hidden="1" customHeight="1" x14ac:dyDescent="0.2">
      <c r="B31" s="22" t="s">
        <v>48</v>
      </c>
      <c r="C31" s="15"/>
      <c r="D31" s="31"/>
      <c r="E31" s="16">
        <f t="shared" si="0"/>
        <v>0</v>
      </c>
      <c r="F31" s="34"/>
      <c r="G31" s="16">
        <f t="shared" si="1"/>
        <v>0</v>
      </c>
      <c r="H31" s="50"/>
      <c r="J31" s="12"/>
      <c r="K31" s="12"/>
      <c r="L31" s="12"/>
    </row>
    <row r="32" spans="2:18" s="14" customFormat="1" ht="30" hidden="1" customHeight="1" x14ac:dyDescent="0.2">
      <c r="B32" s="22" t="s">
        <v>37</v>
      </c>
      <c r="C32" s="15"/>
      <c r="D32" s="31"/>
      <c r="E32" s="16">
        <f t="shared" ref="E32" si="11">E$5*D32</f>
        <v>0</v>
      </c>
      <c r="F32" s="34">
        <v>5</v>
      </c>
      <c r="G32" s="16">
        <f t="shared" ref="G32" si="12">E32+F32</f>
        <v>5</v>
      </c>
      <c r="H32" s="50"/>
      <c r="J32" s="12"/>
      <c r="K32" s="12" t="s">
        <v>73</v>
      </c>
      <c r="L32" s="12"/>
    </row>
    <row r="33" spans="2:14" s="14" customFormat="1" ht="30" customHeight="1" x14ac:dyDescent="0.2">
      <c r="B33" s="22" t="s">
        <v>18</v>
      </c>
      <c r="C33" s="15"/>
      <c r="D33" s="31">
        <v>2</v>
      </c>
      <c r="E33" s="16">
        <f t="shared" si="0"/>
        <v>27</v>
      </c>
      <c r="F33" s="34">
        <v>5</v>
      </c>
      <c r="G33" s="16">
        <f t="shared" si="1"/>
        <v>32</v>
      </c>
      <c r="H33" s="17"/>
      <c r="J33" s="12"/>
      <c r="K33" s="12"/>
    </row>
    <row r="34" spans="2:14" s="14" customFormat="1" ht="30" customHeight="1" x14ac:dyDescent="0.45">
      <c r="B34" s="32">
        <v>22</v>
      </c>
      <c r="C34" s="21"/>
      <c r="D34" s="32">
        <f>SUM(D6:D33)</f>
        <v>60</v>
      </c>
      <c r="E34" s="35">
        <f>SUM(E6:E33)</f>
        <v>810</v>
      </c>
      <c r="F34" s="28"/>
      <c r="G34" s="28"/>
      <c r="H34" s="18"/>
    </row>
    <row r="35" spans="2:14" s="14" customFormat="1" ht="30" customHeight="1" x14ac:dyDescent="0.2">
      <c r="B35" s="21"/>
      <c r="C35" s="21"/>
      <c r="D35" s="23"/>
      <c r="E35" s="28"/>
      <c r="F35" s="28"/>
      <c r="G35" s="28"/>
      <c r="H35" s="18"/>
    </row>
    <row r="36" spans="2:14" s="14" customFormat="1" ht="30" customHeight="1" x14ac:dyDescent="0.2">
      <c r="B36" s="21"/>
      <c r="C36" s="15" t="s">
        <v>42</v>
      </c>
      <c r="D36" s="23"/>
      <c r="E36" s="28"/>
      <c r="F36" s="28"/>
      <c r="G36" s="28"/>
      <c r="H36" s="18"/>
      <c r="N36" s="44"/>
    </row>
    <row r="37" spans="2:14" s="14" customFormat="1" ht="30" customHeight="1" x14ac:dyDescent="0.2">
      <c r="B37" s="21"/>
      <c r="C37" s="36" t="s">
        <v>41</v>
      </c>
      <c r="D37" s="23"/>
      <c r="E37" s="28"/>
      <c r="F37" s="28"/>
      <c r="G37" s="28"/>
      <c r="H37" s="18"/>
    </row>
    <row r="38" spans="2:14" s="14" customFormat="1" ht="30" customHeight="1" x14ac:dyDescent="0.2">
      <c r="B38" s="21"/>
      <c r="C38" s="29" t="s">
        <v>38</v>
      </c>
      <c r="D38" s="23"/>
      <c r="E38" s="28"/>
      <c r="F38" s="28"/>
      <c r="G38" s="28"/>
      <c r="H38" s="18"/>
    </row>
    <row r="39" spans="2:14" ht="30" customHeight="1" x14ac:dyDescent="0.3">
      <c r="E39" s="19">
        <v>8</v>
      </c>
      <c r="F39" s="19">
        <v>8</v>
      </c>
      <c r="G39" s="19">
        <v>8</v>
      </c>
    </row>
    <row r="40" spans="2:14" ht="30" customHeight="1" x14ac:dyDescent="0.3">
      <c r="B40" s="10" t="s">
        <v>19</v>
      </c>
      <c r="D40" s="11" t="s">
        <v>20</v>
      </c>
      <c r="E40" s="20" t="str">
        <f>"bei "&amp;E39&amp;" Abfüllungen"</f>
        <v>bei 8 Abfüllungen</v>
      </c>
      <c r="F40" s="20"/>
      <c r="G40" s="20"/>
    </row>
    <row r="41" spans="2:14" ht="30" customHeight="1" x14ac:dyDescent="0.3">
      <c r="B41" s="11">
        <v>2</v>
      </c>
      <c r="C41" s="11"/>
      <c r="D41" s="11">
        <f>COUNTIF(D$6:D$33,B41)</f>
        <v>14</v>
      </c>
      <c r="E41" s="11">
        <f>D41*E$39</f>
        <v>112</v>
      </c>
    </row>
    <row r="42" spans="2:14" ht="30" customHeight="1" x14ac:dyDescent="0.3">
      <c r="B42" s="11">
        <v>3</v>
      </c>
      <c r="C42" s="11"/>
      <c r="D42" s="11">
        <f>COUNTIF(D$6:D$33,B42)</f>
        <v>3</v>
      </c>
      <c r="E42" s="11">
        <f>D42*E$39</f>
        <v>24</v>
      </c>
    </row>
    <row r="43" spans="2:14" ht="30" customHeight="1" x14ac:dyDescent="0.3">
      <c r="B43" s="11">
        <v>4</v>
      </c>
      <c r="C43" s="11"/>
      <c r="D43" s="11">
        <f>COUNTIF(D$6:D$33,B43)</f>
        <v>2</v>
      </c>
      <c r="E43" s="11">
        <f>D43*E$39</f>
        <v>16</v>
      </c>
    </row>
    <row r="44" spans="2:14" s="11" customFormat="1" ht="30" customHeight="1" x14ac:dyDescent="0.3">
      <c r="B44" s="11">
        <v>5</v>
      </c>
      <c r="D44" s="11">
        <f>COUNTIF(D$6:D$33,B44)</f>
        <v>3</v>
      </c>
      <c r="E44" s="11">
        <f>D44*E$39</f>
        <v>24</v>
      </c>
      <c r="I44" s="10"/>
      <c r="J44" s="10"/>
      <c r="K44" s="10"/>
    </row>
    <row r="45" spans="2:14" s="11" customFormat="1" ht="30" customHeight="1" x14ac:dyDescent="0.3">
      <c r="B45" s="11">
        <v>10</v>
      </c>
      <c r="D45" s="11">
        <f>COUNTIF(D$6:D$33,B45)</f>
        <v>0</v>
      </c>
      <c r="E45" s="11">
        <f>D45*E$39</f>
        <v>0</v>
      </c>
      <c r="I45" s="10"/>
      <c r="J45" s="10"/>
      <c r="K45" s="10"/>
    </row>
  </sheetData>
  <mergeCells count="10">
    <mergeCell ref="H21:H25"/>
    <mergeCell ref="B2:H2"/>
    <mergeCell ref="B3:H3"/>
    <mergeCell ref="E4:G4"/>
    <mergeCell ref="B4:B5"/>
    <mergeCell ref="C4:C5"/>
    <mergeCell ref="D4:D5"/>
    <mergeCell ref="H4:H5"/>
    <mergeCell ref="H6:H13"/>
    <mergeCell ref="H14:H16"/>
  </mergeCells>
  <printOptions horizontalCentered="1" verticalCentered="1"/>
  <pageMargins left="0.31496062992125984" right="0.31496062992125984" top="0.59055118110236227" bottom="0.59055118110236227" header="0.31496062992125984" footer="0.31496062992125984"/>
  <pageSetup paperSize="9" scale="71" orientation="portrait" horizontalDpi="360" verticalDpi="36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CA32C-E19A-4636-A326-3C573722493B}">
  <sheetPr>
    <tabColor rgb="FFFF0000"/>
  </sheetPr>
  <dimension ref="B31:C33"/>
  <sheetViews>
    <sheetView zoomScale="70" zoomScaleNormal="70" workbookViewId="0">
      <selection activeCell="B31" sqref="B31:C31"/>
    </sheetView>
  </sheetViews>
  <sheetFormatPr baseColWidth="10" defaultRowHeight="15" x14ac:dyDescent="0.2"/>
  <cols>
    <col min="1" max="1" width="3.5" customWidth="1"/>
    <col min="2" max="2" width="18.1640625" bestFit="1" customWidth="1"/>
    <col min="3" max="3" width="178.5" customWidth="1"/>
  </cols>
  <sheetData>
    <row r="31" spans="2:3" s="39" customFormat="1" ht="264" customHeight="1" x14ac:dyDescent="0.2">
      <c r="B31" s="116" t="s">
        <v>148</v>
      </c>
      <c r="C31" s="116"/>
    </row>
    <row r="32" spans="2:3" s="39" customFormat="1" ht="24" x14ac:dyDescent="0.2">
      <c r="B32" s="38"/>
      <c r="C32" s="40"/>
    </row>
    <row r="33" spans="2:2" ht="24" x14ac:dyDescent="0.2">
      <c r="B33" s="38"/>
    </row>
  </sheetData>
  <mergeCells count="1">
    <mergeCell ref="B31:C31"/>
  </mergeCells>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EE8C7-AE7B-4C4A-A7D3-A45583E568C1}">
  <sheetPr>
    <tabColor rgb="FFFF0000"/>
  </sheetPr>
  <dimension ref="B34:C34"/>
  <sheetViews>
    <sheetView zoomScale="70" zoomScaleNormal="70" workbookViewId="0">
      <selection activeCell="I30" sqref="I30"/>
    </sheetView>
  </sheetViews>
  <sheetFormatPr baseColWidth="10" defaultRowHeight="15" x14ac:dyDescent="0.2"/>
  <cols>
    <col min="1" max="1" width="3.5" customWidth="1"/>
    <col min="2" max="2" width="18.1640625" bestFit="1" customWidth="1"/>
    <col min="3" max="3" width="178.5" customWidth="1"/>
    <col min="4" max="4" width="3" customWidth="1"/>
  </cols>
  <sheetData>
    <row r="34" spans="2:3" s="39" customFormat="1" ht="148.5" customHeight="1" x14ac:dyDescent="0.2">
      <c r="B34" s="116" t="s">
        <v>149</v>
      </c>
      <c r="C34" s="116"/>
    </row>
  </sheetData>
  <mergeCells count="1">
    <mergeCell ref="B34:C34"/>
  </mergeCells>
  <pageMargins left="0.7" right="0.7" top="0.78740157499999996" bottom="0.78740157499999996"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2DBF4-5BFF-4D62-89AB-68472BFB3E2B}">
  <sheetPr>
    <tabColor rgb="FFFF0000"/>
  </sheetPr>
  <dimension ref="B32:C35"/>
  <sheetViews>
    <sheetView zoomScale="80" zoomScaleNormal="80" workbookViewId="0">
      <selection activeCell="C32" sqref="C32"/>
    </sheetView>
  </sheetViews>
  <sheetFormatPr baseColWidth="10" defaultRowHeight="15" x14ac:dyDescent="0.2"/>
  <cols>
    <col min="1" max="1" width="3.5" customWidth="1"/>
    <col min="2" max="2" width="17.6640625" bestFit="1" customWidth="1"/>
    <col min="3" max="3" width="178.5" customWidth="1"/>
  </cols>
  <sheetData>
    <row r="32" spans="3:3" ht="57.75" customHeight="1" x14ac:dyDescent="0.2">
      <c r="C32" s="40" t="s">
        <v>144</v>
      </c>
    </row>
    <row r="33" spans="2:3" s="39" customFormat="1" ht="40.5" customHeight="1" x14ac:dyDescent="0.2">
      <c r="B33" s="38" t="s">
        <v>78</v>
      </c>
      <c r="C33" s="40" t="s">
        <v>145</v>
      </c>
    </row>
    <row r="34" spans="2:3" s="39" customFormat="1" ht="33.75" customHeight="1" x14ac:dyDescent="0.2">
      <c r="B34" s="38" t="s">
        <v>79</v>
      </c>
      <c r="C34" s="40" t="s">
        <v>146</v>
      </c>
    </row>
    <row r="35" spans="2:3" s="39" customFormat="1" ht="25" x14ac:dyDescent="0.2">
      <c r="B35" s="38" t="s">
        <v>80</v>
      </c>
      <c r="C35" s="40" t="s">
        <v>147</v>
      </c>
    </row>
  </sheetData>
  <pageMargins left="0.7" right="0.7" top="0.78740157499999996" bottom="0.78740157499999996"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5A888-FBA4-4167-8211-78E2BDA8CAE8}">
  <sheetPr>
    <tabColor rgb="FFFF0000"/>
  </sheetPr>
  <dimension ref="B32:C35"/>
  <sheetViews>
    <sheetView zoomScale="80" zoomScaleNormal="80" workbookViewId="0">
      <selection activeCell="L45" sqref="L45"/>
    </sheetView>
  </sheetViews>
  <sheetFormatPr baseColWidth="10" defaultRowHeight="15" x14ac:dyDescent="0.2"/>
  <cols>
    <col min="1" max="1" width="3.5" customWidth="1"/>
    <col min="2" max="2" width="17.6640625" bestFit="1" customWidth="1"/>
    <col min="3" max="3" width="178.5" customWidth="1"/>
  </cols>
  <sheetData>
    <row r="32" spans="2:3" s="39" customFormat="1" ht="60.75" customHeight="1" x14ac:dyDescent="0.2">
      <c r="B32" s="38" t="s">
        <v>78</v>
      </c>
      <c r="C32" s="40" t="s">
        <v>141</v>
      </c>
    </row>
    <row r="33" spans="2:3" s="39" customFormat="1" ht="58.5" customHeight="1" x14ac:dyDescent="0.2">
      <c r="B33" s="38" t="s">
        <v>79</v>
      </c>
      <c r="C33" s="40" t="s">
        <v>142</v>
      </c>
    </row>
    <row r="34" spans="2:3" s="39" customFormat="1" ht="50" x14ac:dyDescent="0.2">
      <c r="B34" s="38" t="s">
        <v>80</v>
      </c>
      <c r="C34" s="40" t="s">
        <v>143</v>
      </c>
    </row>
    <row r="35" spans="2:3" s="39" customFormat="1" ht="24" x14ac:dyDescent="0.2">
      <c r="B35" s="38"/>
      <c r="C35" s="40"/>
    </row>
  </sheetData>
  <pageMargins left="0.7" right="0.7" top="0.78740157499999996" bottom="0.78740157499999996"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1E957-D1EE-466B-8157-1108440B7383}">
  <sheetPr>
    <tabColor rgb="FFFF0000"/>
  </sheetPr>
  <dimension ref="B32:C34"/>
  <sheetViews>
    <sheetView zoomScale="80" zoomScaleNormal="80" workbookViewId="0">
      <selection activeCell="C55" sqref="C54:C55"/>
    </sheetView>
  </sheetViews>
  <sheetFormatPr baseColWidth="10" defaultRowHeight="15" x14ac:dyDescent="0.2"/>
  <cols>
    <col min="1" max="1" width="3.5" customWidth="1"/>
    <col min="2" max="2" width="17.6640625" bestFit="1" customWidth="1"/>
    <col min="3" max="3" width="178.5" customWidth="1"/>
  </cols>
  <sheetData>
    <row r="32" spans="2:3" s="39" customFormat="1" ht="31.5" customHeight="1" x14ac:dyDescent="0.2">
      <c r="B32" s="38" t="s">
        <v>78</v>
      </c>
      <c r="C32" s="40" t="s">
        <v>138</v>
      </c>
    </row>
    <row r="33" spans="2:3" s="39" customFormat="1" ht="54" customHeight="1" x14ac:dyDescent="0.2">
      <c r="B33" s="38" t="s">
        <v>79</v>
      </c>
      <c r="C33" s="40" t="s">
        <v>139</v>
      </c>
    </row>
    <row r="34" spans="2:3" s="39" customFormat="1" ht="36.75" customHeight="1" x14ac:dyDescent="0.2">
      <c r="B34" s="38" t="s">
        <v>80</v>
      </c>
      <c r="C34" s="40" t="s">
        <v>140</v>
      </c>
    </row>
  </sheetData>
  <pageMargins left="0.7" right="0.7" top="0.78740157499999996" bottom="0.78740157499999996"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09A4B-C6A6-4D34-BBFA-B4EF48ADD509}">
  <sheetPr>
    <tabColor rgb="FFFF0000"/>
  </sheetPr>
  <dimension ref="B38:C41"/>
  <sheetViews>
    <sheetView zoomScale="80" zoomScaleNormal="80" workbookViewId="0">
      <selection activeCell="C50" sqref="C50"/>
    </sheetView>
  </sheetViews>
  <sheetFormatPr baseColWidth="10" defaultRowHeight="15" x14ac:dyDescent="0.2"/>
  <cols>
    <col min="1" max="1" width="3.5" customWidth="1"/>
    <col min="2" max="2" width="20" bestFit="1" customWidth="1"/>
    <col min="3" max="3" width="178.5" customWidth="1"/>
  </cols>
  <sheetData>
    <row r="38" spans="2:3" s="39" customFormat="1" ht="60.75" customHeight="1" x14ac:dyDescent="0.2">
      <c r="B38" s="38" t="s">
        <v>78</v>
      </c>
      <c r="C38" s="40" t="s">
        <v>135</v>
      </c>
    </row>
    <row r="39" spans="2:3" s="39" customFormat="1" ht="60.75" customHeight="1" x14ac:dyDescent="0.2">
      <c r="B39" s="38" t="s">
        <v>79</v>
      </c>
      <c r="C39" s="40" t="s">
        <v>136</v>
      </c>
    </row>
    <row r="40" spans="2:3" s="39" customFormat="1" ht="50" x14ac:dyDescent="0.2">
      <c r="B40" s="38" t="s">
        <v>80</v>
      </c>
      <c r="C40" s="40" t="s">
        <v>137</v>
      </c>
    </row>
    <row r="41" spans="2:3" s="39" customFormat="1" ht="99" customHeight="1" x14ac:dyDescent="0.2">
      <c r="B41" s="38"/>
      <c r="C41" s="40"/>
    </row>
  </sheetData>
  <pageMargins left="0.7" right="0.7" top="0.78740157499999996" bottom="0.78740157499999996"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94634-9E09-4B39-B102-D2FF67406390}">
  <sheetPr>
    <tabColor rgb="FFFF0000"/>
  </sheetPr>
  <dimension ref="B31:C33"/>
  <sheetViews>
    <sheetView zoomScale="80" zoomScaleNormal="80" workbookViewId="0">
      <selection activeCell="C48" sqref="C48"/>
    </sheetView>
  </sheetViews>
  <sheetFormatPr baseColWidth="10" defaultRowHeight="15" x14ac:dyDescent="0.2"/>
  <cols>
    <col min="1" max="1" width="3.5" customWidth="1"/>
    <col min="2" max="2" width="17.6640625" bestFit="1" customWidth="1"/>
    <col min="3" max="3" width="178.5" customWidth="1"/>
  </cols>
  <sheetData>
    <row r="31" spans="2:3" s="39" customFormat="1" ht="60" customHeight="1" x14ac:dyDescent="0.2">
      <c r="B31" s="38" t="s">
        <v>78</v>
      </c>
      <c r="C31" s="40" t="s">
        <v>132</v>
      </c>
    </row>
    <row r="32" spans="2:3" s="39" customFormat="1" ht="60.75" customHeight="1" x14ac:dyDescent="0.2">
      <c r="B32" s="38" t="s">
        <v>79</v>
      </c>
      <c r="C32" s="40" t="s">
        <v>133</v>
      </c>
    </row>
    <row r="33" spans="2:3" s="39" customFormat="1" ht="25" x14ac:dyDescent="0.2">
      <c r="B33" s="38" t="s">
        <v>80</v>
      </c>
      <c r="C33" s="40" t="s">
        <v>134</v>
      </c>
    </row>
  </sheetData>
  <pageMargins left="0.7" right="0.7" top="0.78740157499999996" bottom="0.78740157499999996"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92601-419B-4B4A-A3D9-4C12127F047C}">
  <sheetPr>
    <tabColor rgb="FFFF0000"/>
  </sheetPr>
  <dimension ref="B33:C36"/>
  <sheetViews>
    <sheetView zoomScale="85" zoomScaleNormal="75" workbookViewId="0">
      <selection activeCell="C45" sqref="C45"/>
    </sheetView>
  </sheetViews>
  <sheetFormatPr baseColWidth="10" defaultRowHeight="15" x14ac:dyDescent="0.2"/>
  <cols>
    <col min="1" max="1" width="3.5" customWidth="1"/>
    <col min="2" max="2" width="17.6640625" bestFit="1" customWidth="1"/>
    <col min="3" max="3" width="178.5" customWidth="1"/>
  </cols>
  <sheetData>
    <row r="33" spans="2:3" s="39" customFormat="1" ht="54.75" customHeight="1" x14ac:dyDescent="0.2">
      <c r="B33" s="38" t="s">
        <v>78</v>
      </c>
      <c r="C33" s="40" t="s">
        <v>131</v>
      </c>
    </row>
    <row r="34" spans="2:3" s="39" customFormat="1" ht="35.25" customHeight="1" x14ac:dyDescent="0.2">
      <c r="B34" s="38" t="s">
        <v>79</v>
      </c>
      <c r="C34" s="40" t="s">
        <v>129</v>
      </c>
    </row>
    <row r="35" spans="2:3" s="39" customFormat="1" ht="25" x14ac:dyDescent="0.2">
      <c r="B35" s="38" t="s">
        <v>80</v>
      </c>
      <c r="C35" s="40" t="s">
        <v>130</v>
      </c>
    </row>
    <row r="36" spans="2:3" s="39" customFormat="1" ht="62.25" customHeight="1" x14ac:dyDescent="0.2">
      <c r="B36" s="38"/>
      <c r="C36" s="40"/>
    </row>
  </sheetData>
  <pageMargins left="0.7" right="0.7" top="0.78740157499999996" bottom="0.78740157499999996"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84168-47CA-48C5-B1EB-7C449032F8D2}">
  <sheetPr>
    <tabColor rgb="FFFF0000"/>
    <pageSetUpPr fitToPage="1"/>
  </sheetPr>
  <dimension ref="B1:T18"/>
  <sheetViews>
    <sheetView showGridLines="0" workbookViewId="0">
      <selection activeCell="P28" sqref="P28"/>
    </sheetView>
  </sheetViews>
  <sheetFormatPr baseColWidth="10" defaultColWidth="11.5" defaultRowHeight="13" x14ac:dyDescent="0.2"/>
  <cols>
    <col min="1" max="1" width="3" style="1" customWidth="1"/>
    <col min="2" max="2" width="12.1640625" style="2" bestFit="1" customWidth="1"/>
    <col min="3" max="3" width="2.6640625" style="1" customWidth="1"/>
    <col min="4" max="4" width="21.6640625" style="2" customWidth="1"/>
    <col min="5" max="5" width="2.6640625" style="1" customWidth="1"/>
    <col min="6" max="6" width="21.6640625" style="2" customWidth="1"/>
    <col min="7" max="7" width="2.6640625" style="1" customWidth="1"/>
    <col min="8" max="8" width="21.6640625" style="2" customWidth="1"/>
    <col min="9" max="9" width="2.6640625" style="1" customWidth="1"/>
    <col min="10" max="10" width="21.6640625" style="2" customWidth="1"/>
    <col min="11" max="11" width="2.6640625" style="1" customWidth="1"/>
    <col min="12" max="12" width="21.6640625" style="2" customWidth="1"/>
    <col min="13" max="13" width="2.6640625" style="1" customWidth="1"/>
    <col min="14" max="14" width="21.6640625" style="2" customWidth="1"/>
    <col min="15" max="15" width="2.6640625" style="1" customWidth="1"/>
    <col min="16" max="16" width="21.6640625" style="2" customWidth="1"/>
    <col min="17" max="17" width="2.6640625" style="1" customWidth="1"/>
    <col min="18" max="18" width="21.6640625" style="2" customWidth="1"/>
    <col min="19" max="19" width="2.6640625" style="1" customWidth="1"/>
    <col min="20" max="20" width="11" style="1" customWidth="1"/>
    <col min="21" max="21" width="11.5" style="1"/>
    <col min="22" max="27" width="21.6640625" style="1" customWidth="1"/>
    <col min="28" max="16384" width="11.5" style="1"/>
  </cols>
  <sheetData>
    <row r="1" spans="2:20" ht="14" thickBot="1" x14ac:dyDescent="0.25"/>
    <row r="2" spans="2:20" ht="39" customHeight="1" thickBot="1" x14ac:dyDescent="0.25">
      <c r="B2" s="117" t="s">
        <v>91</v>
      </c>
      <c r="C2" s="118"/>
      <c r="D2" s="118"/>
      <c r="E2" s="118"/>
      <c r="F2" s="118"/>
      <c r="G2" s="118"/>
      <c r="H2" s="118"/>
      <c r="I2" s="118"/>
      <c r="J2" s="118"/>
      <c r="K2" s="118"/>
      <c r="L2" s="118"/>
      <c r="M2" s="118"/>
      <c r="N2" s="118"/>
      <c r="O2" s="118"/>
      <c r="P2" s="118"/>
      <c r="Q2" s="118"/>
      <c r="R2" s="119"/>
      <c r="S2" s="24"/>
    </row>
    <row r="3" spans="2:20" ht="13.5" customHeight="1" thickBot="1" x14ac:dyDescent="0.25"/>
    <row r="4" spans="2:20" s="4" customFormat="1" ht="25" customHeight="1" x14ac:dyDescent="0.2">
      <c r="B4" s="55" t="s">
        <v>1</v>
      </c>
      <c r="D4" s="55">
        <v>1</v>
      </c>
      <c r="F4" s="67">
        <v>2</v>
      </c>
      <c r="G4" s="68"/>
      <c r="H4" s="69">
        <v>3</v>
      </c>
      <c r="I4" s="68"/>
      <c r="J4" s="70">
        <v>4</v>
      </c>
      <c r="K4" s="54"/>
      <c r="L4" s="67">
        <v>5</v>
      </c>
      <c r="M4" s="68"/>
      <c r="N4" s="69">
        <v>6</v>
      </c>
      <c r="O4" s="68"/>
      <c r="P4" s="70">
        <v>7</v>
      </c>
      <c r="R4" s="55">
        <v>8</v>
      </c>
    </row>
    <row r="5" spans="2:20" ht="114" x14ac:dyDescent="0.2">
      <c r="B5" s="56" t="s">
        <v>0</v>
      </c>
      <c r="D5" s="60"/>
      <c r="F5" s="71"/>
      <c r="H5" s="43"/>
      <c r="J5" s="72"/>
      <c r="K5" s="54"/>
      <c r="L5" s="71"/>
      <c r="N5" s="43"/>
      <c r="P5" s="72"/>
      <c r="R5" s="96"/>
    </row>
    <row r="6" spans="2:20" s="5" customFormat="1" ht="39" customHeight="1" x14ac:dyDescent="0.2">
      <c r="B6" s="57" t="s">
        <v>2</v>
      </c>
      <c r="D6" s="61" t="s">
        <v>92</v>
      </c>
      <c r="F6" s="73" t="s">
        <v>96</v>
      </c>
      <c r="G6" s="7"/>
      <c r="H6" s="6" t="s">
        <v>101</v>
      </c>
      <c r="I6" s="7"/>
      <c r="J6" s="74" t="s">
        <v>106</v>
      </c>
      <c r="K6" s="54"/>
      <c r="L6" s="89" t="s">
        <v>111</v>
      </c>
      <c r="M6" s="7"/>
      <c r="N6" s="6" t="s">
        <v>114</v>
      </c>
      <c r="O6" s="7"/>
      <c r="P6" s="74" t="s">
        <v>119</v>
      </c>
      <c r="Q6" s="7"/>
      <c r="R6" s="61" t="s">
        <v>125</v>
      </c>
      <c r="S6" s="7"/>
    </row>
    <row r="7" spans="2:20" ht="25" customHeight="1" x14ac:dyDescent="0.2">
      <c r="B7" s="58" t="s">
        <v>24</v>
      </c>
      <c r="D7" s="58" t="s">
        <v>32</v>
      </c>
      <c r="F7" s="75" t="s">
        <v>32</v>
      </c>
      <c r="H7" s="3" t="s">
        <v>32</v>
      </c>
      <c r="J7" s="76" t="s">
        <v>32</v>
      </c>
      <c r="K7" s="54"/>
      <c r="L7" s="75" t="s">
        <v>32</v>
      </c>
      <c r="N7" s="3" t="s">
        <v>32</v>
      </c>
      <c r="P7" s="90" t="s">
        <v>124</v>
      </c>
      <c r="R7" s="58" t="s">
        <v>32</v>
      </c>
    </row>
    <row r="8" spans="2:20" ht="25" customHeight="1" x14ac:dyDescent="0.2">
      <c r="B8" s="58" t="s">
        <v>3</v>
      </c>
      <c r="D8" s="58" t="s">
        <v>93</v>
      </c>
      <c r="F8" s="75" t="s">
        <v>46</v>
      </c>
      <c r="H8" s="3" t="s">
        <v>102</v>
      </c>
      <c r="J8" s="76" t="s">
        <v>51</v>
      </c>
      <c r="K8" s="54"/>
      <c r="L8" s="75" t="s">
        <v>51</v>
      </c>
      <c r="N8" s="3" t="s">
        <v>51</v>
      </c>
      <c r="P8" s="76" t="s">
        <v>120</v>
      </c>
      <c r="R8" s="58" t="s">
        <v>93</v>
      </c>
    </row>
    <row r="9" spans="2:20" ht="48" customHeight="1" x14ac:dyDescent="0.2">
      <c r="B9" s="58" t="s">
        <v>23</v>
      </c>
      <c r="D9" s="62" t="s">
        <v>94</v>
      </c>
      <c r="F9" s="77" t="s">
        <v>97</v>
      </c>
      <c r="H9" s="27" t="s">
        <v>103</v>
      </c>
      <c r="J9" s="78" t="s">
        <v>107</v>
      </c>
      <c r="K9" s="54"/>
      <c r="L9" s="91" t="s">
        <v>112</v>
      </c>
      <c r="N9" s="8" t="s">
        <v>115</v>
      </c>
      <c r="P9" s="92" t="s">
        <v>121</v>
      </c>
      <c r="R9" s="97" t="s">
        <v>126</v>
      </c>
    </row>
    <row r="10" spans="2:20" ht="48" customHeight="1" x14ac:dyDescent="0.2">
      <c r="B10" s="58" t="s">
        <v>4</v>
      </c>
      <c r="D10" s="62" t="s">
        <v>95</v>
      </c>
      <c r="F10" s="77" t="s">
        <v>98</v>
      </c>
      <c r="H10" s="8" t="s">
        <v>104</v>
      </c>
      <c r="J10" s="78" t="s">
        <v>108</v>
      </c>
      <c r="K10" s="54"/>
      <c r="L10" s="77" t="s">
        <v>113</v>
      </c>
      <c r="N10" s="8" t="s">
        <v>116</v>
      </c>
      <c r="P10" s="78" t="s">
        <v>122</v>
      </c>
      <c r="R10" s="97" t="s">
        <v>127</v>
      </c>
    </row>
    <row r="11" spans="2:20" ht="25" customHeight="1" x14ac:dyDescent="0.2">
      <c r="B11" s="58" t="s">
        <v>5</v>
      </c>
      <c r="D11" s="58" t="s">
        <v>77</v>
      </c>
      <c r="F11" s="75" t="s">
        <v>99</v>
      </c>
      <c r="H11" s="3" t="s">
        <v>105</v>
      </c>
      <c r="J11" s="76" t="s">
        <v>109</v>
      </c>
      <c r="K11" s="54"/>
      <c r="L11" s="75" t="s">
        <v>109</v>
      </c>
      <c r="N11" s="3" t="s">
        <v>117</v>
      </c>
      <c r="P11" s="93" t="s">
        <v>123</v>
      </c>
      <c r="R11" s="58" t="s">
        <v>105</v>
      </c>
    </row>
    <row r="12" spans="2:20" ht="25" customHeight="1" x14ac:dyDescent="0.2">
      <c r="B12" s="58" t="s">
        <v>6</v>
      </c>
      <c r="D12" s="58">
        <v>2024</v>
      </c>
      <c r="F12" s="75" t="s">
        <v>100</v>
      </c>
      <c r="H12" s="3">
        <v>2008</v>
      </c>
      <c r="J12" s="76" t="s">
        <v>110</v>
      </c>
      <c r="K12" s="54"/>
      <c r="L12" s="75" t="s">
        <v>110</v>
      </c>
      <c r="N12" s="3" t="s">
        <v>118</v>
      </c>
      <c r="P12" s="76"/>
      <c r="R12" s="58" t="s">
        <v>128</v>
      </c>
    </row>
    <row r="13" spans="2:20" ht="25" customHeight="1" x14ac:dyDescent="0.2">
      <c r="B13" s="58" t="s">
        <v>7</v>
      </c>
      <c r="D13" s="63" t="s">
        <v>76</v>
      </c>
      <c r="F13" s="79">
        <v>0.58799999999999997</v>
      </c>
      <c r="H13" s="9">
        <v>0.57699999999999996</v>
      </c>
      <c r="J13" s="80">
        <v>0.55000000000000004</v>
      </c>
      <c r="K13" s="54"/>
      <c r="L13" s="79">
        <v>0.53400000000000003</v>
      </c>
      <c r="N13" s="9">
        <v>0.53500000000000003</v>
      </c>
      <c r="P13" s="94" t="s">
        <v>75</v>
      </c>
      <c r="R13" s="63">
        <v>0.56699999999999995</v>
      </c>
    </row>
    <row r="14" spans="2:20" ht="25" customHeight="1" x14ac:dyDescent="0.2">
      <c r="B14" s="58" t="s">
        <v>8</v>
      </c>
      <c r="D14" s="64">
        <v>276289</v>
      </c>
      <c r="F14" s="81">
        <v>286114</v>
      </c>
      <c r="H14" s="25">
        <v>276543</v>
      </c>
      <c r="J14" s="82">
        <v>286387</v>
      </c>
      <c r="K14" s="54"/>
      <c r="L14" s="95">
        <v>288257</v>
      </c>
      <c r="N14" s="26">
        <v>283348</v>
      </c>
      <c r="P14" s="82">
        <v>242210</v>
      </c>
      <c r="R14" s="64">
        <v>248394</v>
      </c>
    </row>
    <row r="15" spans="2:20" ht="25" customHeight="1" x14ac:dyDescent="0.2">
      <c r="B15" s="58" t="s">
        <v>25</v>
      </c>
      <c r="D15" s="65">
        <v>87.8</v>
      </c>
      <c r="E15" s="37"/>
      <c r="F15" s="83">
        <v>87.8</v>
      </c>
      <c r="G15" s="37"/>
      <c r="H15" s="41">
        <v>86.9</v>
      </c>
      <c r="I15" s="37"/>
      <c r="J15" s="84">
        <v>87.3</v>
      </c>
      <c r="K15" s="54"/>
      <c r="L15" s="83">
        <v>87</v>
      </c>
      <c r="M15" s="37"/>
      <c r="N15" s="41">
        <v>86.3</v>
      </c>
      <c r="O15" s="37"/>
      <c r="P15" s="84">
        <v>88</v>
      </c>
      <c r="Q15" s="37"/>
      <c r="R15" s="65">
        <v>88.8</v>
      </c>
    </row>
    <row r="16" spans="2:20" ht="25" customHeight="1" thickBot="1" x14ac:dyDescent="0.25">
      <c r="B16" s="59" t="s">
        <v>31</v>
      </c>
      <c r="D16" s="66">
        <v>80</v>
      </c>
      <c r="F16" s="85">
        <v>75</v>
      </c>
      <c r="G16" s="86"/>
      <c r="H16" s="87">
        <v>130</v>
      </c>
      <c r="I16" s="86"/>
      <c r="J16" s="88">
        <v>169</v>
      </c>
      <c r="K16" s="54"/>
      <c r="L16" s="85">
        <v>120</v>
      </c>
      <c r="M16" s="86"/>
      <c r="N16" s="87">
        <v>99</v>
      </c>
      <c r="O16" s="86"/>
      <c r="P16" s="88">
        <v>79</v>
      </c>
      <c r="R16" s="66">
        <v>130</v>
      </c>
      <c r="T16" s="53"/>
    </row>
    <row r="17" spans="3:11" x14ac:dyDescent="0.2">
      <c r="C17" s="2"/>
      <c r="E17" s="2"/>
      <c r="F17" s="1"/>
      <c r="G17" s="2"/>
      <c r="I17" s="2"/>
      <c r="K17" s="2"/>
    </row>
    <row r="18" spans="3:11" x14ac:dyDescent="0.2">
      <c r="F18" s="1"/>
    </row>
  </sheetData>
  <mergeCells count="1">
    <mergeCell ref="B2:R2"/>
  </mergeCells>
  <hyperlinks>
    <hyperlink ref="H14" r:id="rId1" display="https://www.whiskybase.com/whiskies/whisky/276543" xr:uid="{BDAE487A-6484-4622-AFCD-93E8A368AF0E}"/>
    <hyperlink ref="D14" r:id="rId2" display="276289" xr:uid="{C945E864-E05C-48AA-B3E3-859970B7415D}"/>
    <hyperlink ref="F14" r:id="rId3" display="https://www.whiskybase.com/whiskies/whisky/286114/royal-brackla-2010-mos" xr:uid="{3A5154D8-5C6B-4A44-814E-87E7729969A8}"/>
    <hyperlink ref="J14" r:id="rId4" display="286387" xr:uid="{451F65DA-614B-4768-90A6-1F6D23DDB066}"/>
    <hyperlink ref="L14" r:id="rId5" display="https://www.whiskybase.com/whiskies/whisky/288257/peats-beast-2005-ff" xr:uid="{40222E26-70CB-4E9C-B475-86C62044FC66}"/>
    <hyperlink ref="N14" r:id="rId6" display="https://www.whiskybase.com/whiskies/whisky/283348/kilchoman-2015" xr:uid="{8CEECCA7-58D4-45D7-BF91-E54F9D2BC30D}"/>
    <hyperlink ref="P14" r:id="rId7" display="242210" xr:uid="{486EBFF8-C0B5-4B1A-90B0-F5F441B2CA65}"/>
    <hyperlink ref="R14" r:id="rId8" display="248394" xr:uid="{867B7A93-7B93-47D2-9123-BCA17730A22D}"/>
  </hyperlinks>
  <printOptions horizontalCentered="1" verticalCentered="1"/>
  <pageMargins left="0.19685039370078741" right="0.19685039370078741" top="0.19685039370078741" bottom="0.19685039370078741" header="0.31496062992125984" footer="0.31496062992125984"/>
  <pageSetup paperSize="5" orientation="landscape" r:id="rId9"/>
  <ignoredErrors>
    <ignoredError sqref="D13 P13" numberStoredAsText="1"/>
  </ignoredErrors>
  <drawing r:id="rId10"/>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10</vt:i4>
      </vt:variant>
    </vt:vector>
  </HeadingPairs>
  <TitlesOfParts>
    <vt:vector size="10" baseType="lpstr">
      <vt:lpstr>TLN &amp; Logistik</vt:lpstr>
      <vt:lpstr>1</vt:lpstr>
      <vt:lpstr>2</vt:lpstr>
      <vt:lpstr>3</vt:lpstr>
      <vt:lpstr>4</vt:lpstr>
      <vt:lpstr>5</vt:lpstr>
      <vt:lpstr>6</vt:lpstr>
      <vt:lpstr>7</vt:lpstr>
      <vt:lpstr>8</vt:lpstr>
      <vt:lpstr>Line 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Amann</dc:creator>
  <cp:lastModifiedBy>Christoph Aldering</cp:lastModifiedBy>
  <cp:lastPrinted>2025-07-18T13:53:40Z</cp:lastPrinted>
  <dcterms:created xsi:type="dcterms:W3CDTF">2022-12-13T13:50:52Z</dcterms:created>
  <dcterms:modified xsi:type="dcterms:W3CDTF">2026-02-19T18:35:40Z</dcterms:modified>
</cp:coreProperties>
</file>