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rtram\Data\data\LeQuere_2020_NCC_COVID2020\gitlab_August\covid-2020\other_data\"/>
    </mc:Choice>
  </mc:AlternateContent>
  <bookViews>
    <workbookView xWindow="2244" yWindow="-108" windowWidth="19428" windowHeight="105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7" i="1" l="1"/>
  <c r="J26" i="1"/>
  <c r="J23" i="1"/>
  <c r="J22" i="1"/>
  <c r="J11" i="1"/>
  <c r="J10" i="1"/>
  <c r="C27" i="1" l="1"/>
  <c r="I27" i="1" l="1"/>
  <c r="I26" i="1"/>
  <c r="I10" i="1"/>
  <c r="I11" i="1"/>
  <c r="I23" i="1"/>
  <c r="I22" i="1"/>
  <c r="H27" i="1" l="1"/>
  <c r="H26" i="1"/>
  <c r="H23" i="1"/>
  <c r="H22" i="1"/>
  <c r="H11" i="1"/>
  <c r="H10" i="1"/>
  <c r="C26" i="1" l="1"/>
  <c r="B26" i="1"/>
  <c r="G11" i="1"/>
  <c r="G10" i="1"/>
  <c r="B27" i="1" l="1"/>
  <c r="G23" i="1" l="1"/>
  <c r="F23" i="1"/>
  <c r="E23" i="1"/>
  <c r="D23" i="1"/>
  <c r="C23" i="1"/>
  <c r="B23" i="1"/>
  <c r="C11" i="1"/>
  <c r="D11" i="1"/>
  <c r="E11" i="1"/>
  <c r="F11" i="1"/>
  <c r="B11" i="1"/>
  <c r="G22" i="1"/>
  <c r="F22" i="1"/>
  <c r="E22" i="1"/>
  <c r="D22" i="1"/>
  <c r="C22" i="1"/>
  <c r="B22" i="1"/>
  <c r="F10" i="1"/>
  <c r="E10" i="1"/>
  <c r="D10" i="1"/>
  <c r="C10" i="1"/>
  <c r="B10" i="1"/>
  <c r="G27" i="1" l="1"/>
  <c r="F27" i="1"/>
  <c r="E27" i="1"/>
  <c r="D27" i="1"/>
  <c r="D26" i="1"/>
  <c r="E26" i="1"/>
  <c r="F26" i="1"/>
  <c r="G26" i="1"/>
</calcChain>
</file>

<file path=xl/sharedStrings.xml><?xml version="1.0" encoding="utf-8"?>
<sst xmlns="http://schemas.openxmlformats.org/spreadsheetml/2006/main" count="47" uniqueCount="38">
  <si>
    <t>Statistics Over Period 2020-01-01 to 2020-02-01</t>
  </si>
  <si>
    <t>Total Generation (MWh)</t>
  </si>
  <si>
    <t>Total Renewable Generation (MWh)</t>
  </si>
  <si>
    <t>Renewable Generation as % of Total</t>
  </si>
  <si>
    <t>Total Tons of CO​2​ Emitted</t>
  </si>
  <si>
    <t>Avg Total Generation (MW)</t>
  </si>
  <si>
    <t>Total Generation Standard Deviation</t>
  </si>
  <si>
    <t>Avg Renewable Generation (MW)</t>
  </si>
  <si>
    <t>Statistics Over Period 2020-02-01 to 2020-03-01</t>
  </si>
  <si>
    <t>Statistics Over Period 2020-03-01 to 2020-04-01</t>
  </si>
  <si>
    <t>Statistics Over Period 2020-04-01 to 2020-05-01</t>
  </si>
  <si>
    <t>Statistics Over Period 2020-05-01 to 2020-06-01</t>
  </si>
  <si>
    <t>Statistics Over Period 2019-01-01 to 2019-02-01</t>
  </si>
  <si>
    <t>Statistics Over Period 2019-02-01 to 2019-03-01</t>
  </si>
  <si>
    <t>Statistics Over Period 2019-03-01 to 2019-04-01</t>
  </si>
  <si>
    <t>Statistics Over Period 2019-04-01 to 2019-05-01</t>
  </si>
  <si>
    <t>Statistics Over Period 2019-05-01 to 2019-06-01</t>
  </si>
  <si>
    <t>jan</t>
  </si>
  <si>
    <t>feb</t>
  </si>
  <si>
    <t>mar</t>
  </si>
  <si>
    <t>apr</t>
  </si>
  <si>
    <t>may</t>
  </si>
  <si>
    <t>jun</t>
  </si>
  <si>
    <t>calculated: CO2 intensity of non-ren generation</t>
  </si>
  <si>
    <t>calculated: CO2 intensity of fossil generation (assuming 40 TWh evenly distributed over 12 months both in 2019 and 2020, https://www.world-nuclear.org/information-library/facts-and-figures/world-nuclear-power-reactors-and-uranium-requireme.aspx)</t>
  </si>
  <si>
    <t>Demand factor</t>
  </si>
  <si>
    <t>Emission factor</t>
  </si>
  <si>
    <t>Statistics Over Period 2020-06-01 to 2020-07-01</t>
  </si>
  <si>
    <t>Statistics Over Period 2019-06-01 to 2019-07-01</t>
  </si>
  <si>
    <t>Statistics Over Period 2020-07-01 to 2020-08-01</t>
  </si>
  <si>
    <t>Statistics Over Period 2019-07-01 to 2019-08-01</t>
  </si>
  <si>
    <t>july</t>
  </si>
  <si>
    <t>aug</t>
  </si>
  <si>
    <t>Statistics Over Period 2019-08-01 to 2019-09-01</t>
  </si>
  <si>
    <t>Statistics Over Period 2019-09-01 to 2019-10-01</t>
  </si>
  <si>
    <t>Statistics Over Period 2020-08-01 to 2020-09-01</t>
  </si>
  <si>
    <t>Statistics Over Period 2020-09-01 to 2020-10-01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</si>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</sst>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85" zoomScaleNormal="85" workbookViewId="0">
      <pane xSplit="1" topLeftCell="G1" activePane="topRight" state="frozen"/>
      <selection pane="topRight" activeCell="J26" sqref="J26"/>
    </sheetView>
  </sheetViews>
  <sheetFormatPr defaultRowHeight="14.4" x14ac:dyDescent="0.3"/>
  <cols>
    <col min="1" max="1" width="65.88671875" customWidth="1"/>
    <col min="2" max="6" width="28.44140625" customWidth="1"/>
    <col min="7" max="7" width="41.88671875" bestFit="1" customWidth="1"/>
    <col min="8" max="15" width="28.44140625" customWidth="1"/>
  </cols>
  <sheetData>
    <row r="1" spans="1:12" x14ac:dyDescent="0.3"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27</v>
      </c>
      <c r="H1" t="s">
        <v>29</v>
      </c>
      <c r="I1" t="s">
        <v>35</v>
      </c>
      <c r="J1" t="s">
        <v>36</v>
      </c>
    </row>
    <row r="2" spans="1:12" x14ac:dyDescent="0.3">
      <c r="A2" t="s">
        <v>1</v>
      </c>
      <c r="B2" s="1">
        <v>105766156.54000001</v>
      </c>
      <c r="C2" s="1">
        <v>104252325.29000001</v>
      </c>
      <c r="D2" s="1">
        <v>99355039.170000002</v>
      </c>
      <c r="E2" s="1">
        <v>84275433.560000002</v>
      </c>
      <c r="F2" s="1">
        <v>102727360.75</v>
      </c>
      <c r="G2" s="1">
        <v>106333684.83</v>
      </c>
      <c r="H2" s="1">
        <v>113084927.45999999</v>
      </c>
      <c r="I2" s="1">
        <v>111119495.29000001</v>
      </c>
      <c r="J2" s="1">
        <v>113881655.5</v>
      </c>
      <c r="K2" s="1"/>
      <c r="L2" s="1"/>
    </row>
    <row r="3" spans="1:12" x14ac:dyDescent="0.3">
      <c r="A3" t="s">
        <v>2</v>
      </c>
      <c r="B3" s="1">
        <v>7055448.46</v>
      </c>
      <c r="C3" s="1">
        <v>7800776.6299999999</v>
      </c>
      <c r="D3" s="1">
        <v>7736781.21</v>
      </c>
      <c r="E3" s="1">
        <v>7450672.8099999996</v>
      </c>
      <c r="F3" s="1">
        <v>10472744.039999999</v>
      </c>
      <c r="G3" s="2">
        <v>11033815</v>
      </c>
      <c r="H3" s="1">
        <v>10353794.33</v>
      </c>
      <c r="I3" s="1">
        <v>12280403.869999999</v>
      </c>
      <c r="J3" s="1">
        <v>8528909.5399999991</v>
      </c>
      <c r="K3" s="1"/>
      <c r="L3" s="1"/>
    </row>
    <row r="4" spans="1:12" x14ac:dyDescent="0.3">
      <c r="A4" t="s">
        <v>3</v>
      </c>
      <c r="B4">
        <v>6.67</v>
      </c>
      <c r="C4">
        <v>7.48</v>
      </c>
      <c r="D4">
        <v>7.79</v>
      </c>
      <c r="E4">
        <v>8.84</v>
      </c>
      <c r="F4">
        <v>10.19</v>
      </c>
      <c r="G4">
        <v>10.38</v>
      </c>
      <c r="H4">
        <v>9.16</v>
      </c>
      <c r="I4">
        <v>11.05</v>
      </c>
      <c r="J4">
        <v>7.49</v>
      </c>
    </row>
    <row r="5" spans="1:12" x14ac:dyDescent="0.3">
      <c r="A5" t="s">
        <v>4</v>
      </c>
      <c r="B5" s="2">
        <v>82778201</v>
      </c>
      <c r="C5" s="2">
        <v>81096835</v>
      </c>
      <c r="D5" s="2">
        <v>74548470</v>
      </c>
      <c r="E5" s="2">
        <v>59462835</v>
      </c>
      <c r="F5" s="2">
        <v>69599917</v>
      </c>
      <c r="G5" s="2">
        <v>69365307</v>
      </c>
      <c r="H5" s="2">
        <v>75661502</v>
      </c>
      <c r="I5" s="2">
        <v>70487446</v>
      </c>
      <c r="J5" s="2">
        <v>76501309</v>
      </c>
      <c r="K5" s="2"/>
      <c r="L5" s="2"/>
    </row>
    <row r="6" spans="1:12" x14ac:dyDescent="0.3">
      <c r="A6" t="s">
        <v>5</v>
      </c>
      <c r="B6" s="1">
        <v>142302.26</v>
      </c>
      <c r="C6" s="1">
        <v>149841.65</v>
      </c>
      <c r="D6" s="1">
        <v>134505.92000000001</v>
      </c>
      <c r="E6" s="1">
        <v>117266.37</v>
      </c>
      <c r="F6" s="1">
        <v>138074.41</v>
      </c>
      <c r="G6" s="1">
        <v>147771.19</v>
      </c>
      <c r="H6" s="1">
        <v>152955.26999999999</v>
      </c>
      <c r="I6" s="1">
        <v>149387.63</v>
      </c>
      <c r="J6" s="1">
        <v>158187.26999999999</v>
      </c>
      <c r="K6" s="1"/>
      <c r="L6" s="1"/>
    </row>
    <row r="7" spans="1:12" x14ac:dyDescent="0.3">
      <c r="A7" t="s">
        <v>6</v>
      </c>
      <c r="B7" s="1">
        <v>16758.86</v>
      </c>
      <c r="C7" s="1">
        <v>15066.33</v>
      </c>
      <c r="D7" s="1">
        <v>134505.92000000001</v>
      </c>
      <c r="E7" s="1">
        <v>5722.82</v>
      </c>
      <c r="F7" s="1">
        <v>11596.21</v>
      </c>
      <c r="G7" s="1">
        <v>10563.32</v>
      </c>
      <c r="H7" s="1">
        <v>9061.24</v>
      </c>
      <c r="I7" s="1">
        <v>9154.49</v>
      </c>
      <c r="J7" s="1">
        <v>8026.72</v>
      </c>
      <c r="K7" s="1"/>
      <c r="L7" s="1"/>
    </row>
    <row r="8" spans="1:12" x14ac:dyDescent="0.3">
      <c r="A8" t="s">
        <v>7</v>
      </c>
      <c r="B8" s="1">
        <v>9492.7000000000007</v>
      </c>
      <c r="C8" s="1">
        <v>11212.04</v>
      </c>
      <c r="D8" s="1">
        <v>134505.92000000001</v>
      </c>
      <c r="E8" s="1">
        <v>10367.36</v>
      </c>
      <c r="F8" s="1">
        <v>14076.27</v>
      </c>
      <c r="G8" s="1">
        <v>15333.62</v>
      </c>
      <c r="H8" s="1">
        <v>14004.23</v>
      </c>
      <c r="I8" s="1">
        <v>16509.62</v>
      </c>
      <c r="J8" s="1">
        <v>11847.08</v>
      </c>
      <c r="K8" s="1"/>
      <c r="L8" s="1"/>
    </row>
    <row r="9" spans="1:12" x14ac:dyDescent="0.3">
      <c r="B9" s="1"/>
      <c r="C9" s="1"/>
      <c r="D9" s="1"/>
      <c r="E9" s="1"/>
      <c r="F9" s="1"/>
    </row>
    <row r="10" spans="1:12" x14ac:dyDescent="0.3">
      <c r="A10" t="s">
        <v>23</v>
      </c>
      <c r="B10" s="1">
        <f t="shared" ref="B10:F10" si="0">B5/(B2-B3)</f>
        <v>0.83859393383048653</v>
      </c>
      <c r="C10" s="1">
        <f t="shared" si="0"/>
        <v>0.84080386605168267</v>
      </c>
      <c r="D10" s="1">
        <f t="shared" si="0"/>
        <v>0.81368573971955915</v>
      </c>
      <c r="E10" s="1">
        <f t="shared" si="0"/>
        <v>0.77400612015573378</v>
      </c>
      <c r="F10" s="1">
        <f t="shared" si="0"/>
        <v>0.75443288891205884</v>
      </c>
      <c r="G10" s="1">
        <f t="shared" ref="G10:H10" si="1">G5/(G2-G3)</f>
        <v>0.7278636069885176</v>
      </c>
      <c r="H10" s="1">
        <f t="shared" si="1"/>
        <v>0.73650021852922598</v>
      </c>
      <c r="I10" s="1">
        <f>I5/(I2-I3)</f>
        <v>0.71315352040697666</v>
      </c>
      <c r="J10" s="1">
        <f>J5/(J2-J3)</f>
        <v>0.72614442369680399</v>
      </c>
    </row>
    <row r="11" spans="1:12" ht="57.6" x14ac:dyDescent="0.3">
      <c r="A11" s="3" t="s">
        <v>24</v>
      </c>
      <c r="B11" s="1">
        <f>B5/(B2-B3-1000000*40.7/12)</f>
        <v>0.86843299903791193</v>
      </c>
      <c r="C11" s="1">
        <f t="shared" ref="C11:F11" si="2">C5/(C2-C3-1000000*40.7/12)</f>
        <v>0.8714478598394273</v>
      </c>
      <c r="D11" s="1">
        <f t="shared" si="2"/>
        <v>0.84496600069409122</v>
      </c>
      <c r="E11" s="1">
        <f t="shared" si="2"/>
        <v>0.80975527100247746</v>
      </c>
      <c r="F11" s="1">
        <f t="shared" si="2"/>
        <v>0.78322762147846914</v>
      </c>
      <c r="G11" s="1">
        <f t="shared" ref="G11:I11" si="3">G5/(G2-G3-1000000*40.7/12)</f>
        <v>0.75472378539191387</v>
      </c>
      <c r="H11" s="1">
        <f t="shared" si="3"/>
        <v>0.76164594691000309</v>
      </c>
      <c r="I11" s="1">
        <f t="shared" si="3"/>
        <v>0.73849500059495687</v>
      </c>
      <c r="J11" s="1">
        <f t="shared" ref="J11" si="4">J5/(J2-J3-1000000*40.7/12)</f>
        <v>0.75029912914036789</v>
      </c>
    </row>
    <row r="13" spans="1:12" x14ac:dyDescent="0.3"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28</v>
      </c>
      <c r="H13" t="s">
        <v>30</v>
      </c>
      <c r="I13" t="s">
        <v>33</v>
      </c>
      <c r="J13" t="s">
        <v>34</v>
      </c>
    </row>
    <row r="14" spans="1:12" x14ac:dyDescent="0.3">
      <c r="A14" t="s">
        <v>1</v>
      </c>
      <c r="B14" s="1">
        <v>104170409.17</v>
      </c>
      <c r="C14" s="1">
        <v>95278079.790000007</v>
      </c>
      <c r="D14" s="1">
        <v>110854705.63</v>
      </c>
      <c r="E14" s="1">
        <v>112467783.13</v>
      </c>
      <c r="F14" s="1">
        <v>122563268.95999999</v>
      </c>
      <c r="G14" s="1">
        <v>118387326.75</v>
      </c>
      <c r="H14" s="1">
        <v>117529483.63</v>
      </c>
      <c r="I14" s="1">
        <v>113289999.75</v>
      </c>
      <c r="J14" s="1">
        <v>108501954.58</v>
      </c>
      <c r="K14" s="2"/>
    </row>
    <row r="15" spans="1:12" x14ac:dyDescent="0.3">
      <c r="A15" t="s">
        <v>2</v>
      </c>
      <c r="B15" s="1">
        <v>5546732.5800000001</v>
      </c>
      <c r="C15" s="1">
        <v>5842874.8799999999</v>
      </c>
      <c r="D15" s="1">
        <v>6365769.46</v>
      </c>
      <c r="E15" s="1">
        <v>6760335.6699999999</v>
      </c>
      <c r="F15" s="1">
        <v>9296976.0399999991</v>
      </c>
      <c r="G15" s="1">
        <v>10655202.380000001</v>
      </c>
      <c r="H15" s="1">
        <v>12365344.960000001</v>
      </c>
      <c r="I15" s="1">
        <v>11048292.119999999</v>
      </c>
      <c r="J15" s="1">
        <v>7462423.54</v>
      </c>
      <c r="K15" s="1"/>
    </row>
    <row r="16" spans="1:12" x14ac:dyDescent="0.3">
      <c r="A16" t="s">
        <v>3</v>
      </c>
      <c r="B16">
        <v>5.32</v>
      </c>
      <c r="C16">
        <v>6.13</v>
      </c>
      <c r="D16">
        <v>5.74</v>
      </c>
      <c r="E16">
        <v>6.01</v>
      </c>
      <c r="F16">
        <v>7.59</v>
      </c>
      <c r="G16">
        <v>9</v>
      </c>
      <c r="H16">
        <v>10.52</v>
      </c>
      <c r="I16">
        <v>9.75</v>
      </c>
      <c r="J16">
        <v>6.88</v>
      </c>
    </row>
    <row r="17" spans="1:11" x14ac:dyDescent="0.3">
      <c r="A17" t="s">
        <v>4</v>
      </c>
      <c r="B17" s="2">
        <v>84159444</v>
      </c>
      <c r="C17" s="2">
        <v>76039873</v>
      </c>
      <c r="D17" s="2">
        <v>88592990</v>
      </c>
      <c r="E17" s="2">
        <v>86870415</v>
      </c>
      <c r="F17" s="2">
        <v>90602776</v>
      </c>
      <c r="G17" s="2">
        <v>85098194</v>
      </c>
      <c r="H17" s="2">
        <v>80099054</v>
      </c>
      <c r="I17" s="2">
        <v>73419525</v>
      </c>
      <c r="J17" s="2">
        <v>71237412</v>
      </c>
      <c r="K17" s="2"/>
    </row>
    <row r="18" spans="1:11" x14ac:dyDescent="0.3">
      <c r="A18" t="s">
        <v>5</v>
      </c>
      <c r="B18" s="1">
        <v>140061.04999999999</v>
      </c>
      <c r="C18" s="1">
        <v>141835.62</v>
      </c>
      <c r="D18" s="1">
        <v>149567.85</v>
      </c>
      <c r="E18" s="1">
        <v>156259.51</v>
      </c>
      <c r="F18" s="1">
        <v>164754.03</v>
      </c>
      <c r="G18" s="1">
        <v>165808.57999999999</v>
      </c>
      <c r="H18" s="1">
        <v>158111.41</v>
      </c>
      <c r="I18" s="1">
        <v>152425.16</v>
      </c>
      <c r="J18" s="1">
        <v>151292.51999999999</v>
      </c>
      <c r="K18" s="1"/>
    </row>
    <row r="19" spans="1:11" x14ac:dyDescent="0.3">
      <c r="A19" t="s">
        <v>6</v>
      </c>
      <c r="B19" s="1">
        <v>14917.54</v>
      </c>
      <c r="C19" s="1">
        <v>12720.58</v>
      </c>
      <c r="D19" s="1">
        <v>9319.1</v>
      </c>
      <c r="E19" s="1">
        <v>8715.73</v>
      </c>
      <c r="F19" s="1">
        <v>8374.4</v>
      </c>
      <c r="G19" s="1">
        <v>7178.89</v>
      </c>
      <c r="H19" s="1">
        <v>8500.0400000000009</v>
      </c>
      <c r="I19" s="1">
        <v>9155.7000000000007</v>
      </c>
      <c r="J19" s="1">
        <v>11314.69</v>
      </c>
      <c r="K19" s="1"/>
    </row>
    <row r="20" spans="1:11" x14ac:dyDescent="0.3">
      <c r="A20" t="s">
        <v>7</v>
      </c>
      <c r="B20" s="1">
        <v>7457.79</v>
      </c>
      <c r="C20" s="1">
        <v>8697.99</v>
      </c>
      <c r="D20" s="1">
        <v>8588.85</v>
      </c>
      <c r="E20" s="1">
        <v>9392.6200000000008</v>
      </c>
      <c r="F20" s="1">
        <v>12497.34</v>
      </c>
      <c r="G20" s="1">
        <v>14923.25</v>
      </c>
      <c r="H20" s="1">
        <v>16634.990000000002</v>
      </c>
      <c r="I20" s="1">
        <v>14864.84</v>
      </c>
      <c r="J20" s="1">
        <v>10405.42</v>
      </c>
      <c r="K20" s="1"/>
    </row>
    <row r="21" spans="1:11" x14ac:dyDescent="0.3">
      <c r="B21" s="1"/>
      <c r="C21" s="1"/>
      <c r="D21" s="1"/>
      <c r="E21" s="1"/>
      <c r="F21" s="1"/>
      <c r="G21" s="1"/>
    </row>
    <row r="22" spans="1:11" x14ac:dyDescent="0.3">
      <c r="A22" t="s">
        <v>23</v>
      </c>
      <c r="B22" s="1">
        <f t="shared" ref="B22:I22" si="5">B17/(B14-B15)</f>
        <v>0.853339146439136</v>
      </c>
      <c r="C22" s="1">
        <f t="shared" si="5"/>
        <v>0.85022305339961002</v>
      </c>
      <c r="D22" s="1">
        <f t="shared" si="5"/>
        <v>0.84786957593158163</v>
      </c>
      <c r="E22" s="1">
        <f t="shared" si="5"/>
        <v>0.82180032805041503</v>
      </c>
      <c r="F22" s="1">
        <f t="shared" si="5"/>
        <v>0.79990943169644269</v>
      </c>
      <c r="G22" s="1">
        <f t="shared" si="5"/>
        <v>0.7899054668943033</v>
      </c>
      <c r="H22" s="1">
        <f t="shared" si="5"/>
        <v>0.76165749097557844</v>
      </c>
      <c r="I22" s="1">
        <f t="shared" si="5"/>
        <v>0.71809760128123168</v>
      </c>
      <c r="J22" s="1">
        <f t="shared" ref="J22" si="6">J17/(J14-J15)</f>
        <v>0.70504495880724349</v>
      </c>
    </row>
    <row r="23" spans="1:11" ht="57.6" x14ac:dyDescent="0.3">
      <c r="A23" s="3" t="s">
        <v>24</v>
      </c>
      <c r="B23" s="1">
        <f>B17/(B14-B15-1000000*40.7/12)</f>
        <v>0.88373062867992269</v>
      </c>
      <c r="C23" s="1">
        <f t="shared" ref="C23:I23" si="7">C17/(C14-C15-1000000*40.7/12)</f>
        <v>0.88373717018653142</v>
      </c>
      <c r="D23" s="1">
        <f t="shared" si="7"/>
        <v>0.87631436966830201</v>
      </c>
      <c r="E23" s="1">
        <f t="shared" si="7"/>
        <v>0.84904219394531844</v>
      </c>
      <c r="F23" s="1">
        <f t="shared" si="7"/>
        <v>0.82460144884680642</v>
      </c>
      <c r="G23" s="1">
        <f t="shared" si="7"/>
        <v>0.81558195040658132</v>
      </c>
      <c r="H23" s="1">
        <f t="shared" si="7"/>
        <v>0.78704046804892924</v>
      </c>
      <c r="I23" s="1">
        <f t="shared" si="7"/>
        <v>0.74273641451735639</v>
      </c>
      <c r="J23" s="1">
        <f t="shared" ref="J23" si="8">J17/(J14-J15-1000000*40.7/12)</f>
        <v>0.72953374307952856</v>
      </c>
    </row>
    <row r="25" spans="1:11" x14ac:dyDescent="0.3">
      <c r="B25" t="s">
        <v>17</v>
      </c>
      <c r="C25" t="s">
        <v>18</v>
      </c>
      <c r="D25" t="s">
        <v>19</v>
      </c>
      <c r="E25" t="s">
        <v>20</v>
      </c>
      <c r="F25" t="s">
        <v>21</v>
      </c>
      <c r="G25" t="s">
        <v>22</v>
      </c>
      <c r="H25" t="s">
        <v>31</v>
      </c>
      <c r="I25" t="s">
        <v>32</v>
      </c>
      <c r="J25" t="s">
        <v>37</v>
      </c>
    </row>
    <row r="26" spans="1:11" x14ac:dyDescent="0.3">
      <c r="A26" t="s">
        <v>25</v>
      </c>
      <c r="B26">
        <f>B2/B14</f>
        <v>1.0153186243839729</v>
      </c>
      <c r="C26">
        <f>C2/C14/(29/28)</f>
        <v>1.0564593424136566</v>
      </c>
      <c r="D26">
        <f t="shared" ref="D26:I26" si="9">D2/D14</f>
        <v>0.89626361465987325</v>
      </c>
      <c r="E26">
        <f t="shared" si="9"/>
        <v>0.74932955211348984</v>
      </c>
      <c r="F26">
        <f t="shared" si="9"/>
        <v>0.83815780716102084</v>
      </c>
      <c r="G26">
        <f t="shared" si="9"/>
        <v>0.89818469382745814</v>
      </c>
      <c r="H26">
        <f t="shared" si="9"/>
        <v>0.96218347913454538</v>
      </c>
      <c r="I26">
        <f t="shared" si="9"/>
        <v>0.98084116457948889</v>
      </c>
      <c r="J26">
        <f t="shared" ref="J26" si="10">J2/J14</f>
        <v>1.0495816037676398</v>
      </c>
    </row>
    <row r="27" spans="1:11" x14ac:dyDescent="0.3">
      <c r="A27" t="s">
        <v>26</v>
      </c>
      <c r="B27">
        <f>B5/B17</f>
        <v>0.98358778368355193</v>
      </c>
      <c r="C27">
        <f>C5/C17/(29/28)</f>
        <v>1.0297280798166655</v>
      </c>
      <c r="D27">
        <f t="shared" ref="D27:I27" si="11">D5/D17</f>
        <v>0.84147143018877679</v>
      </c>
      <c r="E27">
        <f t="shared" si="11"/>
        <v>0.68450041363334113</v>
      </c>
      <c r="F27">
        <f t="shared" si="11"/>
        <v>0.76818746701535945</v>
      </c>
      <c r="G27">
        <f t="shared" si="11"/>
        <v>0.8151207885798375</v>
      </c>
      <c r="H27">
        <f t="shared" si="11"/>
        <v>0.94459919589062813</v>
      </c>
      <c r="I27">
        <f t="shared" si="11"/>
        <v>0.9600640429095666</v>
      </c>
      <c r="J27">
        <f t="shared" ref="J27" si="12">J5/J17</f>
        <v>1.0738923109671643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Bertram</dc:creator>
  <cp:lastModifiedBy>Christoph Bertram</cp:lastModifiedBy>
  <dcterms:created xsi:type="dcterms:W3CDTF">2020-06-23T20:24:54Z</dcterms:created>
  <dcterms:modified xsi:type="dcterms:W3CDTF">2020-10-09T05:09:51Z</dcterms:modified>
</cp:coreProperties>
</file>