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christophe\Desktop\home\GitHub\WPOFs_CH\"/>
    </mc:Choice>
  </mc:AlternateContent>
  <xr:revisionPtr revIDLastSave="0" documentId="8_{714E6B71-0F55-4C7F-ADCE-A72CDBE6D696}" xr6:coauthVersionLast="47" xr6:coauthVersionMax="47" xr10:uidLastSave="{00000000-0000-0000-0000-000000000000}"/>
  <bookViews>
    <workbookView xWindow="-98" yWindow="-98" windowWidth="19396" windowHeight="10395" xr2:uid="{4AB5F6CE-3898-4132-95CD-C65537EF9C6D}"/>
  </bookViews>
  <sheets>
    <sheet name="WPOF-Datenbank der Schweizer Al" sheetId="3" r:id="rId1"/>
    <sheet name="Qmax prediction" sheetId="4" r:id="rId2"/>
  </sheets>
  <definedNames>
    <definedName name="_xlnm._FilterDatabase" localSheetId="0" hidden="1">'WPOF-Datenbank der Schweizer Al'!$A$1:$AD$92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 i="4" l="1"/>
  <c r="V5" i="4"/>
  <c r="V16" i="4"/>
  <c r="V17" i="4"/>
  <c r="V3" i="4"/>
  <c r="V4" i="4"/>
  <c r="V6" i="4"/>
  <c r="V7" i="4"/>
  <c r="V8" i="4"/>
  <c r="V9" i="4"/>
  <c r="V10" i="4"/>
  <c r="V11" i="4"/>
  <c r="V12" i="4"/>
  <c r="V13" i="4"/>
  <c r="V14" i="4"/>
  <c r="V15" i="4"/>
  <c r="V2" i="4"/>
  <c r="T8" i="4"/>
  <c r="U14" i="4"/>
  <c r="U15" i="4"/>
  <c r="U16" i="4"/>
  <c r="U17" i="4"/>
  <c r="U3" i="4"/>
  <c r="U4" i="4"/>
  <c r="U6" i="4"/>
  <c r="U7" i="4"/>
  <c r="U8" i="4"/>
  <c r="U9" i="4"/>
  <c r="U10" i="4"/>
  <c r="U11" i="4"/>
  <c r="U12" i="4"/>
  <c r="U13" i="4"/>
  <c r="U2" i="4"/>
  <c r="T5" i="4"/>
  <c r="T15" i="4"/>
  <c r="T17" i="4"/>
  <c r="T6" i="4"/>
  <c r="T7" i="4"/>
  <c r="T9" i="4"/>
  <c r="T10" i="4"/>
  <c r="T11" i="4"/>
  <c r="T12" i="4"/>
  <c r="T13" i="4"/>
  <c r="T14" i="4"/>
</calcChain>
</file>

<file path=xl/sharedStrings.xml><?xml version="1.0" encoding="utf-8"?>
<sst xmlns="http://schemas.openxmlformats.org/spreadsheetml/2006/main" count="1311" uniqueCount="458">
  <si>
    <t>sgi_ID</t>
  </si>
  <si>
    <t>Major_RGI_Region</t>
  </si>
  <si>
    <t>Mountain_range_Region</t>
  </si>
  <si>
    <t>Country</t>
  </si>
  <si>
    <t>Glacier</t>
  </si>
  <si>
    <t>Lake_type</t>
  </si>
  <si>
    <t>Hazard_main_type</t>
  </si>
  <si>
    <t>X</t>
  </si>
  <si>
    <t>Y</t>
  </si>
  <si>
    <t>River</t>
  </si>
  <si>
    <t>Date</t>
  </si>
  <si>
    <t>Date_Min</t>
  </si>
  <si>
    <t>Date_Max</t>
  </si>
  <si>
    <t>Mean_englaziale_cavity_Volume[m3]</t>
  </si>
  <si>
    <t>Mean_Flood_Volume_V1 [m3]</t>
  </si>
  <si>
    <t>Qp_calculation</t>
  </si>
  <si>
    <t>Impact_and_destruction</t>
  </si>
  <si>
    <t>area_damaged_m2</t>
  </si>
  <si>
    <t>Further_comments</t>
  </si>
  <si>
    <t>First_reference_found</t>
  </si>
  <si>
    <t>Reference</t>
  </si>
  <si>
    <t>B52-29</t>
  </si>
  <si>
    <t>Central Europe</t>
  </si>
  <si>
    <t>Alps</t>
  </si>
  <si>
    <t>Switzerland</t>
  </si>
  <si>
    <t>Allalingletscher</t>
  </si>
  <si>
    <t>water pocket</t>
  </si>
  <si>
    <t>Saaservispa</t>
  </si>
  <si>
    <t>1976-03-15</t>
  </si>
  <si>
    <t>Kasser, P., Aellen, M., and Siegenthaler, S. (1983). Die Gletscher der Schweizer Alpen. Jahrbuch 96/97, Gletscherkommission der Schweizer Akademie der Naturwissenschaften l SANW, Versuchsanstalt für Wasserbau, Hydrologie und Glaziologie der ETH Zürich. CITED IN VAW (2003). Inventar gefährlicher Gletscher in der Schweiz (Tech. Rep. No. Mitteilung 182): ETH Zürich, Versuchsanstalt für Wasserbau.</t>
  </si>
  <si>
    <t>1957-08-13</t>
  </si>
  <si>
    <t>unknown</t>
  </si>
  <si>
    <t>UZH [Universität Zürich]</t>
  </si>
  <si>
    <t>B73-14</t>
  </si>
  <si>
    <t>Bas d'Arolla</t>
  </si>
  <si>
    <t>La Borgne d'Arolla</t>
  </si>
  <si>
    <t>1974-06-10</t>
  </si>
  <si>
    <t>estimated</t>
  </si>
  <si>
    <t>no damage</t>
  </si>
  <si>
    <t>Ein Wassertaschenausbruch mit einer schnellen Anfangsspitze der Abflussganglinie, jedoch geringem Ausbruchsvolumen wurde von der Grande Dixence SA registriert. Als wahrscheinliche Ursache wurde eine temporäre Verstopfung des subglazialen Abflusses mit Eistrümmern und ein anschliessendes Versagen dieser Barriere angenommen.</t>
  </si>
  <si>
    <t>Haeberli, W. (1983). Frequency and characteristics of glacier floods in the Swiss Alps. Annals of Glaciology, 4, 85-90.
Bezinge, A. (unknown) unknown
VAW 2003</t>
  </si>
  <si>
    <t>B53-08</t>
  </si>
  <si>
    <t>Bidergletscher</t>
  </si>
  <si>
    <t>Biderbach</t>
  </si>
  <si>
    <t>material damage
arable/agricultural land</t>
  </si>
  <si>
    <t>Röthlisberger, H. (pers. comm.) CITED IN VAW (2003). Inventar gefährlicher Gletscher in der Schweiz (Tech. Rep. No. Mitteilung 182): ETH Zürich, Versuchsanstalt für Wasserbau.</t>
  </si>
  <si>
    <t>Röthlisberger, H.  (note) CITED IN VAW (2003). Inventar gefährlicher Gletscher in der Schweiz (Tech. Rep. No. Mitteilung 182): ETH Zürich, Versuchsanstalt für Wasserbau.</t>
  </si>
  <si>
    <t>1982-06-11</t>
  </si>
  <si>
    <t>Haeberli, W. (1983) Frequency and characteristics of glacier floods in the Swiss Alps.
VAW (2003). Inventar gefährlicher Gletscher in der Schweiz (Tech. Rep. No. Mitteilung 182): ETH Zürich, Versuchsanstalt für Wasserbau.</t>
  </si>
  <si>
    <t>A51d-15</t>
  </si>
  <si>
    <t>Brunnifirn</t>
  </si>
  <si>
    <t>Brunnibach</t>
  </si>
  <si>
    <t>no damage reported</t>
  </si>
  <si>
    <t>B53-04</t>
  </si>
  <si>
    <t>Feegletscher</t>
  </si>
  <si>
    <t>Feeru Vispa</t>
  </si>
  <si>
    <t>2017-05-30</t>
  </si>
  <si>
    <t>Glaciological Report No. 137/138 (2018) [https://doi.glamos.ch/pubs/glrep/glrep_137-138.pdf]</t>
  </si>
  <si>
    <t>2017-12-17</t>
  </si>
  <si>
    <t>B55-07</t>
  </si>
  <si>
    <t>Festigletscher</t>
  </si>
  <si>
    <t>Dorfbächji</t>
  </si>
  <si>
    <t>1899-08-01</t>
  </si>
  <si>
    <t>damaged railroad &amp; telegraph line
Material &amp; Infrastructure damage</t>
  </si>
  <si>
    <t>1967-02</t>
  </si>
  <si>
    <t>Ein Wassertaschenausbruch mit einem grossen Volumen ereignete sich im Winterhalbjahr. Während etwa drei Tagen wurde von der Grande Dixence SA ein erhöhter Wasserabfluss registriert. Die Abllussspitze betrug 2 - 3 m³/s und das Ausbruchvolumen ca. 80000 bis 100000 m³. Dieses Ereignis hatte keine Schadenfolgen.</t>
  </si>
  <si>
    <t>Bezinge, A. (pers. comm.) CITED IN VAW (2003). Inventar gefährlicher Gletscher in der Schweiz (Tech. Rep. No. Mitteilung 182): ETH Zürich, Versuchsanstalt für Wasserbau.</t>
  </si>
  <si>
    <t>B56-03</t>
  </si>
  <si>
    <t>Findelgletscher</t>
  </si>
  <si>
    <t>Findelbach</t>
  </si>
  <si>
    <t>1943-07-23</t>
  </si>
  <si>
    <t>1982-05-30</t>
  </si>
  <si>
    <t>destroyed an artificial dam, flooded a construction site
Material &amp; infrastructure damage</t>
  </si>
  <si>
    <t>Aellen, M. and Herren, E. (1991). Die Gletscher der Schweizer Alpen. Jahrbuch 103/104, Gletscherkommission der Schweizer Akademie der Naturwissenschaften l SANW, Versuchsanstalt für Wasserbau, Hydrologie und Glaziologie der ETH Zürich. CITED IN VAW (2003). Inventar gefährlicher Gletscher in der Schweiz (Tech. Rep. No. Mitteilung 182): ETH Zürich, Versuchsanstalt für Wasserbau.</t>
  </si>
  <si>
    <t>2017-08-04</t>
  </si>
  <si>
    <t>GeoPLAN AG (2017): UeWa Findelbach.</t>
  </si>
  <si>
    <t>Galcier du Mont-Miné</t>
  </si>
  <si>
    <t>Borgne</t>
  </si>
  <si>
    <t>Schäden an Brücken und Strassen</t>
  </si>
  <si>
    <t>1952-08-04</t>
  </si>
  <si>
    <t>B85-23</t>
  </si>
  <si>
    <t>Glacier d' Orny</t>
  </si>
  <si>
    <t>Torrent d'Orny</t>
  </si>
  <si>
    <t>1920-06-24</t>
  </si>
  <si>
    <t>destroyed a road and the forest Frumion</t>
  </si>
  <si>
    <t>1920-06-30</t>
  </si>
  <si>
    <t>1920-07-04</t>
  </si>
  <si>
    <t>B85-07</t>
  </si>
  <si>
    <t>Glacier de l' A Neuve</t>
  </si>
  <si>
    <t>Reuse de l'A Neuve</t>
  </si>
  <si>
    <t>1898-06-22</t>
  </si>
  <si>
    <t>major damage in the forest of l’Ancône</t>
  </si>
  <si>
    <t>B84-20</t>
  </si>
  <si>
    <t>Glacier de Pro</t>
  </si>
  <si>
    <t>Perche</t>
  </si>
  <si>
    <t>2012-09-09</t>
  </si>
  <si>
    <t>B85-16</t>
  </si>
  <si>
    <t>Glacier de Saleinaz</t>
  </si>
  <si>
    <t>Reuse de Saleinaz</t>
  </si>
  <si>
    <t>1834-06-26</t>
  </si>
  <si>
    <t xml:space="preserve">flooding in Revers (residental area)
Material damage &amp; Settlements </t>
  </si>
  <si>
    <t>Berthod, R. (1983). Orsières ma commune. Administration communale d'Orsières, 1937 Orsières. 2Ème édition revue et corrigée, 1988. CITED IN VAW (2003). Inventar gefährlicher Gletscher in der Schweiz (Tech. Rep. No. Mitteilung 182): ETH Zürich, Versuchsanstalt für Wasserbau.</t>
  </si>
  <si>
    <t>1969-07-16</t>
  </si>
  <si>
    <t>1969-07-17</t>
  </si>
  <si>
    <t xml:space="preserve">Röthlisberger, H. (pers. comm.) &amp; VAW (1969). Gutachten über die Sicherheit der Baustelle Saleina in Bezug auf Gletscher. lm Auftrag der Motor-Columbus AG für elektische Unternehmungen (unpublished) CITED IN VAW (2003). Inventar gefährlicher Gletscher in der Schweiz (Tech. Rep. No. Mitteilung 182): ETH Zürich, Versuchsanstalt für Wasserbau.
</t>
  </si>
  <si>
    <t>B73-16</t>
  </si>
  <si>
    <t>Glacier de Tsijiore Nouve</t>
  </si>
  <si>
    <t>1981-06-16</t>
  </si>
  <si>
    <t>1981-06-19</t>
  </si>
  <si>
    <t>Gurnell, A. M., Warburton, J., &amp; Clark, M. J. (1988). A Comparison of the Sediment Transport and Yield Characteristics of Two Adjacent Glacier Basins, Val d' Herens, Switzerland. IN: Sediment Budgets. IAHS Publication, (174). CITED IN VAW (2003). Inventar gefährlicher Gletscher in der Schweiz (Tech. Rep. No. Mitteilung 182): ETH Zürich, Versuchsanstalt für Wasserbau.</t>
  </si>
  <si>
    <t>1986-09-18</t>
  </si>
  <si>
    <t>B63-05</t>
  </si>
  <si>
    <t>Glacier de Zinal</t>
  </si>
  <si>
    <t>Navizance</t>
  </si>
  <si>
    <t>1834-08-27</t>
  </si>
  <si>
    <t>Nouvelliste et Feuille d'Avis du Yalais (1984-10-11) CITED IN VAW (2003). Inventar gefährlicher Gletscher in der Schweiz (Tech. Rep. No. Mitteilung 182): ETH Zürich, Versuchsanstalt für Wasserbau.</t>
  </si>
  <si>
    <t>B90-04</t>
  </si>
  <si>
    <t xml:space="preserve">Glacier des Grands </t>
  </si>
  <si>
    <t>1930-08-24</t>
  </si>
  <si>
    <t>Mercanton, P. L. (1931). Les variations périodiques des gllaciers des Alpes Suisses. Les Alpes l Die Alpen. Staempfli Berne. CITED IN VAW (2003). Inventar gefährlicher Gletscher in der Schweiz (Tech. Rep. No. Mitteilung 182): ETH Zürich, Versuchsanstalt für Wasserbau.</t>
  </si>
  <si>
    <t>B82-44</t>
  </si>
  <si>
    <t>Glacier du Tournelon Blanc</t>
  </si>
  <si>
    <t>2000-06-20</t>
  </si>
  <si>
    <t>material damage &amp; infrastructure --&gt; street</t>
  </si>
  <si>
    <t>Bauder, A. (pers. Comm.) CITED IN VAW (2003). Inventar gefährlicher Gletscher in der Schweiz (Tech. Rep. No. Mitteilung 182): ETH Zürich, Versuchsanstalt für Wasserbau.</t>
  </si>
  <si>
    <t>B90-02</t>
  </si>
  <si>
    <t>Glacier du Trient</t>
  </si>
  <si>
    <t>Trient</t>
  </si>
  <si>
    <t>1911-07-17</t>
  </si>
  <si>
    <t>Forei, F. A., Muret, E., and Mercanton, P. L. (1912). Les variations périodiques des glaciers des Alpes. Jahrbuch des S.A.C. l Annuaire du C.A.S., Staempfli Beme. &amp; Vivian, R. (2001). Des glacières du Faucigny aux glaciers du Mont-Blanc. La Fontaine de Siloé. CITED IN VAW (2003). Inventar gefährlicher Gletscher in der Schweiz (Tech. Rep. No. Mitteilung 182): ETH Zürich, Versuchsanstalt für Wasserbau.</t>
  </si>
  <si>
    <t>1918-08-02</t>
  </si>
  <si>
    <t>Mercanton, P. L. (1919). Les variations périodiques des glaciers des Alpes Suisses. Jahrbuch des S.A.C. / Annuaire du C.A.S., Staempfli Berne. CITED IN VAW (2003). Inventar gefährlicher Gletscher in der Schweiz (Tech. Rep. No. Mitteilung 182): ETH Zürich, Versuchsanstalt für Wasserbau.</t>
  </si>
  <si>
    <t>1921-07-20</t>
  </si>
  <si>
    <t>Mercanton, P. L. (1922). Les variations périodiques des glaciers des Alpes Suisses. Jahrbuch des S.A.C. / Annuaire du C.A.S., Staempfli Berne. &amp; Vivian, R. (2001). Des glacières du Faucigny aux glaciers du Mont-Blanc. La Fontaine de Siloé. CITED IN VAW (2003). Inventar gefährlicher Gletscher in der Schweiz (Tech. Rep. No. Mitteilung 182): ETH Zürich, Versuchsanstalt für Wasserbau.</t>
  </si>
  <si>
    <t>1930-06-20</t>
  </si>
  <si>
    <t>1930-07-25</t>
  </si>
  <si>
    <t>1933-07-18</t>
  </si>
  <si>
    <t>1933-07-19</t>
  </si>
  <si>
    <t>Mercanton, P. L. (1934). Les variations périodiques des gllaciers des Alpes Suisses. Les Alpes l Die Alpen. Staempfli Berne. CITED IN VAW (2003). Inventar gefährlicher Gletscher in der Schweiz (Tech. Rep. No. Mitteilung 182): ETH Zürich, Versuchsanstalt für Wasserbau.</t>
  </si>
  <si>
    <t>1942-07-06</t>
  </si>
  <si>
    <t>1942-07-08</t>
  </si>
  <si>
    <t>gaged – baseflow excluded</t>
  </si>
  <si>
    <t>damaged bridges and trees
touristic installation --&gt; Ski lift, mountain cableway</t>
  </si>
  <si>
    <t>Ein grosser Wassertaschenausbruch an der orographisch rechten Gletscherseite richtete beträchtlichen Schaden an (Bäume, Brücken etc.). Der Hochwasserabfluss betrug ca. 26 m³/s (Normalabfluss von ca. 3.5 m³/s). Die Wassertasche hatte ein Gesamtvolumen von ca. 840000 m³.</t>
  </si>
  <si>
    <t xml:space="preserve">Haeberli, W. (1983). Frequency and characteristics of glacier floods in the Swiss Alps. Annals of Glaciology, 4, 85-90.; Mercanton, P. L. (1943). Les variations périodiques des gllaciers des Alpes Suisses. Les Alpes 1924/25 - 1984/49l Die Alpen. Staempfli Berne. &amp; Vivian, R. (2001). Des glacières du Faucigny aux glaciers du Mont-Blanc. La Fontaine de Siloé. CITED IN VAW (2003). Inventar gefährlicher Gletscher in der Schweiz (Tech. Rep. No. Mitteilung 182): ETH Zürich, Versuchsanstalt für Wasserbau.
</t>
  </si>
  <si>
    <t>1943-07-31</t>
  </si>
  <si>
    <t>SBB,CFF pont sur le Trient etude hydrolique Rap tech</t>
  </si>
  <si>
    <t>1960-08-05</t>
  </si>
  <si>
    <t>1960-08-06</t>
  </si>
  <si>
    <t>some bridges and road parts washed away</t>
  </si>
  <si>
    <t>Ein 48-stündiger  Wassertaschenausbruch führte zu einem Hochwasserabfluss von 25 m³/sec. Bei diesem Ereignis wurden verschiedene Brücken und Strassenabschnitte weggespült.</t>
  </si>
  <si>
    <t>Renaud, A. (1961). Les variations des glaciers Suisses. Les Alpes l Die Alpen. Staempfli Berne. &amp; Vivian, R. (2001). Des glacières du Faucigny aux glaciers du Mont-Blanc. La Fontaine de Siloé. CITED IN VAW (2003). Inventar gefährlicher Gletscher in der Schweiz (Tech. Rep. No. Mitteilung 182): ETH Zürich, Versuchsanstalt für Wasserbau.</t>
  </si>
  <si>
    <t>B55-04</t>
  </si>
  <si>
    <t>Hohberggletscher (Hobärggletscher)</t>
  </si>
  <si>
    <t>Birchbach</t>
  </si>
  <si>
    <t>1898-08-21</t>
  </si>
  <si>
    <t>2.5 m thick deposits at two sections of the BVZ railroad
material &amp; infrastructure damage</t>
  </si>
  <si>
    <t>1898
1983</t>
  </si>
  <si>
    <t>1926-09-10</t>
  </si>
  <si>
    <t>destroyed a 30 m long section of the BVZ railroad
material damage (infrastructure)</t>
  </si>
  <si>
    <t>1927
1983</t>
  </si>
  <si>
    <t>Mercanton , P. L. (1927). Les variations périodiques des gllaciers des Alpes Suisses. Les Alpes l Die Alpen. Staempfli Berne. CITED IN VAW (2003). Inventar gefährlicher Gletscher in der Schweiz (Tech. Rep. No. Mitteilung 182): ETH Zürich, Versuchsanstalt für Wasserbau.Mercanton , P. L. (1927). Les variations périodiques des gllaciers des Alpes Suisses. Les Alpes l Die Alpen. Staempfli Berne. CITED IN VAW (2003). Inventar gefährlicher Gletscher in der Schweiz (Tech. Rep. No. Mitteilung 182): ETH Zürich, Versuchsanstalt für Wasserbau.
Haeberli, W. (1983). Frequency and characteristics of glacier floods in the Swiss Alps. Annals of Glaciology, 4, 85-90.</t>
  </si>
  <si>
    <t>1966-09-15</t>
  </si>
  <si>
    <t>debris covered parts of the BVZ railroad
Material &amp; infrastructure damage</t>
  </si>
  <si>
    <t xml:space="preserve">Haeberli, W. (1983). Frequency and characteristics of glacier floods in the Swiss Alps. Annals of Glaciology, 4, 85-90. 
VAW (2003). Inventar gefährlicher Gletscher in der Schweiz (Tech. Rep. No. Mitteilung 182): ETH Zürich, Versuchsanstalt für Wasserbau.
</t>
  </si>
  <si>
    <t>debris covered parts of the kantons road
material &amp; infrastructure damage</t>
  </si>
  <si>
    <t>Haeberli, W. (1983) Frequency and characteristics of glacier floods in the Swiss Alps. 
VAW (2003). Inventar gefährlicher Gletscher in der Schweiz (Tech. Rep. No. Mitteilung 182): ETH Zürich, Versuchsanstalt für Wasserbau.</t>
  </si>
  <si>
    <t>HYD54</t>
  </si>
  <si>
    <t>A54m-13</t>
  </si>
  <si>
    <t>Hubelgletscher (Lauterbrunnen)</t>
  </si>
  <si>
    <t xml:space="preserve">Rote Bach </t>
  </si>
  <si>
    <t>2004-08-04</t>
  </si>
  <si>
    <t>Zerstörung von Wanderweg und Forststrasse</t>
  </si>
  <si>
    <t xml:space="preserve">Murgang ausgelöst </t>
  </si>
  <si>
    <t xml:space="preserve">Gertsch, E. (2004): Ereignisdokumentation Roten Bach. 
VAW(2011): Bericht Hubelgletscher. </t>
  </si>
  <si>
    <t>B55-09</t>
  </si>
  <si>
    <t>Kingletscher</t>
  </si>
  <si>
    <t>Matter Vispa</t>
  </si>
  <si>
    <t>1978-08-28</t>
  </si>
  <si>
    <t>BVZ railroad between Tesch and Randa impacted by debris; flood volume estimated between 0.08 and 0.09 mil cubic meters</t>
  </si>
  <si>
    <t>Kasser, P., Aellen, M., and Siegenthaler, S. (1986). Die Gletscher der Schweizer Alpen. Jahrbuch 99/100, Gletscherkommission der Schweizer Akademie der Naturwissenschaften l SANW, Versuchsanstalt für Wasserbau, Hydrologie und Glaziologie der ETH Zürich. CITED IN VAW (2003). Inventar gefährlicher Gletscher in der Schweiz (Tech. Rep. No. Mitteilung 182): ETH Zürich, Versuchsanstalt für Wasserbau.</t>
  </si>
  <si>
    <t>A54l-19</t>
  </si>
  <si>
    <t>Lower Grindelwald Glacier</t>
  </si>
  <si>
    <t>Weisse Lütschine</t>
  </si>
  <si>
    <t>major damage</t>
  </si>
  <si>
    <t>Haeberli, W. (1983). Frequency and characteristics of glacier floods in the Swiss Alps. Annals of Glaciology, 4, 85-90.Haeberli, W. (1983). Frequency and characteristics of glacier floods in the Swiss Alps. Annals of Glaciology, 4, 85-90.Haeberli, W. (1983). Frequency and characteristics of glacier floods in the Swiss Alps. Annals of Glaciology, 4, 85-90.</t>
  </si>
  <si>
    <t>1951-07-02</t>
  </si>
  <si>
    <t>5 m high flood wave caused considerable damage; washed away 2 bridges, flooded the railway station</t>
  </si>
  <si>
    <t>Haeberli, W. (1983). Frequency and characteristics of glacier floods in the Swiss Alps. Annals of Glaciology, 4, 85-90.; Neue Berner Zeitung (1951-07-08) &amp; Mercanton, P. L. &amp; Renaud, A. (1952). Les variations périodiques des glaciers des Alpes. Les Alpes / Die Alpen, Staempfli Berne. &amp; Kienholz, H. (1977). Kombinierte geomorphologische Gefahrenkarte 1: 10 000 von Grindelwald. Catena, 3(3-4), 265-294. &amp; Haeberli, W. (1980). Morphodynamische Aspekte aktueller Gletscherhochwasser in den Schweizer Alpen. Regio basiliensis, 21(3), 58-78. CITED IN VAW (2003). Inventar gefährlicher Gletscher in der Schweiz (Tech. Rep. No. Mitteilung 182): ETH Zürich, Versuchsanstalt für Wasserbau.</t>
  </si>
  <si>
    <t>B51-14</t>
  </si>
  <si>
    <t>Mälligagletscher</t>
  </si>
  <si>
    <t>Triftbach</t>
  </si>
  <si>
    <t>B55-18</t>
  </si>
  <si>
    <t>Mellichgletscher</t>
  </si>
  <si>
    <t xml:space="preserve">Mellichbach </t>
  </si>
  <si>
    <t>Mercanton, P.L. (1916-1924) Les variations périodiques des glaciers des Alpes 1913/24 - 1923/34.
UZH [Universität Zürich]</t>
  </si>
  <si>
    <t>B41-07</t>
  </si>
  <si>
    <t>Minstigergletscher</t>
  </si>
  <si>
    <t>Minstigerbach</t>
  </si>
  <si>
    <t>1987-08-23</t>
  </si>
  <si>
    <t>VAW (1992). Murgänge 1987. Bericht im Auftrag des Bundesamtes für Wasserwirtschaft (unpublished). CITED IN VAW (2003). Inventar gefährlicher Gletscher in der Schweiz (Tech. Rep. No. Mitteilung 182): ETH Zürich, Versuchsanstalt für Wasserbau.
VAW</t>
  </si>
  <si>
    <t>1987-08-24</t>
  </si>
  <si>
    <t>2008-08-21</t>
  </si>
  <si>
    <t>B17-04</t>
  </si>
  <si>
    <t>Haeberli, W. (1983). Frequency and characteristics of glacier floods in the Swiss Alps. Annals of Glaciology, 4, 85-90.</t>
  </si>
  <si>
    <t>B43-03</t>
  </si>
  <si>
    <t>Rhonegletscher</t>
  </si>
  <si>
    <t>Rotten</t>
  </si>
  <si>
    <t>A54m-12</t>
  </si>
  <si>
    <t>Rottalgletscher (BE)</t>
  </si>
  <si>
    <t>Rottalbach</t>
  </si>
  <si>
    <t>Haeberli, W. (1980). Morphodynamische Aspekte aktueller Gletscherhochwasser in den Schweizer Alpen. Regio basiliensis, 21(3), 58-78. CITED IN VAW (2003). Inventar gefährlicher Gletscher in der Schweiz (Tech. Rep. No. Mitteilung 182): ETH Zürich, Versuchsanstalt für Wasserbau.</t>
  </si>
  <si>
    <t>1939-08-07</t>
  </si>
  <si>
    <t>Michel (1950) CITED IN VAW (2003). Inventar gefährlicher Gletscher in der Schweiz (Tech. Rep. No. Mitteilung 182): ETH Zürich, Versuchsanstalt für Wasserbau.
Michel, H. (1979) Buch der Talschaft Lauterbrunnen 1240-1249</t>
  </si>
  <si>
    <t>2014-07-31</t>
  </si>
  <si>
    <t>Glaciological Report No. 135/136 (2017) [https://doi.glamos.ch/pubs/glrep/glrep_135-136.pdf]</t>
  </si>
  <si>
    <t>B51-13</t>
  </si>
  <si>
    <t>Triftgletscher (VS)</t>
  </si>
  <si>
    <t xml:space="preserve">flood damage in Tamatten
Material damage --&gt; arable/agriculture land
</t>
  </si>
  <si>
    <t>1868-08-17</t>
  </si>
  <si>
    <t>damaged villages, streets and bridges in Tamatten</t>
  </si>
  <si>
    <t>VAW (2003). Inventar gefährlicher Gletscher in der Schweiz (Tech. Rep. No. Mitteilung 182): ETH Zürich, Versuchsanstalt für Wasserbau.</t>
  </si>
  <si>
    <t>B57-16</t>
  </si>
  <si>
    <t>2019-07-24</t>
  </si>
  <si>
    <t>GeoPLAN AG (2019): Aufarbeitung Hochwasserereignisse am Triftbach.</t>
  </si>
  <si>
    <t>B32-05</t>
  </si>
  <si>
    <t>Uistere Stampbachgletscher</t>
  </si>
  <si>
    <t>Stampbach</t>
  </si>
  <si>
    <t>damage between Eisten and Blatten</t>
  </si>
  <si>
    <t>various water pocket oubursts in the 1930th</t>
  </si>
  <si>
    <t>1976-07-11</t>
  </si>
  <si>
    <t>flooding in Blatten (residential area)
maternal &amp; settlements damage</t>
  </si>
  <si>
    <t>VAW (2003). Inventar gefährlicher Gletscher in der Schweiz (Tech. Rep. No. Mitteilung 182): ETH Zürich, Versuchsanstalt für Wasserbau.
Haeberli, W. (1983). Frequency and characteristics of glacier floods in the Swiss Alps. Annals of Glaciology, 4, 85-90.
Bieri, D. (1996) Abschätzung von Gletschergefahren im Raum Grindelwald - Lauterbrunnen - Lötschental. 
Haeberli, W. (1980) Morphodynamische Aspekte aktueller Gletscherhochwasser in den Schweizer Alpen.</t>
  </si>
  <si>
    <t>1988-08-19</t>
  </si>
  <si>
    <t xml:space="preserve">Roethlisberger </t>
  </si>
  <si>
    <t>1989-08-20</t>
  </si>
  <si>
    <t>10.000 m³ of debris covered the road between Blatten and the Fafleralp</t>
  </si>
  <si>
    <t>debris flood</t>
  </si>
  <si>
    <t>A54l-04</t>
  </si>
  <si>
    <t>Upper Grindelwaldgletscher</t>
  </si>
  <si>
    <t xml:space="preserve">Schwarze Lütschine </t>
  </si>
  <si>
    <t>1927-07-27</t>
  </si>
  <si>
    <t>Kienholz, H. (1977). Kombinierte geomorphologische Gefahrenkarte 1: 10 000 von Grindelwald. Catena, 3(3-4), 265-294. CITED IN VAW (2003). Inventar gefährlicher Gletscher in der Schweiz (Tech. Rep. No. Mitteilung 182): ETH Zürich, Versuchsanstalt für Wasserbau.</t>
  </si>
  <si>
    <t>1981-10-21</t>
  </si>
  <si>
    <t>1981-10-22</t>
  </si>
  <si>
    <t>minor damage</t>
  </si>
  <si>
    <t>Aellen, M. (1988). Die Gletscher der Schweizer Alpen 1979/80 und 1980/81. Jahrbuch 101/102, Gletscherkommission der Schweizer Akademie der Naturwissenschaften l SANW, VAW. CITED IN VAW (2003). Inventar gefährlicher Gletscher in der Schweiz (Tech. Rep. No. Mitteilung 182): ETH Zürich, Versuchsanstalt für Wasserbau.</t>
  </si>
  <si>
    <t>2003-07-14</t>
  </si>
  <si>
    <t xml:space="preserve">Überflutungen </t>
  </si>
  <si>
    <t xml:space="preserve">Flutwellen, ereignete sich circa um die Mittagszeit am 15.07.2003
Camping in Grindelwald evakuiert 
Öffnung der Schleussen im Lötschental somit konnte das Wasser passieren </t>
  </si>
  <si>
    <t>Berner Oberländer vom 16.07.2003 
Bettschen + Blumer (2003): Ereignisdokumentation</t>
  </si>
  <si>
    <t>2009-08-26</t>
  </si>
  <si>
    <t>wenig Schäden, vor allem Tiefen- und Seitenerosion</t>
  </si>
  <si>
    <t>Abfluss ging im Mättenberg vor dem Ausbruch der Wassertasche zurück viel Schwemmholz transportiert 
Überflutung Mättenberg</t>
  </si>
  <si>
    <t>Tiefbauamt Kanton Bern (2009): Ereignisbericht vom Wasserausbruch
Tiefbauamt Kanton Bern (2010): Bericht 09397.1</t>
  </si>
  <si>
    <t>2010-08-27</t>
  </si>
  <si>
    <t>2010-08-26</t>
  </si>
  <si>
    <t>2010-08-29</t>
  </si>
  <si>
    <t>geringe Überschwemmungen</t>
  </si>
  <si>
    <t>pulsartiges Abflussverhalten, danach auch noch gestörtes Abflussverhalten</t>
  </si>
  <si>
    <t>Tiefbauamt des Kanton Bern (2010): Kurzbericht_Ogri_2010_08_28.</t>
  </si>
  <si>
    <t>2011-06-29</t>
  </si>
  <si>
    <t>grosser Schutttransport
Strasse überschüttet
Starkregen</t>
  </si>
  <si>
    <t>Tiefbauamt Kanton Bern (2011): Oberer Grindelwaldgletscher; Wasserausbruch von 29. Juni 2011.</t>
  </si>
  <si>
    <t>2011-08</t>
  </si>
  <si>
    <t>2011-08-25</t>
  </si>
  <si>
    <t xml:space="preserve">grosse Mengen an Geschiebetransport </t>
  </si>
  <si>
    <t>Hählen, N. (2011): Ereignisbericht und erste Grobanalyse 
ARGE (2012): LLE Oberer Grindelwaldgletscher 2011
Tiefbauamt Kanton Bern (2011): Bericht 09397.3</t>
  </si>
  <si>
    <t>C84-16</t>
  </si>
  <si>
    <t>Vadrec da l'Albigna</t>
  </si>
  <si>
    <t>Albigna</t>
  </si>
  <si>
    <t>1927-09-24</t>
  </si>
  <si>
    <t>gaged</t>
  </si>
  <si>
    <t>destroyed large parts of cultivated land &amp; roads
Material damage</t>
  </si>
  <si>
    <t>Ein Wassertaschenausbruch verstärkte ein Niederschlagshochwasser. Das Abflussvolumen wurde auf 2.7 Mio m³ geschätzt. Bei diesem Ereignis wurde ein Grossteil des Kulturlandes und der Strassen zerstört sowie diverse Ortschaften bedroht.</t>
  </si>
  <si>
    <t xml:space="preserve">1928
1983
</t>
  </si>
  <si>
    <t>Amt für Wasserwirtschaft (1928). Hydrographisches Jahrbuch der Schweiz 1927. Eidgenossisches Departement des lnnern. Herausgegeben durch das Eidgenossische Amt für Wasserwirtschaft, Bern. CITED IN VAW (2003). Inventar gefährlicher Gletscher in der Schweiz (Tech. Rep. No. Mitteilung 182): ETH Zürich, Versuchsanstalt für Wasserbau.
Haeberli, W. (1983). Frequency and characteristics of glacier floods in the Swiss Alps. Annals of Glaciology, 4, 85-90.</t>
  </si>
  <si>
    <t>E23-17</t>
  </si>
  <si>
    <t>Vadret da l'Alp Ota</t>
  </si>
  <si>
    <t>2006-07-11</t>
  </si>
  <si>
    <t>caused death of 1 person
Fatality</t>
  </si>
  <si>
    <t>Glaciological Report  No. 135/136 (2017)
Bauder, A. (2017) The Swiss Glaciers 2013/14 and 2014/15.</t>
  </si>
  <si>
    <t>B57-05</t>
  </si>
  <si>
    <t>Zmuttgletscher</t>
  </si>
  <si>
    <t>Zmuttbach</t>
  </si>
  <si>
    <t>2019-07-26</t>
  </si>
  <si>
    <r>
      <t>Min_</t>
    </r>
    <r>
      <rPr>
        <b/>
        <i/>
        <sz val="11"/>
        <rFont val="Times New Roman"/>
        <family val="1"/>
      </rPr>
      <t>V</t>
    </r>
    <r>
      <rPr>
        <b/>
        <vertAlign val="subscript"/>
        <sz val="11"/>
        <rFont val="Times New Roman"/>
        <family val="1"/>
      </rPr>
      <t>L</t>
    </r>
  </si>
  <si>
    <r>
      <t>Max_</t>
    </r>
    <r>
      <rPr>
        <b/>
        <i/>
        <sz val="11"/>
        <rFont val="Times New Roman"/>
        <family val="1"/>
      </rPr>
      <t>V</t>
    </r>
    <r>
      <rPr>
        <b/>
        <vertAlign val="subscript"/>
        <sz val="11"/>
        <rFont val="Times New Roman"/>
        <family val="1"/>
      </rPr>
      <t>L</t>
    </r>
  </si>
  <si>
    <r>
      <t>V</t>
    </r>
    <r>
      <rPr>
        <b/>
        <vertAlign val="subscript"/>
        <sz val="11"/>
        <rFont val="Times New Roman"/>
        <family val="1"/>
      </rPr>
      <t>L_</t>
    </r>
    <r>
      <rPr>
        <b/>
        <sz val="11"/>
        <rFont val="Times New Roman"/>
        <family val="1"/>
      </rPr>
      <t>calculation</t>
    </r>
  </si>
  <si>
    <r>
      <t>Min_</t>
    </r>
    <r>
      <rPr>
        <b/>
        <i/>
        <sz val="11"/>
        <rFont val="Times New Roman"/>
        <family val="1"/>
      </rPr>
      <t>V</t>
    </r>
    <r>
      <rPr>
        <b/>
        <vertAlign val="subscript"/>
        <sz val="11"/>
        <rFont val="Times New Roman"/>
        <family val="1"/>
      </rPr>
      <t>1</t>
    </r>
    <r>
      <rPr>
        <b/>
        <sz val="11"/>
        <rFont val="Times New Roman"/>
        <family val="1"/>
      </rPr>
      <t xml:space="preserve"> [m3]</t>
    </r>
  </si>
  <si>
    <r>
      <t>Max_</t>
    </r>
    <r>
      <rPr>
        <b/>
        <i/>
        <sz val="11"/>
        <rFont val="Times New Roman"/>
        <family val="1"/>
      </rPr>
      <t>V</t>
    </r>
    <r>
      <rPr>
        <b/>
        <vertAlign val="subscript"/>
        <sz val="11"/>
        <rFont val="Times New Roman"/>
        <family val="1"/>
      </rPr>
      <t>1</t>
    </r>
    <r>
      <rPr>
        <b/>
        <sz val="11"/>
        <rFont val="Times New Roman"/>
        <family val="1"/>
      </rPr>
      <t xml:space="preserve"> [m3]</t>
    </r>
  </si>
  <si>
    <r>
      <t>V</t>
    </r>
    <r>
      <rPr>
        <b/>
        <vertAlign val="subscript"/>
        <sz val="11"/>
        <rFont val="Times New Roman"/>
        <family val="1"/>
      </rPr>
      <t>0_</t>
    </r>
    <r>
      <rPr>
        <b/>
        <sz val="11"/>
        <rFont val="Times New Roman"/>
        <family val="1"/>
      </rPr>
      <t>calculation</t>
    </r>
  </si>
  <si>
    <r>
      <t>Peak_discharge_Q</t>
    </r>
    <r>
      <rPr>
        <b/>
        <vertAlign val="subscript"/>
        <sz val="11"/>
        <rFont val="Times New Roman"/>
        <family val="1"/>
      </rPr>
      <t>p</t>
    </r>
    <r>
      <rPr>
        <b/>
        <sz val="11"/>
        <rFont val="Times New Roman"/>
        <family val="1"/>
      </rPr>
      <t xml:space="preserve"> [m3/s]</t>
    </r>
  </si>
  <si>
    <r>
      <t>Min_</t>
    </r>
    <r>
      <rPr>
        <b/>
        <i/>
        <sz val="11"/>
        <rFont val="Times New Roman"/>
        <family val="1"/>
      </rPr>
      <t>Q</t>
    </r>
    <r>
      <rPr>
        <b/>
        <vertAlign val="subscript"/>
        <sz val="11"/>
        <rFont val="Times New Roman"/>
        <family val="1"/>
      </rPr>
      <t>p</t>
    </r>
    <r>
      <rPr>
        <b/>
        <sz val="11"/>
        <rFont val="Times New Roman"/>
        <family val="1"/>
      </rPr>
      <t xml:space="preserve"> [m3/s]</t>
    </r>
  </si>
  <si>
    <r>
      <t>Max_</t>
    </r>
    <r>
      <rPr>
        <b/>
        <i/>
        <sz val="11"/>
        <rFont val="Times New Roman"/>
        <family val="1"/>
      </rPr>
      <t>Q</t>
    </r>
    <r>
      <rPr>
        <b/>
        <vertAlign val="subscript"/>
        <sz val="11"/>
        <rFont val="Times New Roman"/>
        <family val="1"/>
      </rPr>
      <t>p</t>
    </r>
    <r>
      <rPr>
        <b/>
        <sz val="11"/>
        <rFont val="Times New Roman"/>
        <family val="1"/>
      </rPr>
      <t xml:space="preserve"> [m3/s]</t>
    </r>
  </si>
  <si>
    <r>
      <t xml:space="preserve">Zumbühl, H. (1980). Die Schwankungen der Grindelwaldgletscher in den historischen Bild- und Schriftquellen des 12. bis 19. Jahrhunderts. </t>
    </r>
    <r>
      <rPr>
        <i/>
        <sz val="11"/>
        <rFont val="Times New Roman"/>
        <family val="1"/>
      </rPr>
      <t xml:space="preserve">Denkschriften der Schweizerischen Naturforschenden Gesellschaft, </t>
    </r>
    <r>
      <rPr>
        <sz val="11"/>
        <rFont val="Times New Roman"/>
        <family val="1"/>
      </rPr>
      <t>92. 279 p.+ Supplementary. CITED IN VAW (2003). Inventar gefährlicher Gletscher in der Schweiz (Tech. Rep. No. Mitteilung 182): ETH Zürich, Versuchsanstalt für Wasserbau.</t>
    </r>
  </si>
  <si>
    <r>
      <t xml:space="preserve">Lütschg, O. (1926). Über Niederschlag und Abfluß im Hochgebirge, Sonderdarstellung des Mattmarkgebietes. Verbandsschrift Nr. 14, Schweizerischer Wasserwirtschaftsverband - Veröffentlichung der Hydrologischen Abteilung der Schweizerischen Meteorologischen Zentralanstalt in Zürich. &amp; Ruppen, P. J., Imseng, G., &amp; Imseng, W. (1979). </t>
    </r>
    <r>
      <rPr>
        <i/>
        <sz val="11"/>
        <rFont val="Times New Roman"/>
        <family val="1"/>
      </rPr>
      <t>Saaser Chronik, 1200-1979</t>
    </r>
    <r>
      <rPr>
        <sz val="11"/>
        <rFont val="Times New Roman"/>
        <family val="1"/>
      </rPr>
      <t>. Verkehrsverein Saas-Fee, Mengis Druck und Verlag. CITED IN VAW (2003). Inventar gefährlicher Gletscher in der Schweiz (Tech. Rep. No. Mitteilung 182): ETH Zürich, Versuchsanstalt für Wasserbau.
VAW (2003). Inventar gefährlicher Gletscher in der Schweiz (Tech. Rep. No. Mitteilung 182): ETH Zürich, Versuchsanstalt für Wasserbau.</t>
    </r>
  </si>
  <si>
    <t>B93-06</t>
  </si>
  <si>
    <t>Plan nevé (VS)</t>
  </si>
  <si>
    <t>Torrent de Saint-Barthélemy</t>
  </si>
  <si>
    <t>1926-09-21</t>
  </si>
  <si>
    <t>A bridge, a  waterpipe and many trees were damaged</t>
  </si>
  <si>
    <t>B85-04</t>
  </si>
  <si>
    <t>Glacier du Dolent</t>
  </si>
  <si>
    <t>Dranse de Ferret</t>
  </si>
  <si>
    <t>1990-07-10</t>
  </si>
  <si>
    <t>A Chalet was damaged</t>
  </si>
  <si>
    <t>Geiformer Bericht: Gefährliche Gletscher Wallis / Beobachtungen und Kategorisierungen 2018</t>
  </si>
  <si>
    <t>2008-09-03</t>
  </si>
  <si>
    <t>2022-08-27</t>
  </si>
  <si>
    <t>Lac de Mauvoisin</t>
  </si>
  <si>
    <t>Blocked Street</t>
  </si>
  <si>
    <t>Petit Plan névé (VD)</t>
  </si>
  <si>
    <t>L'Avancon de Nant</t>
  </si>
  <si>
    <t>Ova da Roseg</t>
  </si>
  <si>
    <t>geringe Überschwemmungen und geringe Schäden  Flussabwärts</t>
  </si>
  <si>
    <t>hourly gaged – baseflow excluded</t>
  </si>
  <si>
    <t>Mercanton, P. L. (1921). Les variations périodiques des glaciers des Alpes Suisses. n° 41, p157, Jahrbuch des S.A.C. / Annuaire du C.A.S., Staempfli Berne. CITED IN VAW (2003). Inventar gefährlicher Gletscher in der Schweiz (Tech. Rep. No. Mitteilung 182): ETH Zürich, Versuchsanstalt für Wasserbau.</t>
  </si>
  <si>
    <t>Mercanton, P. L. (1929). Les variations périodiques des glaciers des Alpes Suisses. N°49, p194. Jahrbuch des S.A.C. / Annuaire du C.A.S., Staempfli Berne.</t>
  </si>
  <si>
    <t>1928-08-03</t>
  </si>
  <si>
    <t>The advance of the glacier against the frontal moraine formed a natural dam for the glacial water within the the tongue. The observers reported 6 outburst in 30 min,</t>
  </si>
  <si>
    <t>Forel, F. A. (1901). Les variations périodiques des gllaciers des Alpes Suisses 1900, 21ème rapport.</t>
  </si>
  <si>
    <t xml:space="preserve">Outbust flood from a temporary blockage of the subglacial channel. The blockage was due to a collapse of the ice roof of the glacier portal. The dimension of the collapsed piece of ice was 8m long abd 60m wide. </t>
  </si>
  <si>
    <t>Hagen, T. 1944. Der Gletscherausbruck von Ferpècle. Die Alpen, Bd. 20, Ht. 9, p. 269–74. Bohorquez, P., &amp; Darby, S. E. (2008). The use of one-and two-dimensional hydraulic modelling to reconstruct a glacial outburst flood in a steep Alpine valley. Journal of hydrology, 361(3-4), 240-261.</t>
  </si>
  <si>
    <t>modelled</t>
  </si>
  <si>
    <t>1943-08-23</t>
  </si>
  <si>
    <t>Bohorques, P.; Darby, S.E. (2008): The use of one- and two-dimensional hydraulic modelling to reconstruct a glacial outburst flood in a steep Alpine Valley. In Journal of Hydrologiy 361(3-4), S.240-261.</t>
  </si>
  <si>
    <t>Rupture de trois poche glaciaires alimentant la Borgne à Ferpècle. Les poches d'eau sont divisés et bloquées par des blocs de glace efondrés. Le ponts de lana et une scierie ont été emporté</t>
  </si>
  <si>
    <t>Rupture de deux poches glaciaire formées par les glaciers de Fèrpècle et du Mont-Miné. Plusieur ponts sont endomagés. Dâprès les schéma de Hagen (1944) le lac est en partie à ciel ouvert, et en partie sous la glace</t>
  </si>
  <si>
    <t>No damages</t>
  </si>
  <si>
    <t>1934-07-17</t>
  </si>
  <si>
    <t>2 persons killed, one badly injured</t>
  </si>
  <si>
    <t>1947-08-09</t>
  </si>
  <si>
    <t>Etzlibach</t>
  </si>
  <si>
    <t>Canton Wallis</t>
  </si>
  <si>
    <t>Aerial observations (and pictures) show the flood wave coming out from the orgraphic left side of the glacier, directly from a subglacial channel.</t>
  </si>
  <si>
    <t>Stockalper Database (Martin Procksch, Canton of Wallis).  Haeberli, W. (1983). Frequency and characteristics of glacier floods in the Swiss Alps. Annals of Glaciology, 4, 85-90.    - Repetitive outburst until 1950</t>
  </si>
  <si>
    <t>A51d-19</t>
  </si>
  <si>
    <t>Bächenfirn (Silenen)</t>
  </si>
  <si>
    <t>Aellen, M. and Herren, E. (1991). Die Gletscher der Schweizer Alpen. Jahrbuch 103/104, Gletscherkommission der Schweizer Akademie der Naturwissenschaften l SANW, Versuchsanstalt für Wasserbau, Hydrologie und Glaziologie der ETH Zürich. CITED IN VAW (2003)</t>
  </si>
  <si>
    <t>Canton of Wallis Rapport_evenement_Val de Bagnes_2022-27-08</t>
  </si>
  <si>
    <t>Sarah Lanz 2022: Zusammenstellung und raumzeitliche Analyse von glazialen Wassertaschenausbrüchen in den Schweizer Alpen</t>
  </si>
  <si>
    <t>Griesgletscher</t>
  </si>
  <si>
    <t>Agene</t>
  </si>
  <si>
    <t>2023-07-31</t>
  </si>
  <si>
    <t>No impacts</t>
  </si>
  <si>
    <t>The water pocket is likely due to a temporary blockage of the subglacial channel (no precipitations). Leo H. and Lilian T. were retrieving a temperature sensor in the proglacial stream when they heard a big sound due to the ice blocks flowing down in one affluent of the main proglacial stream. The discharge doubled in few minutes The piece of collapsed ice were well visible in the stream.</t>
  </si>
  <si>
    <t>B45-04</t>
  </si>
  <si>
    <t>B72-15</t>
  </si>
  <si>
    <t>Triftgletscher (Zermatt VS)</t>
  </si>
  <si>
    <t>WP mechanism (speculated)(see Ogier Review on Water Pocket)</t>
  </si>
  <si>
    <t>temporary blockage of subglacial channel</t>
  </si>
  <si>
    <t>hydraulic barriere</t>
  </si>
  <si>
    <t>water-filled crevasse</t>
  </si>
  <si>
    <t>Qp Clague&amp;Mathews1973</t>
  </si>
  <si>
    <t>NaN</t>
  </si>
  <si>
    <t>V_flood/Qp (s)</t>
  </si>
  <si>
    <t>Qp (Haeberli1983)</t>
  </si>
  <si>
    <t>4min-gaged - baseflow excluded</t>
  </si>
  <si>
    <t>10min-gaged - baseflow excluded</t>
  </si>
  <si>
    <t>hydraulic barrier</t>
  </si>
  <si>
    <t>Mean_Flood_Volume_V0 [m3]</t>
  </si>
  <si>
    <t>Leo Hösli, personnal comunication</t>
  </si>
  <si>
    <t>Martin Funk (personal communication with pictures) + report from canton wallis</t>
  </si>
  <si>
    <t>Damage to bridges and roads</t>
  </si>
  <si>
    <t>a bridge and road</t>
  </si>
  <si>
    <t>Road buried by landslide</t>
  </si>
  <si>
    <t>Destruction of hiking trail and forest road</t>
  </si>
  <si>
    <t>BVZ railroad between Tesch and Randa impacted by debris. flood volume estimated between 0.08 and 0.09 million cubic meters</t>
  </si>
  <si>
    <t>Culture damage</t>
  </si>
  <si>
    <t>Streets and bridges buried</t>
  </si>
  <si>
    <t>Floods</t>
  </si>
  <si>
    <t>Few damages, mainly depth and lateral erosion</t>
  </si>
  <si>
    <t>minor floods</t>
  </si>
  <si>
    <t>Minor floods and minor damages downstream</t>
  </si>
  <si>
    <t>Outburst of a water pocket. Originating from the area of the Oberalp Firn and the Hanging Glacier on the western flank of the Oberalpstock, there was flooding in the glacier stream, which was related to short but very intense rainfall in the Gotthard region (maximum rainfall in Biasca was 115.5 mm, in Gotthard Hospiz 89.7 mm). The erosion channel is located directly below the glacier, with the northern streambed excavated wide between 2480 and 2030 meters above sea level. The water masses dammed in the glacier likely also came from the heavy rainfall in the area in question. The Etzlibach also experienced flooding (normal event), and the resulting cumulative discharges caused major landslides and floods in the Maderanertal. Consequences: Landslides on farmland with extensive damage in Bristen and up to Amsteg. The damage to private property was estimated at around 30,000 CHF, but the destruction of weirs, bridges, and forest paths caused a much greater loss to the public.</t>
  </si>
  <si>
    <t>A water pocket outburst with a rapid initial peak in the discharge curve, but a small outburst volume, was recorded by Grande Dixence SA. The likely cause was assumed to be a temporary blockage of the subglacial drainage with ice debris, followed by the subsequent failure of this barrier.</t>
  </si>
  <si>
    <t>A water pocket outburst at the Bider Glacier carried a significant quantity of debris into the main valley. Consequently, the Vispa river was obstructed, leading to the marshification of the meadows in Tamatsand and Bidermatten. It wasn't until 40 years later, during a thunderstorm flood in the Triftbach, that the debris barrier was breached, allowing the meadows to be drained once again.</t>
  </si>
  <si>
    <t>In the early 1970s, several major ice and water pocket outbursts occurred.</t>
  </si>
  <si>
    <t>A water pocket outburst triggered a debris flow and dammed the Saaser Vispa river up to the roadside. At 7:00 a.m., a strong, fountain-like water discharge was observed on the orographically left side of the glacier. At this time, the water was not muddy, and the scattered ice debris was hardly eroded. Following a brief damming, a secondary flood occurred in the dammed Vispa, with a discharge peak at the Limnigraph in Saas Balen measuring 2 m³/s larger than the normal flow.</t>
  </si>
  <si>
    <t>A water pocket outburst caused a mudslide, damaging both the railway and telegraph lines</t>
  </si>
  <si>
    <t>A water pocket outburst with a significant volume occurred during the winter months. Grande Dixence SA recorded increased water discharge for approximately three days. The discharge peak reached 2 - 3 m³/s, and the outburst volume was estimated to be around 80,000 to 100,000 m³. This event did not result in any damage consequences.</t>
  </si>
  <si>
    <t>The outbreak of a water pocket led to a flood that breached the dam of a water intake and flooded a construction site.</t>
  </si>
  <si>
    <t>The rupture of two glacier pockets formed by the Fèrpècle and Mont-Miné glaciers. Several bridges are damaged. According to Hagen's diagrams (1944), the lake is partially open-air and partially under the ice.</t>
  </si>
  <si>
    <t>Rupture of three glacial pockets feeding into the Borgne at Ferpècle. The water pockets are divided and blocked by collapsed ice blocks. The Lana bridge and a sawmill were carried away.</t>
  </si>
  <si>
    <t>Similar than 1920 according to J.L Mercanton</t>
  </si>
  <si>
    <t>A probable rupture of a subglacial/intraglacial pocket (Pro Glacier) released a significant amount of water. This triggered a torrential flow that reached the gallery of the Grand-St-Bernard road.</t>
  </si>
  <si>
    <t>Outbreak of a water pocket followed by significant floods in Revers</t>
  </si>
  <si>
    <t>Due to the draining of a water pocket, a glacier flood occurred in mid-July 1969, erupting on the orographically right side of the glacier. This was caused by the significant bulging of the glacier tongue during its advance. Thanks to timely warning and the implementation of remedial measures, facilities of Kraftwerke Emosson SA were protected.</t>
  </si>
  <si>
    <t>A water pocket of 183,000 m³ carried approximately 2,000 m³ (5,500 tons) of debris</t>
  </si>
  <si>
    <t>Minor water pocket outburst with no damage consequences</t>
  </si>
  <si>
    <t>A water pocket outburst from the Glacier des Grands lasted for 15 hours, creating a breach in the moraine material and triggering a mudslide</t>
  </si>
  <si>
    <t>Outbreak of a water pocket. The outburst mass (ice and water) reached just short of the road to Chanrion</t>
  </si>
  <si>
    <t>A water pocket outburst caused the glacier discharge to double for approximately 48 hours</t>
  </si>
  <si>
    <t>There was a significant water pocket outburst over a period of approximately 48 hours (La Tine)</t>
  </si>
  <si>
    <t>A water pocket outburst occurred over a period of approximately 36 hours</t>
  </si>
  <si>
    <t>A large water pocket outburst on the orographically right side of the glacier caused considerable damage (trees, bridges, etc.). The flood discharge reached approximately 26 m³/s (compared to a normal discharge of around 3.5 m³/s). The water pocket had a total volume of approximately 840,000 m³</t>
  </si>
  <si>
    <t>Similar to 1942, the flood appears to be caused simultaneously by the rupture of glacial pockets, glacier melt, and a violent storm centered on the Col de Balme (hail) with a volume of 850,000 m³, resulting in damage to the village of Trient.</t>
  </si>
  <si>
    <t>A 48-hour water pocket outburst resulted in a flood discharge of 25 m³/s. During this event, various bridges and road sections were washed away.</t>
  </si>
  <si>
    <t>As a result of a water pocket outburst, a mudslide occurred, clearing the loose material down to the bedrock. The mudslide emptied into the Birchbach, burying the BVZ railway line in two locations with debris deposits measuring 2.5 meters thick. The impact of this event was noticeable even 20 kilometers away.</t>
  </si>
  <si>
    <t>A water pocket emptied into the Birchbach, destroying 30 meters of the BVZ railway tracks.</t>
  </si>
  <si>
    <t>The outburst of a water pocket in the Hobärg Glacier triggered a mudslide in the Birchbach, which overran the BVZ railway line.</t>
  </si>
  <si>
    <t>A water pocket outburst in the Hobärg Glacier triggered a mudslide in the Birchbach, which covered the cantonal road with debris.</t>
  </si>
  <si>
    <t>Due to a water pocket outburst in the Hobärg Glacier, a mudslide occurred in the Birchbach, which blocked the culvert under the cantonal road from St. Niklaus to Täsch, burying the road (estimated volume of deposition on the cone</t>
  </si>
  <si>
    <t>Mudslide triggered</t>
  </si>
  <si>
    <t>The release of a water pocket occurred at the Mälligagletscher due to dead ice</t>
  </si>
  <si>
    <t>Outbreak of a water pocket. The event is associated with a strong advance of the glacier. At the front, movement was slower, and tension cracks led to the formation and drainage of the water pocket. No reports of damage</t>
  </si>
  <si>
    <t>Triggering of a large debris flow from a rock couloir in the forefield of the Minstigergletscher. Immediately after this event, the drainage system switched sides on the glacier. The temporary redirection of the subglacial drainage system, possibly combined with a short-term blockage and subsequent water release, triggered this debris flow. The fact that an initial surge of the floodwaters already washed away a bridge suggests the outbreak of a water pocket. Later, the water level rose to a critical height due to intense rainfall. Eventually, the stream carried excessive debris and overflowed its banks. Due to glacier retreat, the starting point for erosion was exposed, enabling the debris flow event. The debris flow choked the channel at the railway bridge of the Furka-Oberalp railway line (FO) and covered the village of Münster as well as an area of approximately 30,000 m².</t>
  </si>
  <si>
    <t>In Münster, cultural damages (land inundated, covered, or washed away) amounted to a total of 1,229,000 Swiss Francs within the municipality. Note: Cultural damages in the Minstigertal were accounted for separately.</t>
  </si>
  <si>
    <t>Following a water pocket outburst, a mudslide occurred on August 21, 2008, around 2:50 p.m., in fine weather conditions. Rupture of a water pocket at the Minstigergletscher (estimated water volume of 15,000 m³) &gt; torrential mudflow on the Münstigerbach in fine weather (total volume of 60,000 m³) &gt; overflowing and significant deposits in the village of Münster. It appears that the pocket was of paraglacial nature, meaning the lake was situated between the glacier and the lateral moraine. The event is extensively documented by the media and also in a technical event report. Norbert Carlen was on site at the time, and our service also has several photos.</t>
  </si>
  <si>
    <t>A glacier calving of 150 meters in length and 80 meters in width occurred. The ice and debris deposits reached a consistent height of two meters. Subsequently, a strong water flow emerged from the glacier (= water pocket outburst?), carving a deep path and turning the Lütschine river yellow</t>
  </si>
  <si>
    <t>The outbreak of a glacial lake or water pocket in the Trift Glacier area caused damage to the fields in Tamatten</t>
  </si>
  <si>
    <t>Rupture of an intraglacial water pocket at the Trift Glacier due to severe weather conditions &gt; overflow of the Triftbach in Zermatt. We have a detailed event report.</t>
  </si>
  <si>
    <t>The outbreak of a water pocket at the Uistren Stampbach Glacier resulted in a mudslide. The course of the Lonza river was altered, causing devastation between Eisten and Blatten</t>
  </si>
  <si>
    <t>A water pocket emptied with a shallow discharge peak (pulsating water influx), causing linear erosion in the 30° steep, debris-covered glacier forefield. Ice blocks and debris blocked the culvert pipe under the road between Blatten and Gletscherstaffel, and the stream poured into the village of Blatten.</t>
  </si>
  <si>
    <t>Road blocked. Stammbach (between Blatten and Kühmad): Road and meadows covered with debris (unexpectedly). Road connection to Fafleralp interrupted. Cause: possibly the outbreak of a subglacial glacier lake (according to ROETHLISBERGER).</t>
  </si>
  <si>
    <t>Water pocket outburst apparently with only minor damage impact.</t>
  </si>
  <si>
    <t>Flash floods occurred around midday on July 15, 2003. Camping site in Grindelwald evacuated. Opening of the sluices in the Lötschental, allowing the water to pass through</t>
  </si>
  <si>
    <t>The discharge decreased in Mättenberg before the water pocket outburst, carrying a lot of driftwood.
Mättenberg flooded</t>
  </si>
  <si>
    <t>Pulsating discharge behavior, followed by disrupted discharge behavior</t>
  </si>
  <si>
    <t>Large debris transport. Road covered with debris. Heavy rainfall.</t>
  </si>
  <si>
    <t>The flood volume and peak discharge correspond to one of the main waves among the multiple flood waves. Large quantities of sediment transport</t>
  </si>
  <si>
    <t>After the sudden outbreak of a subglacial water pocket, a debris flow occurred in the glacier forefield. The debris flow flowed over a hiking trail and resulted in the death of one person</t>
  </si>
  <si>
    <t>After a warm autumn, a large water pocket burst. This event caused the water level of the Rhone River to rise by 30 cm even in Sion</t>
  </si>
  <si>
    <t>Water pocket outburst flood</t>
  </si>
  <si>
    <t>debris covered pastures. major damage at bristen up to amsteg. ~30.000 CHF damage to private grounds. destroyed barrages, bridges and paths</t>
  </si>
  <si>
    <t>Haeberli, W. (1983). Frequency and characteristics of glacier floods in the Swiss Alps. Annals of Glaciology, 4, 85-90. Ruppen, P. J., Imseng, G., &amp; Imseng, W. (1979). Saaser Chronik, 1200-1979. Verkehrsverein Saas-Fee, Mengis Druck und Verlag. &amp; Lütschg, O. (1926). Über Niederschlag und Abfluß im Hochgebirge, Sonderdarstellung des Mattmarkgebietes. Verbandsschrift Nr. 14, Schweizerischer Wasserwirtschaftsverband - Veröffentlichung der Hydrologischen Abteilung der Schweizerischen Meteorologischen Zentralanstalt in Zürich. CITED IN VAW (2003). Inventar gefährlicher Gletscher in der Schweiz (Tech. Rep. No. Mitteilung 182): ETH Zürich, Versuchsanstalt für Wasserbau.</t>
  </si>
  <si>
    <t>Forel et al. (1900) CITED IN VAW (2003). Inventar gefährlicher Gletscher in der Schweiz (Tech. Rep. No. Mitteilung 182): ETH Zürich, Versuchsanstalt für Wasserbau.. Forel, F. A., Lugeon, M. &amp; Muret, E. (1899). Les variations périodiques des glaciers des Alps. XXe rapport, Jahrbuch S. A. C., XXXV.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t>
  </si>
  <si>
    <t>Haeberli, W. (1983). Frequency and characteristics of glacier floods in the Swiss Alps. Annals of Glaciology, 4, 85-90.. Mercanton , P. L. (1944). Les variations périodiques des gllaciers des Alpes Suisses. Les Alpes l Die Alpen. Staempfli Berne. CITED IN VAW (2003). Inventar gefährlicher Gletscher in der Schweiz (Tech. Rep. No. Mitteilung 182): ETH Zürich, Versuchsanstalt für Wasserbau.</t>
  </si>
  <si>
    <t>Bohorques, P.. Darby, S.E. (2008): The use of one- and two-dimensional hydraulic modelling to reconstruct a glacial outburst flood in a steep Alpine Valley. In Journal of Hydrologiy 361(3-4), S.240-261.</t>
  </si>
  <si>
    <t>Forel et al. (1899) &amp; Vivian, R. (2001). Des glacières du Faucigny aux glaciers du Mont-Blanc. La Fontaine de Siloé. CITED IN VAW (2003). Inventar gefährlicher Gletscher in der Schweiz (Tech. Rep. No. Mitteilung 182): ETH Zürich, Versuchsanstalt für Wasserbau.. Brun, A. (1898). Archives des Sciences phys. et nat. de Genève, VI.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t>
  </si>
  <si>
    <t>major damage in Val d'Anniviers. destroyed bridges, mills &amp; barns, caused flooding in Chippis</t>
  </si>
  <si>
    <t xml:space="preserve">Haeberli, W. (1983). Frequency and characteristics of glacier floods in the Swiss Alps. Annals of Glaciology, 4, 85-90.. Mercanton, P. L. (1943). Les variations périodiques des gllaciers des Alpes Suisses. Les Alpes 1924/25 - 1984/49l Die Alpen. Staempfli Berne. &amp; Vivian, R. (2001). Des glacières du Faucigny aux glaciers du Mont-Blanc. La Fontaine de Siloé. CITED IN VAW (2003). Inventar gefährlicher Gletscher in der Schweiz (Tech. Rep. No. Mitteilung 182): ETH Zürich, Versuchsanstalt für Wasserbau.
</t>
  </si>
  <si>
    <t>Forel et al. (1899) CITED IN VAW (2003). Inventar gefährlicher Gletscher in der Schweiz (Tech. Rep. No. Mitteilung 182): ETH Zürich, Versuchsanstalt für Wasserbau.. Forel, F. A., Lugeon, M. &amp; Muret, E. (1898). Jahrbuch S. A. C. XXXIV, report n.19.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
Haeberli, W. (1983). Frequency and characteristics of glacier floods in the Swiss Alps. Annals of Glaciology, 4, 85-90.</t>
  </si>
  <si>
    <t>5 m high flood wave caused considerable damage. washed away 2 bridges, flooded the railway station</t>
  </si>
  <si>
    <t>Haeberli, W. (1983). Frequency and characteristics of glacier floods in the Swiss Alps. Annals of Glaciology, 4, 85-90.. Neue Berner Zeitung (1951-07-08) &amp; Mercanton, P. L. &amp; Renaud, A. (1952). Les variations périodiques des glaciers des Alpes. Les Alpes / Die Alpen, Staempfli Berne. &amp; Kienholz, H. (1977). Kombinierte geomorphologische Gefahrenkarte 1: 10 000 von Grindelwald. Catena, 3(3-4), 265-294. &amp; Haeberli, W. (1980). Morphodynamische Aspekte aktueller Gletscherhochwasser in den Schweizer Alpen. Regio basiliensis, 21(3), 58-78. CITED IN VAW (2003). Inventar gefährlicher Gletscher in der Schweiz (Tech. Rep. No. Mitteilung 182): ETH Zürich, Versuchsanstalt für Wasserbau.</t>
  </si>
  <si>
    <t>1 bridge washed away. combination with high precipitation caused a debris flow. deposits covered parts of the Furka-Oberalp railroad
material, settlement &amp; tourists installations damages --&gt; residential area, ski lift / mountain cableway</t>
  </si>
  <si>
    <t>flood. caused blockage of the power stations in Mattmark. streambed had to be corrected after the flood</t>
  </si>
  <si>
    <t>10.000 m³ sediment deposited in the Lütschine river. deposits have been removed to prevent flooding. flood volume reported to range between 1.2-1,8 mil cubic metres</t>
  </si>
  <si>
    <t>Haeberli, W. (1980) Morphodynamische Aspekte aktueller Gletscherhochwasser in den Schweizer Alpen. .Bieri, D. (1996) Abschätzung von Gletschergefahren im Raum Grindelwald - Lauterbrunnen - Lötschental. .Haeberli, W. (1983) Frequency and characteristics of glacier floods in the Swiss Alps.
VAW (2003). Inventar gefährlicher Gletscher in der Schweiz (Tech. Rep. No. Mitteilung 182): ETH Zürich, Versuchsanstalt für Wasserbau.</t>
  </si>
  <si>
    <t>Bieri, D. (1996) Abschätzung von Gletschergefahren im Raum Grindelwald - Lauterbrunnen - Lötschental. .Haeberli, W. (1983) Frequency and characteristics of glacier floods in the Swiss Alps. .Haeberli, W. (1980) Morphodynamische Aspekte aktueller Gletscherhochwasser in den Schweizer Alpen.
VAW (2003). Inventar gefährlicher Gletscher in der Schweiz (Tech. Rep. No. Mitteilung 182): ETH Zürich, Versuchsanstalt für Wasserbau.</t>
  </si>
  <si>
    <t>Tiefbauamt Kanton Bern (2011): Oberer Grindelwaldgletscher. Wasserausbruch von 29. Juni 2011.</t>
  </si>
  <si>
    <t>Forel et al. (1900) CITED IN VAW (2003). Inventar gefährlicher Gletscher in der Schweiz (Tech. Rep. No. Mitteilung 182): ETH Zürich, Versuchsanstalt für Wasserbau.. Id. Ibid.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t>
  </si>
  <si>
    <t>1828-07-01</t>
  </si>
  <si>
    <t>1828-07-31</t>
  </si>
  <si>
    <t>1981-09-31</t>
  </si>
  <si>
    <t>1967-02-31</t>
  </si>
  <si>
    <t>1989-09-31</t>
  </si>
  <si>
    <t>1842-06-01</t>
  </si>
  <si>
    <t>1842-09-31</t>
  </si>
  <si>
    <t>1776-01-01</t>
  </si>
  <si>
    <t>1776-12-31</t>
  </si>
  <si>
    <t>1899-10-01</t>
  </si>
  <si>
    <t>1899-10-31</t>
  </si>
  <si>
    <t>1971-09-31</t>
  </si>
  <si>
    <t>1699-01-01</t>
  </si>
  <si>
    <t>1699-12-31</t>
  </si>
  <si>
    <t>WP mechanism (speculated)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</si>
</sst>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Calibri"/>
      <family val="2"/>
      <scheme val="minor"/>
    </font>
    <font>
      <sz val="10"/>
      <color rgb="FF000000"/>
      <name val="Arial"/>
      <family val="2"/>
    </font>
    <font>
      <sz val="11"/>
      <color rgb="FF000000"/>
      <name val="Calibri"/>
      <family val="2"/>
    </font>
    <font>
      <sz val="8"/>
      <name val="Calibri"/>
      <family val="2"/>
      <scheme val="minor"/>
    </font>
    <font>
      <b/>
      <sz val="11"/>
      <name val="Times New Roman"/>
      <family val="1"/>
    </font>
    <font>
      <b/>
      <i/>
      <sz val="11"/>
      <name val="Times New Roman"/>
      <family val="1"/>
    </font>
    <font>
      <b/>
      <vertAlign val="subscript"/>
      <sz val="11"/>
      <name val="Times New Roman"/>
      <family val="1"/>
    </font>
    <font>
      <sz val="11"/>
      <name val="Times New Roman"/>
      <family val="1"/>
    </font>
    <font>
      <sz val="11"/>
      <name val="Calibri"/>
      <family val="2"/>
      <scheme val="minor"/>
    </font>
    <font>
      <i/>
      <sz val="11"/>
      <name val="Times New Roman"/>
      <family val="1"/>
    </font>
    <font>
      <sz val="11"/>
      <color rgb="FF9C0006"/>
      <name val="Calibri"/>
      <family val="2"/>
      <scheme val="minor"/>
    </font>
    <font>
      <sz val="11"/>
      <color rgb="FF9C5700"/>
      <name val="Calibri"/>
      <family val="2"/>
      <scheme val="minor"/>
    </font>
    <font>
      <sz val="11"/>
      <color theme="1"/>
      <name val="Times New Roman"/>
      <family val="1"/>
    </font>
    <font>
      <u/>
      <sz val="11"/>
      <color theme="10"/>
      <name val="Calibri"/>
      <family val="2"/>
      <scheme val="minor"/>
    </font>
  </fonts>
  <fills count="8">
    <fill>
      <patternFill patternType="none"/>
    </fill>
    <fill>
      <patternFill patternType="gray125"/>
    </fill>
    <fill>
      <patternFill patternType="solid">
        <fgColor rgb="FF969696"/>
        <bgColor rgb="FF969696"/>
      </patternFill>
    </fill>
    <fill>
      <patternFill patternType="solid">
        <fgColor rgb="FF999999"/>
        <bgColor rgb="FF999999"/>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rgb="FFFF898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Border="0" applyProtection="0"/>
    <xf numFmtId="0" fontId="2" fillId="0" borderId="0" applyNumberFormat="0" applyBorder="0" applyProtection="0"/>
    <xf numFmtId="0" fontId="1" fillId="0" borderId="0" applyNumberFormat="0" applyBorder="0" applyProtection="0"/>
    <xf numFmtId="0" fontId="10" fillId="4" borderId="0" applyNumberFormat="0" applyBorder="0" applyAlignment="0" applyProtection="0"/>
    <xf numFmtId="0" fontId="11" fillId="5" borderId="0" applyNumberFormat="0" applyBorder="0" applyAlignment="0" applyProtection="0"/>
    <xf numFmtId="0" fontId="13" fillId="0" borderId="0" applyNumberFormat="0" applyFill="0" applyBorder="0" applyAlignment="0" applyProtection="0"/>
  </cellStyleXfs>
  <cellXfs count="135">
    <xf numFmtId="0" fontId="0" fillId="0" borderId="0" xfId="0"/>
    <xf numFmtId="0" fontId="7" fillId="0" borderId="1" xfId="2" applyFont="1" applyBorder="1" applyAlignment="1">
      <alignment horizontal="left" vertical="top" wrapText="1"/>
    </xf>
    <xf numFmtId="0" fontId="7" fillId="0" borderId="1" xfId="3" applyFont="1" applyBorder="1" applyAlignment="1">
      <alignment horizontal="left" vertical="top" wrapText="1"/>
    </xf>
    <xf numFmtId="0" fontId="7" fillId="0" borderId="1" xfId="1" applyFont="1" applyBorder="1" applyAlignment="1">
      <alignment vertical="top"/>
    </xf>
    <xf numFmtId="49" fontId="7" fillId="0" borderId="1" xfId="1" applyNumberFormat="1" applyFont="1" applyBorder="1" applyAlignment="1">
      <alignment vertical="top"/>
    </xf>
    <xf numFmtId="0" fontId="7" fillId="0" borderId="1" xfId="0" applyFont="1" applyBorder="1"/>
    <xf numFmtId="49" fontId="7" fillId="0" borderId="1" xfId="2" applyNumberFormat="1" applyFont="1" applyBorder="1" applyAlignment="1">
      <alignment horizontal="left" vertical="top" wrapText="1"/>
    </xf>
    <xf numFmtId="2" fontId="7" fillId="0" borderId="1" xfId="1" applyNumberFormat="1" applyFont="1" applyBorder="1" applyAlignment="1">
      <alignment vertical="top"/>
    </xf>
    <xf numFmtId="49" fontId="7" fillId="0" borderId="1" xfId="1" applyNumberFormat="1" applyFont="1" applyBorder="1" applyAlignment="1">
      <alignment vertical="top" wrapText="1"/>
    </xf>
    <xf numFmtId="2" fontId="7" fillId="0" borderId="1" xfId="2" applyNumberFormat="1" applyFont="1" applyBorder="1" applyAlignment="1">
      <alignment horizontal="right" vertical="top" wrapText="1"/>
    </xf>
    <xf numFmtId="2" fontId="7" fillId="0" borderId="1" xfId="2" applyNumberFormat="1" applyFont="1" applyBorder="1" applyAlignment="1">
      <alignment horizontal="left" vertical="top" wrapText="1"/>
    </xf>
    <xf numFmtId="2" fontId="7" fillId="0" borderId="1" xfId="3" applyNumberFormat="1" applyFont="1" applyBorder="1" applyAlignment="1">
      <alignment horizontal="right" vertical="top" wrapText="1"/>
    </xf>
    <xf numFmtId="2" fontId="7" fillId="0" borderId="1" xfId="3" applyNumberFormat="1" applyFont="1" applyBorder="1" applyAlignment="1">
      <alignment horizontal="left" vertical="top" wrapText="1"/>
    </xf>
    <xf numFmtId="2" fontId="7" fillId="0" borderId="1" xfId="1" applyNumberFormat="1" applyFont="1" applyBorder="1" applyAlignment="1">
      <alignment horizontal="right" vertical="top"/>
    </xf>
    <xf numFmtId="0" fontId="7" fillId="0" borderId="1" xfId="2" applyFont="1" applyBorder="1" applyAlignment="1">
      <alignment vertical="top" wrapText="1"/>
    </xf>
    <xf numFmtId="2" fontId="7" fillId="0" borderId="1" xfId="1" applyNumberFormat="1" applyFont="1" applyBorder="1" applyAlignment="1" applyProtection="1">
      <alignment horizontal="right" vertical="top"/>
      <protection locked="0"/>
    </xf>
    <xf numFmtId="2" fontId="7" fillId="0" borderId="1" xfId="1" applyNumberFormat="1" applyFont="1" applyBorder="1" applyAlignment="1" applyProtection="1">
      <alignment horizontal="right" vertical="top" wrapText="1"/>
      <protection locked="0"/>
    </xf>
    <xf numFmtId="2" fontId="7" fillId="0" borderId="1" xfId="0" applyNumberFormat="1" applyFont="1" applyBorder="1"/>
    <xf numFmtId="0" fontId="7" fillId="0" borderId="1" xfId="2" applyNumberFormat="1" applyFont="1" applyBorder="1" applyAlignment="1">
      <alignment horizontal="left" vertical="top" wrapText="1"/>
    </xf>
    <xf numFmtId="2" fontId="7" fillId="0" borderId="1" xfId="1" applyNumberFormat="1" applyFont="1" applyBorder="1" applyAlignment="1">
      <alignment horizontal="left" vertical="top"/>
    </xf>
    <xf numFmtId="2" fontId="7" fillId="0" borderId="1" xfId="1" applyNumberFormat="1" applyFont="1" applyBorder="1" applyAlignment="1" applyProtection="1">
      <alignment vertical="top"/>
      <protection locked="0"/>
    </xf>
    <xf numFmtId="2" fontId="9" fillId="0" borderId="1" xfId="1" applyNumberFormat="1" applyFont="1" applyBorder="1" applyAlignment="1" applyProtection="1">
      <alignment vertical="top"/>
      <protection locked="0"/>
    </xf>
    <xf numFmtId="0" fontId="9" fillId="0" borderId="1" xfId="1" applyNumberFormat="1" applyFont="1" applyBorder="1" applyAlignment="1" applyProtection="1">
      <alignment vertical="top"/>
      <protection locked="0"/>
    </xf>
    <xf numFmtId="0" fontId="7" fillId="0" borderId="1" xfId="1" applyNumberFormat="1" applyFont="1" applyBorder="1" applyAlignment="1" applyProtection="1">
      <alignment vertical="top"/>
      <protection locked="0"/>
    </xf>
    <xf numFmtId="0" fontId="7" fillId="0" borderId="1" xfId="3" applyNumberFormat="1" applyFont="1" applyBorder="1" applyAlignment="1">
      <alignment horizontal="left" vertical="top" wrapText="1"/>
    </xf>
    <xf numFmtId="0" fontId="7" fillId="0" borderId="1" xfId="1" applyNumberFormat="1" applyFont="1" applyBorder="1" applyAlignment="1">
      <alignment horizontal="right" vertical="top"/>
    </xf>
    <xf numFmtId="0" fontId="7" fillId="0" borderId="1" xfId="1" applyNumberFormat="1" applyFont="1" applyBorder="1" applyAlignment="1">
      <alignment vertical="top"/>
    </xf>
    <xf numFmtId="0" fontId="7" fillId="0" borderId="1" xfId="1" applyNumberFormat="1" applyFont="1" applyBorder="1" applyAlignment="1">
      <alignment vertical="top" wrapText="1"/>
    </xf>
    <xf numFmtId="0" fontId="7" fillId="0" borderId="1" xfId="2" applyNumberFormat="1" applyFont="1" applyBorder="1" applyAlignment="1">
      <alignment horizontal="right" vertical="top" wrapText="1"/>
    </xf>
    <xf numFmtId="0" fontId="7" fillId="0" borderId="1" xfId="3" applyNumberFormat="1" applyFont="1" applyBorder="1" applyAlignment="1">
      <alignment horizontal="right" vertical="top" wrapText="1"/>
    </xf>
    <xf numFmtId="2" fontId="8" fillId="0" borderId="1" xfId="0" applyNumberFormat="1" applyFont="1" applyBorder="1"/>
    <xf numFmtId="4" fontId="7" fillId="0" borderId="1" xfId="1" applyNumberFormat="1" applyFont="1" applyBorder="1" applyAlignment="1" applyProtection="1">
      <alignment horizontal="right" vertical="top"/>
      <protection locked="0"/>
    </xf>
    <xf numFmtId="4" fontId="7" fillId="0" borderId="1" xfId="2" applyNumberFormat="1" applyFont="1" applyBorder="1" applyAlignment="1">
      <alignment horizontal="right" vertical="top" wrapText="1"/>
    </xf>
    <xf numFmtId="4" fontId="7" fillId="0" borderId="1" xfId="1" applyNumberFormat="1" applyFont="1" applyBorder="1" applyAlignment="1" applyProtection="1">
      <alignment horizontal="right" vertical="top" wrapText="1"/>
      <protection locked="0"/>
    </xf>
    <xf numFmtId="4" fontId="7" fillId="0" borderId="1" xfId="3" applyNumberFormat="1" applyFont="1" applyBorder="1" applyAlignment="1">
      <alignment horizontal="right" vertical="top" wrapText="1"/>
    </xf>
    <xf numFmtId="164" fontId="7" fillId="0" borderId="1" xfId="1" applyNumberFormat="1" applyFont="1" applyBorder="1" applyAlignment="1">
      <alignment horizontal="left" vertical="top"/>
    </xf>
    <xf numFmtId="0" fontId="4" fillId="2" borderId="1" xfId="1" applyFont="1" applyFill="1" applyBorder="1" applyAlignment="1">
      <alignment vertical="top"/>
    </xf>
    <xf numFmtId="49" fontId="4" fillId="2" borderId="1" xfId="1" applyNumberFormat="1" applyFont="1" applyFill="1" applyBorder="1" applyAlignment="1">
      <alignment vertical="top"/>
    </xf>
    <xf numFmtId="2" fontId="4" fillId="2" borderId="1" xfId="1" applyNumberFormat="1" applyFont="1" applyFill="1" applyBorder="1" applyAlignment="1">
      <alignment vertical="top"/>
    </xf>
    <xf numFmtId="0" fontId="4" fillId="2" borderId="1" xfId="1" applyNumberFormat="1" applyFont="1" applyFill="1" applyBorder="1" applyAlignment="1">
      <alignment vertical="top"/>
    </xf>
    <xf numFmtId="164" fontId="4" fillId="2" borderId="1" xfId="1" applyNumberFormat="1" applyFont="1" applyFill="1" applyBorder="1" applyAlignment="1">
      <alignment vertical="top"/>
    </xf>
    <xf numFmtId="164" fontId="4" fillId="2" borderId="1" xfId="1" applyNumberFormat="1" applyFont="1" applyFill="1" applyBorder="1" applyAlignment="1">
      <alignment horizontal="left" vertical="top"/>
    </xf>
    <xf numFmtId="2" fontId="4" fillId="2" borderId="1" xfId="1" applyNumberFormat="1" applyFont="1" applyFill="1" applyBorder="1" applyAlignment="1" applyProtection="1">
      <alignment vertical="top"/>
      <protection locked="0"/>
    </xf>
    <xf numFmtId="4" fontId="4" fillId="2" borderId="1" xfId="1" applyNumberFormat="1" applyFont="1" applyFill="1" applyBorder="1" applyAlignment="1" applyProtection="1">
      <alignment horizontal="left" vertical="top"/>
      <protection locked="0"/>
    </xf>
    <xf numFmtId="2" fontId="4" fillId="2" borderId="1" xfId="1" applyNumberFormat="1" applyFont="1" applyFill="1" applyBorder="1" applyAlignment="1" applyProtection="1">
      <alignment horizontal="left" vertical="top"/>
      <protection locked="0"/>
    </xf>
    <xf numFmtId="0" fontId="5" fillId="2" borderId="1" xfId="1" applyNumberFormat="1" applyFont="1" applyFill="1" applyBorder="1" applyAlignment="1" applyProtection="1">
      <alignment vertical="top"/>
      <protection locked="0"/>
    </xf>
    <xf numFmtId="0" fontId="4" fillId="2" borderId="1" xfId="1" applyNumberFormat="1" applyFont="1" applyFill="1" applyBorder="1" applyAlignment="1">
      <alignment horizontal="left" vertical="top"/>
    </xf>
    <xf numFmtId="0" fontId="4" fillId="3" borderId="1" xfId="1" applyFont="1" applyFill="1" applyBorder="1" applyAlignment="1">
      <alignment vertical="top"/>
    </xf>
    <xf numFmtId="0" fontId="8" fillId="0" borderId="1" xfId="0" applyFont="1" applyBorder="1"/>
    <xf numFmtId="0" fontId="12" fillId="0" borderId="0" xfId="0" applyFont="1"/>
    <xf numFmtId="0" fontId="8" fillId="0" borderId="0" xfId="0" applyFont="1"/>
    <xf numFmtId="49" fontId="8" fillId="0" borderId="0" xfId="0" applyNumberFormat="1" applyFont="1"/>
    <xf numFmtId="2" fontId="8" fillId="0" borderId="0" xfId="0" applyNumberFormat="1" applyFont="1"/>
    <xf numFmtId="4" fontId="8" fillId="0" borderId="0" xfId="0" applyNumberFormat="1" applyFont="1"/>
    <xf numFmtId="14" fontId="7" fillId="0" borderId="1" xfId="2" quotePrefix="1" applyNumberFormat="1" applyFont="1" applyBorder="1" applyAlignment="1">
      <alignment horizontal="left" vertical="top" wrapText="1"/>
    </xf>
    <xf numFmtId="0" fontId="8" fillId="6" borderId="1" xfId="5" applyFont="1" applyFill="1" applyBorder="1" applyAlignment="1">
      <alignment horizontal="left" vertical="top" wrapText="1"/>
    </xf>
    <xf numFmtId="0" fontId="8" fillId="6" borderId="1" xfId="5" applyFont="1" applyFill="1" applyBorder="1" applyAlignment="1">
      <alignment vertical="top"/>
    </xf>
    <xf numFmtId="49" fontId="8" fillId="6" borderId="1" xfId="5" applyNumberFormat="1" applyFont="1" applyFill="1" applyBorder="1" applyAlignment="1">
      <alignment vertical="top"/>
    </xf>
    <xf numFmtId="2" fontId="8" fillId="6" borderId="1" xfId="5" applyNumberFormat="1" applyFont="1" applyFill="1" applyBorder="1"/>
    <xf numFmtId="0" fontId="8" fillId="6" borderId="1" xfId="5" applyNumberFormat="1" applyFont="1" applyFill="1" applyBorder="1" applyAlignment="1">
      <alignment horizontal="left" vertical="top" wrapText="1"/>
    </xf>
    <xf numFmtId="2" fontId="8" fillId="6" borderId="1" xfId="5" applyNumberFormat="1" applyFont="1" applyFill="1" applyBorder="1" applyAlignment="1">
      <alignment vertical="top"/>
    </xf>
    <xf numFmtId="2" fontId="8" fillId="6" borderId="1" xfId="5" applyNumberFormat="1" applyFont="1" applyFill="1" applyBorder="1" applyAlignment="1" applyProtection="1">
      <alignment horizontal="right" vertical="top"/>
      <protection locked="0"/>
    </xf>
    <xf numFmtId="2" fontId="8" fillId="6" borderId="1" xfId="5" applyNumberFormat="1" applyFont="1" applyFill="1" applyBorder="1" applyAlignment="1" applyProtection="1">
      <alignment vertical="top"/>
      <protection locked="0"/>
    </xf>
    <xf numFmtId="4" fontId="8" fillId="6" borderId="1" xfId="5" applyNumberFormat="1" applyFont="1" applyFill="1" applyBorder="1" applyAlignment="1" applyProtection="1">
      <alignment horizontal="right" vertical="top"/>
      <protection locked="0"/>
    </xf>
    <xf numFmtId="2" fontId="8" fillId="6" borderId="1" xfId="5" applyNumberFormat="1" applyFont="1" applyFill="1" applyBorder="1" applyAlignment="1" applyProtection="1">
      <alignment horizontal="right" vertical="top" wrapText="1"/>
      <protection locked="0"/>
    </xf>
    <xf numFmtId="0" fontId="8" fillId="6" borderId="1" xfId="5" applyNumberFormat="1" applyFont="1" applyFill="1" applyBorder="1" applyAlignment="1" applyProtection="1">
      <alignment vertical="top"/>
      <protection locked="0"/>
    </xf>
    <xf numFmtId="0" fontId="8" fillId="6" borderId="1" xfId="5" applyNumberFormat="1" applyFont="1" applyFill="1" applyBorder="1" applyAlignment="1">
      <alignment horizontal="right" vertical="top"/>
    </xf>
    <xf numFmtId="0" fontId="8" fillId="6" borderId="1" xfId="5" applyNumberFormat="1" applyFont="1" applyFill="1" applyBorder="1" applyAlignment="1">
      <alignment vertical="top"/>
    </xf>
    <xf numFmtId="0" fontId="8" fillId="6" borderId="1" xfId="5" applyNumberFormat="1" applyFont="1" applyFill="1" applyBorder="1" applyAlignment="1">
      <alignment vertical="top" wrapText="1"/>
    </xf>
    <xf numFmtId="0" fontId="8" fillId="6" borderId="1" xfId="5" applyFont="1" applyFill="1" applyBorder="1" applyAlignment="1">
      <alignment vertical="top" wrapText="1"/>
    </xf>
    <xf numFmtId="0" fontId="8" fillId="6" borderId="1" xfId="0" applyFont="1" applyFill="1" applyBorder="1"/>
    <xf numFmtId="49" fontId="8" fillId="6" borderId="1" xfId="5" applyNumberFormat="1" applyFont="1" applyFill="1" applyBorder="1"/>
    <xf numFmtId="0" fontId="7" fillId="6" borderId="1" xfId="2" applyFont="1" applyFill="1" applyBorder="1" applyAlignment="1">
      <alignment horizontal="left" vertical="top" wrapText="1"/>
    </xf>
    <xf numFmtId="0" fontId="7" fillId="6" borderId="1" xfId="3" applyFont="1" applyFill="1" applyBorder="1" applyAlignment="1">
      <alignment horizontal="left" vertical="top" wrapText="1"/>
    </xf>
    <xf numFmtId="0" fontId="7" fillId="6" borderId="1" xfId="1" applyFont="1" applyFill="1" applyBorder="1" applyAlignment="1">
      <alignment vertical="top"/>
    </xf>
    <xf numFmtId="49" fontId="7" fillId="6" borderId="1" xfId="1" applyNumberFormat="1" applyFont="1" applyFill="1" applyBorder="1" applyAlignment="1">
      <alignment vertical="top"/>
    </xf>
    <xf numFmtId="2" fontId="7" fillId="6" borderId="1" xfId="0" applyNumberFormat="1" applyFont="1" applyFill="1" applyBorder="1"/>
    <xf numFmtId="0" fontId="7" fillId="6" borderId="1" xfId="2" applyNumberFormat="1" applyFont="1" applyFill="1" applyBorder="1" applyAlignment="1">
      <alignment horizontal="left" vertical="top" wrapText="1"/>
    </xf>
    <xf numFmtId="2" fontId="7" fillId="6" borderId="1" xfId="1" applyNumberFormat="1" applyFont="1" applyFill="1" applyBorder="1" applyAlignment="1">
      <alignment vertical="top"/>
    </xf>
    <xf numFmtId="2" fontId="7" fillId="6" borderId="1" xfId="1" applyNumberFormat="1" applyFont="1" applyFill="1" applyBorder="1" applyAlignment="1" applyProtection="1">
      <alignment horizontal="right" vertical="top"/>
      <protection locked="0"/>
    </xf>
    <xf numFmtId="2" fontId="7" fillId="6" borderId="1" xfId="1" applyNumberFormat="1" applyFont="1" applyFill="1" applyBorder="1" applyAlignment="1" applyProtection="1">
      <alignment vertical="top"/>
      <protection locked="0"/>
    </xf>
    <xf numFmtId="2" fontId="9" fillId="6" borderId="1" xfId="1" applyNumberFormat="1" applyFont="1" applyFill="1" applyBorder="1" applyAlignment="1" applyProtection="1">
      <alignment vertical="top"/>
      <protection locked="0"/>
    </xf>
    <xf numFmtId="4" fontId="7" fillId="6" borderId="1" xfId="1" applyNumberFormat="1" applyFont="1" applyFill="1" applyBorder="1" applyAlignment="1" applyProtection="1">
      <alignment horizontal="right" vertical="top"/>
      <protection locked="0"/>
    </xf>
    <xf numFmtId="2" fontId="7" fillId="6" borderId="1" xfId="1" applyNumberFormat="1" applyFont="1" applyFill="1" applyBorder="1" applyAlignment="1" applyProtection="1">
      <alignment horizontal="right" vertical="top" wrapText="1"/>
      <protection locked="0"/>
    </xf>
    <xf numFmtId="0" fontId="9" fillId="6" borderId="1" xfId="1" applyNumberFormat="1" applyFont="1" applyFill="1" applyBorder="1" applyAlignment="1" applyProtection="1">
      <alignment vertical="top"/>
      <protection locked="0"/>
    </xf>
    <xf numFmtId="0" fontId="7" fillId="6" borderId="1" xfId="1" applyNumberFormat="1" applyFont="1" applyFill="1" applyBorder="1" applyAlignment="1">
      <alignment horizontal="right" vertical="top"/>
    </xf>
    <xf numFmtId="0" fontId="7" fillId="6" borderId="1" xfId="1" applyNumberFormat="1" applyFont="1" applyFill="1" applyBorder="1" applyAlignment="1">
      <alignment vertical="top"/>
    </xf>
    <xf numFmtId="0" fontId="7" fillId="6" borderId="1" xfId="2" applyFont="1" applyFill="1" applyBorder="1" applyAlignment="1">
      <alignment vertical="top" wrapText="1"/>
    </xf>
    <xf numFmtId="4" fontId="8" fillId="6" borderId="1" xfId="4" applyNumberFormat="1" applyFont="1" applyFill="1" applyBorder="1" applyAlignment="1" applyProtection="1">
      <alignment horizontal="right" vertical="top"/>
      <protection locked="0"/>
    </xf>
    <xf numFmtId="2" fontId="8" fillId="6" borderId="1" xfId="4" applyNumberFormat="1" applyFont="1" applyFill="1" applyBorder="1" applyAlignment="1" applyProtection="1">
      <alignment horizontal="right" vertical="top"/>
      <protection locked="0"/>
    </xf>
    <xf numFmtId="2" fontId="8" fillId="6" borderId="1" xfId="4" applyNumberFormat="1" applyFont="1" applyFill="1" applyBorder="1" applyAlignment="1" applyProtection="1">
      <alignment horizontal="right" vertical="top" wrapText="1"/>
      <protection locked="0"/>
    </xf>
    <xf numFmtId="0" fontId="13" fillId="0" borderId="0" xfId="6"/>
    <xf numFmtId="49" fontId="7" fillId="0" borderId="1" xfId="0" applyNumberFormat="1" applyFont="1" applyBorder="1"/>
    <xf numFmtId="4" fontId="7" fillId="0" borderId="1" xfId="0" applyNumberFormat="1" applyFont="1" applyBorder="1"/>
    <xf numFmtId="49" fontId="8" fillId="6" borderId="1" xfId="5" applyNumberFormat="1" applyFont="1" applyFill="1" applyBorder="1" applyAlignment="1">
      <alignment horizontal="left" vertical="top" wrapText="1"/>
    </xf>
    <xf numFmtId="49" fontId="7" fillId="6" borderId="1" xfId="2" applyNumberFormat="1" applyFont="1" applyFill="1" applyBorder="1" applyAlignment="1">
      <alignment horizontal="left" vertical="top" wrapText="1"/>
    </xf>
    <xf numFmtId="49" fontId="12" fillId="0" borderId="1" xfId="0" applyNumberFormat="1" applyFont="1" applyBorder="1"/>
    <xf numFmtId="49" fontId="0" fillId="0" borderId="0" xfId="0" applyNumberFormat="1"/>
    <xf numFmtId="49" fontId="7" fillId="7" borderId="1" xfId="2" applyNumberFormat="1" applyFont="1" applyFill="1" applyBorder="1" applyAlignment="1">
      <alignment horizontal="left" vertical="top" wrapText="1"/>
    </xf>
    <xf numFmtId="49" fontId="7" fillId="7" borderId="1" xfId="1" applyNumberFormat="1" applyFont="1" applyFill="1" applyBorder="1" applyAlignment="1">
      <alignment vertical="top"/>
    </xf>
    <xf numFmtId="0" fontId="7" fillId="7" borderId="1" xfId="2" applyFont="1" applyFill="1" applyBorder="1" applyAlignment="1">
      <alignment horizontal="left" vertical="top" wrapText="1"/>
    </xf>
    <xf numFmtId="0" fontId="7" fillId="7" borderId="1" xfId="2" applyNumberFormat="1" applyFont="1" applyFill="1" applyBorder="1" applyAlignment="1">
      <alignment horizontal="left" vertical="top" wrapText="1"/>
    </xf>
    <xf numFmtId="164" fontId="7" fillId="7" borderId="1" xfId="0" applyNumberFormat="1" applyFont="1" applyFill="1" applyBorder="1" applyAlignment="1">
      <alignment horizontal="left"/>
    </xf>
    <xf numFmtId="164" fontId="7" fillId="7" borderId="1" xfId="1" applyNumberFormat="1" applyFont="1" applyFill="1" applyBorder="1" applyAlignment="1">
      <alignment horizontal="left" vertical="top"/>
    </xf>
    <xf numFmtId="2" fontId="8" fillId="7" borderId="1" xfId="0" applyNumberFormat="1" applyFont="1" applyFill="1" applyBorder="1"/>
    <xf numFmtId="2" fontId="7" fillId="7" borderId="1" xfId="1" applyNumberFormat="1" applyFont="1" applyFill="1" applyBorder="1" applyAlignment="1" applyProtection="1">
      <alignment vertical="top"/>
      <protection locked="0"/>
    </xf>
    <xf numFmtId="2" fontId="9" fillId="7" borderId="1" xfId="1" applyNumberFormat="1" applyFont="1" applyFill="1" applyBorder="1" applyAlignment="1" applyProtection="1">
      <alignment vertical="top"/>
      <protection locked="0"/>
    </xf>
    <xf numFmtId="2" fontId="7" fillId="7" borderId="1" xfId="0" applyNumberFormat="1" applyFont="1" applyFill="1" applyBorder="1"/>
    <xf numFmtId="2" fontId="7" fillId="7" borderId="1" xfId="1" applyNumberFormat="1" applyFont="1" applyFill="1" applyBorder="1" applyAlignment="1" applyProtection="1">
      <alignment horizontal="right" vertical="top"/>
      <protection locked="0"/>
    </xf>
    <xf numFmtId="2" fontId="7" fillId="7" borderId="1" xfId="1" applyNumberFormat="1" applyFont="1" applyFill="1" applyBorder="1" applyAlignment="1" applyProtection="1">
      <alignment horizontal="right" vertical="top" wrapText="1"/>
      <protection locked="0"/>
    </xf>
    <xf numFmtId="0" fontId="9" fillId="7" borderId="1" xfId="1" applyNumberFormat="1" applyFont="1" applyFill="1" applyBorder="1" applyAlignment="1" applyProtection="1">
      <alignment vertical="top"/>
      <protection locked="0"/>
    </xf>
    <xf numFmtId="2" fontId="7" fillId="7" borderId="1" xfId="1" applyNumberFormat="1" applyFont="1" applyFill="1" applyBorder="1" applyAlignment="1">
      <alignment vertical="top"/>
    </xf>
    <xf numFmtId="0" fontId="7" fillId="7" borderId="1" xfId="1" applyNumberFormat="1" applyFont="1" applyFill="1" applyBorder="1" applyAlignment="1">
      <alignment horizontal="right" vertical="top"/>
    </xf>
    <xf numFmtId="0" fontId="7" fillId="7" borderId="1" xfId="1" applyNumberFormat="1" applyFont="1" applyFill="1" applyBorder="1" applyAlignment="1">
      <alignment vertical="top"/>
    </xf>
    <xf numFmtId="0" fontId="7" fillId="7" borderId="1" xfId="1" applyNumberFormat="1" applyFont="1" applyFill="1" applyBorder="1" applyAlignment="1">
      <alignment vertical="top" wrapText="1"/>
    </xf>
    <xf numFmtId="0" fontId="7" fillId="7" borderId="1" xfId="2" applyFont="1" applyFill="1" applyBorder="1" applyAlignment="1">
      <alignment vertical="top" wrapText="1"/>
    </xf>
    <xf numFmtId="0" fontId="8" fillId="7" borderId="1" xfId="0" applyFont="1" applyFill="1" applyBorder="1"/>
    <xf numFmtId="2" fontId="7" fillId="7" borderId="1" xfId="1" applyNumberFormat="1" applyFont="1" applyFill="1" applyBorder="1" applyAlignment="1">
      <alignment horizontal="right" vertical="top"/>
    </xf>
    <xf numFmtId="2" fontId="7" fillId="7" borderId="1" xfId="1" applyNumberFormat="1" applyFont="1" applyFill="1" applyBorder="1" applyAlignment="1">
      <alignment horizontal="left" vertical="top"/>
    </xf>
    <xf numFmtId="4" fontId="7" fillId="7" borderId="1" xfId="1" applyNumberFormat="1" applyFont="1" applyFill="1" applyBorder="1" applyAlignment="1" applyProtection="1">
      <alignment horizontal="right" vertical="top" wrapText="1"/>
      <protection locked="0"/>
    </xf>
    <xf numFmtId="4" fontId="7" fillId="7" borderId="1" xfId="1" applyNumberFormat="1" applyFont="1" applyFill="1" applyBorder="1" applyAlignment="1" applyProtection="1">
      <alignment horizontal="right" vertical="top"/>
      <protection locked="0"/>
    </xf>
    <xf numFmtId="49" fontId="7" fillId="7" borderId="1" xfId="1" applyNumberFormat="1" applyFont="1" applyFill="1" applyBorder="1" applyAlignment="1">
      <alignment vertical="top" wrapText="1"/>
    </xf>
    <xf numFmtId="0" fontId="12" fillId="0" borderId="1" xfId="0" applyFont="1" applyBorder="1"/>
    <xf numFmtId="0" fontId="7" fillId="0" borderId="0" xfId="2" applyFont="1" applyBorder="1" applyAlignment="1">
      <alignment vertical="top" wrapText="1"/>
    </xf>
    <xf numFmtId="0" fontId="7" fillId="0" borderId="1" xfId="2" quotePrefix="1" applyNumberFormat="1" applyFont="1" applyBorder="1" applyAlignment="1">
      <alignment horizontal="left" vertical="top" wrapText="1"/>
    </xf>
    <xf numFmtId="0" fontId="7" fillId="0" borderId="1" xfId="2" applyNumberFormat="1" applyFont="1" applyBorder="1" applyAlignment="1" applyProtection="1">
      <alignment horizontal="left" vertical="top" wrapText="1"/>
      <protection locked="0"/>
    </xf>
    <xf numFmtId="0" fontId="7" fillId="0" borderId="1" xfId="1" applyNumberFormat="1" applyFont="1" applyBorder="1" applyAlignment="1">
      <alignment horizontal="left" vertical="top"/>
    </xf>
    <xf numFmtId="164" fontId="7" fillId="0" borderId="1" xfId="2" applyNumberFormat="1" applyFont="1" applyBorder="1" applyAlignment="1">
      <alignment horizontal="left" vertical="top" wrapText="1"/>
    </xf>
    <xf numFmtId="164" fontId="8" fillId="6" borderId="1" xfId="5" applyNumberFormat="1" applyFont="1" applyFill="1" applyBorder="1" applyAlignment="1">
      <alignment horizontal="left" vertical="top" wrapText="1"/>
    </xf>
    <xf numFmtId="164" fontId="7" fillId="6" borderId="1" xfId="2" applyNumberFormat="1" applyFont="1" applyFill="1" applyBorder="1" applyAlignment="1">
      <alignment horizontal="left" vertical="top" wrapText="1"/>
    </xf>
    <xf numFmtId="0" fontId="8" fillId="0" borderId="0" xfId="0" applyNumberFormat="1" applyFont="1" applyAlignment="1">
      <alignment horizontal="left"/>
    </xf>
    <xf numFmtId="0" fontId="4" fillId="2" borderId="1" xfId="1" applyNumberFormat="1" applyFont="1" applyFill="1" applyBorder="1" applyAlignment="1">
      <alignment horizontal="right" vertical="top"/>
    </xf>
    <xf numFmtId="0" fontId="7" fillId="0" borderId="1" xfId="0" applyFont="1" applyBorder="1" applyAlignment="1">
      <alignment horizontal="right"/>
    </xf>
    <xf numFmtId="0" fontId="7" fillId="0" borderId="1" xfId="1" applyNumberFormat="1" applyFont="1" applyBorder="1" applyAlignment="1">
      <alignment horizontal="right" vertical="top" wrapText="1"/>
    </xf>
    <xf numFmtId="0" fontId="8" fillId="0" borderId="0" xfId="0" applyFont="1" applyAlignment="1">
      <alignment horizontal="right"/>
    </xf>
  </cellXfs>
  <cellStyles count="7">
    <cellStyle name="Excel Built-in Normal 1" xfId="1" xr:uid="{F3BA128F-13CC-45FF-A0F5-134FAB5C4ED7}"/>
    <cellStyle name="Excel Built-in Normal 3" xfId="2" xr:uid="{EB624524-7397-4805-8FAC-D96EAF6D20B0}"/>
    <cellStyle name="Excel Built-in Normal 4" xfId="3" xr:uid="{6F07DD37-6D49-40FC-9376-9B2AC91B46A3}"/>
    <cellStyle name="Insatisfaisant" xfId="4" builtinId="27"/>
    <cellStyle name="Lien hypertexte" xfId="6" builtinId="8"/>
    <cellStyle name="Neutre" xfId="5" builtinId="28"/>
    <cellStyle name="Normal" xfId="0" builtinId="0"/>
  </cellStyles>
  <dxfs count="0"/>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Qobs</a:t>
            </a:r>
            <a:r>
              <a:rPr lang="en-GB" baseline="0"/>
              <a:t> vs Qe (Clague&amp;Mathews1973)</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9.9322178477690287E-2"/>
                  <c:y val="-1.17727471566054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('Qmax prediction'!$P$5:$P$15,'Qmax prediction'!$P$17)</c:f>
              <c:numCache>
                <c:formatCode>0.00</c:formatCode>
                <c:ptCount val="12"/>
                <c:pt idx="0">
                  <c:v>50</c:v>
                </c:pt>
                <c:pt idx="1">
                  <c:v>200</c:v>
                </c:pt>
                <c:pt idx="2">
                  <c:v>74.599999999999994</c:v>
                </c:pt>
                <c:pt idx="3">
                  <c:v>50</c:v>
                </c:pt>
                <c:pt idx="4">
                  <c:v>2.5</c:v>
                </c:pt>
                <c:pt idx="5">
                  <c:v>2.5</c:v>
                </c:pt>
                <c:pt idx="6">
                  <c:v>14.9</c:v>
                </c:pt>
                <c:pt idx="7">
                  <c:v>400</c:v>
                </c:pt>
                <c:pt idx="8">
                  <c:v>230</c:v>
                </c:pt>
                <c:pt idx="9">
                  <c:v>2.4500000000000002</c:v>
                </c:pt>
                <c:pt idx="10">
                  <c:v>22.5</c:v>
                </c:pt>
                <c:pt idx="11">
                  <c:v>128</c:v>
                </c:pt>
              </c:numCache>
            </c:numRef>
          </c:xVal>
          <c:yVal>
            <c:numRef>
              <c:f>('Qmax prediction'!$T$5:$T$15,'Qmax prediction'!$T$17)</c:f>
              <c:numCache>
                <c:formatCode>General</c:formatCode>
                <c:ptCount val="12"/>
                <c:pt idx="0">
                  <c:v>3.8735815027309841</c:v>
                </c:pt>
                <c:pt idx="1">
                  <c:v>6.0702396032459589</c:v>
                </c:pt>
                <c:pt idx="2">
                  <c:v>19.605814456212798</c:v>
                </c:pt>
                <c:pt idx="3">
                  <c:v>5.8141262711700934</c:v>
                </c:pt>
                <c:pt idx="4">
                  <c:v>14.94182840983567</c:v>
                </c:pt>
                <c:pt idx="5">
                  <c:v>14.94182840983567</c:v>
                </c:pt>
                <c:pt idx="6">
                  <c:v>4.8917250739550875</c:v>
                </c:pt>
                <c:pt idx="7">
                  <c:v>102.75942175972834</c:v>
                </c:pt>
                <c:pt idx="8">
                  <c:v>30.022246350627928</c:v>
                </c:pt>
                <c:pt idx="9">
                  <c:v>1.2618959616822716</c:v>
                </c:pt>
                <c:pt idx="10">
                  <c:v>66.731115550335517</c:v>
                </c:pt>
                <c:pt idx="11">
                  <c:v>145.90661612038468</c:v>
                </c:pt>
              </c:numCache>
            </c:numRef>
          </c:yVal>
          <c:smooth val="0"/>
          <c:extLst>
            <c:ext xmlns:c16="http://schemas.microsoft.com/office/drawing/2014/chart" uri="{C3380CC4-5D6E-409C-BE32-E72D297353CC}">
              <c16:uniqueId val="{00000000-00B8-4D1F-BD9C-B853685E40C7}"/>
            </c:ext>
          </c:extLst>
        </c:ser>
        <c:dLbls>
          <c:showLegendKey val="0"/>
          <c:showVal val="0"/>
          <c:showCatName val="0"/>
          <c:showSerName val="0"/>
          <c:showPercent val="0"/>
          <c:showBubbleSize val="0"/>
        </c:dLbls>
        <c:axId val="525695480"/>
        <c:axId val="525696536"/>
      </c:scatterChart>
      <c:valAx>
        <c:axId val="5256954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96536"/>
        <c:crosses val="autoZero"/>
        <c:crossBetween val="midCat"/>
      </c:valAx>
      <c:valAx>
        <c:axId val="52569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95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Qobs vs Qe (Haeberli1983,</a:t>
            </a:r>
            <a:r>
              <a:rPr lang="en-GB" baseline="0"/>
              <a:t> t=1500s)</a:t>
            </a:r>
          </a:p>
        </c:rich>
      </c:tx>
      <c:layout>
        <c:manualLayout>
          <c:xMode val="edge"/>
          <c:yMode val="edge"/>
          <c:x val="0.3376178915135608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('Qmax prediction'!$P$5,'Qmax prediction'!$P$6,'Qmax prediction'!$P$7,'Qmax prediction'!$P$8,'Qmax prediction'!$P$9,'Qmax prediction'!$P$10,'Qmax prediction'!$P$11,'Qmax prediction'!$P$12,'Qmax prediction'!$P$13,'Qmax prediction'!$P$14,'Qmax prediction'!$P$15,'Qmax prediction'!$P$17)</c:f>
              <c:numCache>
                <c:formatCode>0.00</c:formatCode>
                <c:ptCount val="12"/>
                <c:pt idx="0">
                  <c:v>50</c:v>
                </c:pt>
                <c:pt idx="1">
                  <c:v>200</c:v>
                </c:pt>
                <c:pt idx="2">
                  <c:v>74.599999999999994</c:v>
                </c:pt>
                <c:pt idx="3">
                  <c:v>50</c:v>
                </c:pt>
                <c:pt idx="4">
                  <c:v>2.5</c:v>
                </c:pt>
                <c:pt idx="5">
                  <c:v>2.5</c:v>
                </c:pt>
                <c:pt idx="6">
                  <c:v>14.9</c:v>
                </c:pt>
                <c:pt idx="7">
                  <c:v>400</c:v>
                </c:pt>
                <c:pt idx="8">
                  <c:v>230</c:v>
                </c:pt>
                <c:pt idx="9">
                  <c:v>2.4500000000000002</c:v>
                </c:pt>
                <c:pt idx="10">
                  <c:v>22.5</c:v>
                </c:pt>
                <c:pt idx="11">
                  <c:v>128</c:v>
                </c:pt>
              </c:numCache>
            </c:numRef>
          </c:xVal>
          <c:yVal>
            <c:numRef>
              <c:f>('Qmax prediction'!$V$5,'Qmax prediction'!$V$6,'Qmax prediction'!$V$7,'Qmax prediction'!$V$8,'Qmax prediction'!$V$9,'Qmax prediction'!$V$10,'Qmax prediction'!$V$11,'Qmax prediction'!$V$12,'Qmax prediction'!$V$13,'Qmax prediction'!$V$14,'Qmax prediction'!$V$15,'Qmax prediction'!$V$17)</c:f>
              <c:numCache>
                <c:formatCode>General</c:formatCode>
                <c:ptCount val="12"/>
                <c:pt idx="0">
                  <c:v>8</c:v>
                </c:pt>
                <c:pt idx="1">
                  <c:v>15.641333333333334</c:v>
                </c:pt>
                <c:pt idx="2">
                  <c:v>90</c:v>
                </c:pt>
                <c:pt idx="3">
                  <c:v>14.666666666666666</c:v>
                </c:pt>
                <c:pt idx="4">
                  <c:v>60</c:v>
                </c:pt>
                <c:pt idx="5">
                  <c:v>60</c:v>
                </c:pt>
                <c:pt idx="6">
                  <c:v>11.333333333333334</c:v>
                </c:pt>
                <c:pt idx="7">
                  <c:v>1066.6666666666667</c:v>
                </c:pt>
                <c:pt idx="8">
                  <c:v>170</c:v>
                </c:pt>
                <c:pt idx="9">
                  <c:v>1.5</c:v>
                </c:pt>
                <c:pt idx="10">
                  <c:v>560</c:v>
                </c:pt>
                <c:pt idx="11">
                  <c:v>1800</c:v>
                </c:pt>
              </c:numCache>
            </c:numRef>
          </c:yVal>
          <c:smooth val="0"/>
          <c:extLst>
            <c:ext xmlns:c16="http://schemas.microsoft.com/office/drawing/2014/chart" uri="{C3380CC4-5D6E-409C-BE32-E72D297353CC}">
              <c16:uniqueId val="{00000000-F2B7-4288-A4F3-998C2A750994}"/>
            </c:ext>
          </c:extLst>
        </c:ser>
        <c:dLbls>
          <c:showLegendKey val="0"/>
          <c:showVal val="0"/>
          <c:showCatName val="0"/>
          <c:showSerName val="0"/>
          <c:showPercent val="0"/>
          <c:showBubbleSize val="0"/>
        </c:dLbls>
        <c:axId val="423190128"/>
        <c:axId val="525684920"/>
      </c:scatterChart>
      <c:valAx>
        <c:axId val="423190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84920"/>
        <c:crosses val="autoZero"/>
        <c:crossBetween val="midCat"/>
      </c:valAx>
      <c:valAx>
        <c:axId val="52568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90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373856</xdr:colOff>
      <xdr:row>17</xdr:row>
      <xdr:rowOff>64293</xdr:rowOff>
    </xdr:from>
    <xdr:to>
      <xdr:col>19</xdr:col>
      <xdr:colOff>88106</xdr:colOff>
      <xdr:row>32</xdr:row>
      <xdr:rowOff>92868</xdr:rowOff>
    </xdr:to>
    <xdr:graphicFrame macro="">
      <xdr:nvGraphicFramePr>
        <xdr:cNvPr id="3" name="Graphique 2">
          <a:extLst>
            <a:ext uri="{FF2B5EF4-FFF2-40B4-BE49-F238E27FC236}">
              <a16:creationId xmlns:a16="http://schemas.microsoft.com/office/drawing/2014/main" id="{28F1D542-8858-6174-35AA-DCCA4A37D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302419</xdr:colOff>
      <xdr:row>17</xdr:row>
      <xdr:rowOff>83343</xdr:rowOff>
    </xdr:from>
    <xdr:to>
      <xdr:col>25</xdr:col>
      <xdr:colOff>302419</xdr:colOff>
      <xdr:row>32</xdr:row>
      <xdr:rowOff>111918</xdr:rowOff>
    </xdr:to>
    <xdr:graphicFrame macro="">
      <xdr:nvGraphicFramePr>
        <xdr:cNvPr id="4" name="Graphique 3">
          <a:extLst>
            <a:ext uri="{FF2B5EF4-FFF2-40B4-BE49-F238E27FC236}">
              <a16:creationId xmlns:a16="http://schemas.microsoft.com/office/drawing/2014/main" id="{4E9AA59F-31DE-9964-E931-66B75B281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453AE-42D3-44AD-B1ED-100E8200E393}">
  <dimension ref="A1:AD93"/>
  <sheetViews>
    <sheetView tabSelected="1" topLeftCell="Z1" zoomScale="70" zoomScaleNormal="70" workbookViewId="0">
      <pane ySplit="1" topLeftCell="A2" activePane="bottomLeft" state="frozen"/>
      <selection pane="bottomLeft" activeCell="AB15" sqref="AB15"/>
    </sheetView>
  </sheetViews>
  <sheetFormatPr baseColWidth="10" defaultColWidth="10.73046875" defaultRowHeight="16.5" customHeight="1" x14ac:dyDescent="0.45"/>
  <cols>
    <col min="1" max="1" width="10.1328125" style="97" bestFit="1" customWidth="1"/>
    <col min="2" max="2" width="13.86328125" style="50" customWidth="1"/>
    <col min="3" max="3" width="6.6640625" style="50" customWidth="1"/>
    <col min="4" max="4" width="12.59765625" style="50" bestFit="1" customWidth="1"/>
    <col min="5" max="5" width="33.06640625" style="51" customWidth="1"/>
    <col min="6" max="6" width="11.6640625" style="50" customWidth="1"/>
    <col min="7" max="7" width="29.3984375" style="50" customWidth="1"/>
    <col min="8" max="8" width="8" style="50" customWidth="1"/>
    <col min="9" max="9" width="14.86328125" style="52" customWidth="1"/>
    <col min="10" max="10" width="14.3984375" style="52" bestFit="1" customWidth="1"/>
    <col min="11" max="11" width="29.86328125" style="50" bestFit="1" customWidth="1"/>
    <col min="12" max="12" width="20.265625" style="130" customWidth="1"/>
    <col min="13" max="13" width="13.73046875" style="130" bestFit="1" customWidth="1"/>
    <col min="14" max="14" width="48.265625" style="52" bestFit="1" customWidth="1"/>
    <col min="15" max="15" width="12.265625" style="52" bestFit="1" customWidth="1"/>
    <col min="16" max="16" width="12.73046875" style="52" bestFit="1" customWidth="1"/>
    <col min="17" max="17" width="19.73046875" style="52" bestFit="1" customWidth="1"/>
    <col min="18" max="18" width="39.1328125" style="53" bestFit="1" customWidth="1"/>
    <col min="19" max="19" width="19" style="52" bestFit="1" customWidth="1"/>
    <col min="20" max="20" width="19.3984375" style="52" bestFit="1" customWidth="1"/>
    <col min="21" max="21" width="22" style="50" bestFit="1" customWidth="1"/>
    <col min="22" max="22" width="35.59765625" style="52" bestFit="1" customWidth="1"/>
    <col min="23" max="23" width="21.86328125" style="52" bestFit="1" customWidth="1"/>
    <col min="24" max="24" width="22.265625" style="52" bestFit="1" customWidth="1"/>
    <col min="25" max="25" width="28.265625" style="50" bestFit="1" customWidth="1"/>
    <col min="26" max="26" width="69.1328125" style="50" customWidth="1"/>
    <col min="27" max="27" width="24.86328125" style="52" bestFit="1" customWidth="1"/>
    <col min="28" max="28" width="61.19921875" style="50" customWidth="1"/>
    <col min="29" max="29" width="13" style="134" customWidth="1"/>
    <col min="30" max="30" width="65.86328125" style="50" customWidth="1"/>
    <col min="31" max="16384" width="10.73046875" style="50"/>
  </cols>
  <sheetData>
    <row r="1" spans="1:30" s="48" customFormat="1" ht="16.5" customHeight="1" x14ac:dyDescent="0.45">
      <c r="A1" s="37" t="s">
        <v>0</v>
      </c>
      <c r="B1" s="36" t="s">
        <v>1</v>
      </c>
      <c r="C1" s="36" t="s">
        <v>2</v>
      </c>
      <c r="D1" s="36" t="s">
        <v>3</v>
      </c>
      <c r="E1" s="37" t="s">
        <v>4</v>
      </c>
      <c r="F1" s="36" t="s">
        <v>5</v>
      </c>
      <c r="G1" s="36" t="s">
        <v>6</v>
      </c>
      <c r="H1" s="36" t="s">
        <v>457</v>
      </c>
      <c r="I1" s="38" t="s">
        <v>7</v>
      </c>
      <c r="J1" s="38" t="s">
        <v>8</v>
      </c>
      <c r="K1" s="39" t="s">
        <v>9</v>
      </c>
      <c r="L1" s="46" t="s">
        <v>11</v>
      </c>
      <c r="M1" s="46" t="s">
        <v>12</v>
      </c>
      <c r="N1" s="38" t="s">
        <v>13</v>
      </c>
      <c r="O1" s="42" t="s">
        <v>286</v>
      </c>
      <c r="P1" s="42" t="s">
        <v>287</v>
      </c>
      <c r="Q1" s="42" t="s">
        <v>288</v>
      </c>
      <c r="R1" s="43" t="s">
        <v>361</v>
      </c>
      <c r="S1" s="44" t="s">
        <v>289</v>
      </c>
      <c r="T1" s="44" t="s">
        <v>290</v>
      </c>
      <c r="U1" s="45" t="s">
        <v>291</v>
      </c>
      <c r="V1" s="38" t="s">
        <v>292</v>
      </c>
      <c r="W1" s="38" t="s">
        <v>293</v>
      </c>
      <c r="X1" s="38" t="s">
        <v>294</v>
      </c>
      <c r="Y1" s="46" t="s">
        <v>15</v>
      </c>
      <c r="Z1" s="39" t="s">
        <v>16</v>
      </c>
      <c r="AA1" s="38" t="s">
        <v>17</v>
      </c>
      <c r="AB1" s="39" t="s">
        <v>18</v>
      </c>
      <c r="AC1" s="131" t="s">
        <v>19</v>
      </c>
      <c r="AD1" s="47" t="s">
        <v>20</v>
      </c>
    </row>
    <row r="2" spans="1:30" s="48" customFormat="1" ht="16.5" customHeight="1" x14ac:dyDescent="0.45">
      <c r="A2" s="6" t="s">
        <v>21</v>
      </c>
      <c r="B2" s="2" t="s">
        <v>22</v>
      </c>
      <c r="C2" s="2" t="s">
        <v>23</v>
      </c>
      <c r="D2" s="3" t="s">
        <v>24</v>
      </c>
      <c r="E2" s="4" t="s">
        <v>25</v>
      </c>
      <c r="F2" s="1" t="s">
        <v>26</v>
      </c>
      <c r="G2" s="1" t="s">
        <v>424</v>
      </c>
      <c r="H2" s="1"/>
      <c r="I2" s="17">
        <v>2636574.25</v>
      </c>
      <c r="J2" s="17">
        <v>1098078.375</v>
      </c>
      <c r="K2" s="18" t="s">
        <v>27</v>
      </c>
      <c r="L2" s="127" t="s">
        <v>28</v>
      </c>
      <c r="M2" s="127" t="s">
        <v>28</v>
      </c>
      <c r="N2" s="15"/>
      <c r="O2" s="20"/>
      <c r="P2" s="20"/>
      <c r="Q2" s="21"/>
      <c r="R2" s="31"/>
      <c r="S2" s="15"/>
      <c r="T2" s="15"/>
      <c r="U2" s="22"/>
      <c r="V2" s="7"/>
      <c r="W2" s="7"/>
      <c r="X2" s="7"/>
      <c r="Y2" s="25"/>
      <c r="Z2" s="26"/>
      <c r="AA2" s="7"/>
      <c r="AB2" s="26"/>
      <c r="AC2" s="25">
        <v>1983</v>
      </c>
      <c r="AD2" s="14" t="s">
        <v>29</v>
      </c>
    </row>
    <row r="3" spans="1:30" s="48" customFormat="1" ht="16.5" customHeight="1" x14ac:dyDescent="0.45">
      <c r="A3" s="6" t="s">
        <v>337</v>
      </c>
      <c r="B3" s="2" t="s">
        <v>22</v>
      </c>
      <c r="C3" s="2" t="s">
        <v>23</v>
      </c>
      <c r="D3" s="3" t="s">
        <v>24</v>
      </c>
      <c r="E3" s="4" t="s">
        <v>338</v>
      </c>
      <c r="F3" s="1" t="s">
        <v>26</v>
      </c>
      <c r="G3" s="1" t="s">
        <v>424</v>
      </c>
      <c r="H3" s="1"/>
      <c r="I3" s="17">
        <v>2701355.6</v>
      </c>
      <c r="J3" s="17">
        <v>1178349.5</v>
      </c>
      <c r="K3" s="18" t="s">
        <v>333</v>
      </c>
      <c r="L3" s="127" t="s">
        <v>30</v>
      </c>
      <c r="M3" s="127" t="s">
        <v>30</v>
      </c>
      <c r="N3" s="15"/>
      <c r="O3" s="20"/>
      <c r="P3" s="20"/>
      <c r="Q3" s="21"/>
      <c r="R3" s="31"/>
      <c r="S3" s="15"/>
      <c r="T3" s="16"/>
      <c r="U3" s="22"/>
      <c r="V3" s="7"/>
      <c r="W3" s="7"/>
      <c r="X3" s="7"/>
      <c r="Y3" s="25"/>
      <c r="Z3" s="26" t="s">
        <v>425</v>
      </c>
      <c r="AA3" s="7"/>
      <c r="AB3" t="s">
        <v>375</v>
      </c>
      <c r="AC3" s="25"/>
      <c r="AD3" s="14" t="s">
        <v>32</v>
      </c>
    </row>
    <row r="4" spans="1:30" s="48" customFormat="1" ht="16.5" customHeight="1" x14ac:dyDescent="0.45">
      <c r="A4" s="6" t="s">
        <v>33</v>
      </c>
      <c r="B4" s="2" t="s">
        <v>22</v>
      </c>
      <c r="C4" s="2" t="s">
        <v>23</v>
      </c>
      <c r="D4" s="3" t="s">
        <v>24</v>
      </c>
      <c r="E4" s="4" t="s">
        <v>34</v>
      </c>
      <c r="F4" s="1" t="s">
        <v>26</v>
      </c>
      <c r="G4" s="1" t="s">
        <v>424</v>
      </c>
      <c r="H4" s="1" t="s">
        <v>351</v>
      </c>
      <c r="I4" s="17">
        <v>2604753.25</v>
      </c>
      <c r="J4" s="17">
        <v>1092866</v>
      </c>
      <c r="K4" s="18" t="s">
        <v>35</v>
      </c>
      <c r="L4" s="127" t="s">
        <v>36</v>
      </c>
      <c r="M4" s="127" t="s">
        <v>36</v>
      </c>
      <c r="N4" s="15"/>
      <c r="O4" s="20"/>
      <c r="P4" s="20"/>
      <c r="Q4" s="21"/>
      <c r="R4" s="33">
        <v>2250</v>
      </c>
      <c r="S4" s="16">
        <v>2000</v>
      </c>
      <c r="T4" s="16">
        <v>2500</v>
      </c>
      <c r="U4" s="22"/>
      <c r="V4" s="7">
        <v>2.4500000000000002</v>
      </c>
      <c r="W4" s="7"/>
      <c r="X4" s="7"/>
      <c r="Y4" s="25"/>
      <c r="Z4" s="26" t="s">
        <v>38</v>
      </c>
      <c r="AA4" s="7"/>
      <c r="AB4" t="s">
        <v>376</v>
      </c>
      <c r="AC4" s="25">
        <v>1983</v>
      </c>
      <c r="AD4" s="14" t="s">
        <v>40</v>
      </c>
    </row>
    <row r="5" spans="1:30" s="48" customFormat="1" ht="16.5" customHeight="1" x14ac:dyDescent="0.45">
      <c r="A5" s="6" t="s">
        <v>41</v>
      </c>
      <c r="B5" s="2" t="s">
        <v>22</v>
      </c>
      <c r="C5" s="2" t="s">
        <v>23</v>
      </c>
      <c r="D5" s="3" t="s">
        <v>24</v>
      </c>
      <c r="E5" s="4" t="s">
        <v>42</v>
      </c>
      <c r="F5" s="1" t="s">
        <v>26</v>
      </c>
      <c r="G5" s="1" t="s">
        <v>424</v>
      </c>
      <c r="H5" s="1"/>
      <c r="I5" s="17">
        <v>2634851.75</v>
      </c>
      <c r="J5" s="17">
        <v>1108866.5</v>
      </c>
      <c r="K5" s="18" t="s">
        <v>43</v>
      </c>
      <c r="L5" s="127" t="s">
        <v>443</v>
      </c>
      <c r="M5" s="127" t="s">
        <v>444</v>
      </c>
      <c r="N5" s="15"/>
      <c r="O5" s="20"/>
      <c r="P5" s="20"/>
      <c r="Q5" s="21"/>
      <c r="R5" s="31"/>
      <c r="S5" s="15"/>
      <c r="T5" s="16"/>
      <c r="U5" s="22"/>
      <c r="V5" s="7"/>
      <c r="W5" s="7"/>
      <c r="X5" s="7"/>
      <c r="Y5" s="25"/>
      <c r="Z5" s="27" t="s">
        <v>44</v>
      </c>
      <c r="AA5" s="7"/>
      <c r="AB5" t="s">
        <v>377</v>
      </c>
      <c r="AC5" s="25">
        <v>1926</v>
      </c>
      <c r="AD5" s="14" t="s">
        <v>426</v>
      </c>
    </row>
    <row r="6" spans="1:30" s="48" customFormat="1" ht="16.5" customHeight="1" x14ac:dyDescent="0.45">
      <c r="A6" s="6" t="s">
        <v>41</v>
      </c>
      <c r="B6" s="2" t="s">
        <v>22</v>
      </c>
      <c r="C6" s="2" t="s">
        <v>23</v>
      </c>
      <c r="D6" s="3" t="s">
        <v>24</v>
      </c>
      <c r="E6" s="4" t="s">
        <v>42</v>
      </c>
      <c r="F6" s="1" t="s">
        <v>26</v>
      </c>
      <c r="G6" s="1" t="s">
        <v>424</v>
      </c>
      <c r="H6" s="1"/>
      <c r="I6" s="17">
        <v>2634851.75</v>
      </c>
      <c r="J6" s="17">
        <v>1108866.5</v>
      </c>
      <c r="K6" s="18" t="s">
        <v>43</v>
      </c>
      <c r="L6" s="35">
        <v>25569</v>
      </c>
      <c r="M6" s="35">
        <v>29220</v>
      </c>
      <c r="N6" s="15"/>
      <c r="O6" s="20"/>
      <c r="P6" s="20"/>
      <c r="Q6" s="21"/>
      <c r="R6" s="31"/>
      <c r="S6" s="15"/>
      <c r="T6" s="16"/>
      <c r="U6" s="22"/>
      <c r="V6" s="7"/>
      <c r="W6" s="7"/>
      <c r="X6" s="7"/>
      <c r="Y6" s="25"/>
      <c r="Z6" s="26"/>
      <c r="AA6" s="7"/>
      <c r="AB6" t="s">
        <v>378</v>
      </c>
      <c r="AC6" s="25">
        <v>2003</v>
      </c>
      <c r="AD6" s="14" t="s">
        <v>45</v>
      </c>
    </row>
    <row r="7" spans="1:30" s="48" customFormat="1" ht="16.5" customHeight="1" x14ac:dyDescent="0.45">
      <c r="A7" s="6" t="s">
        <v>41</v>
      </c>
      <c r="B7" s="2" t="s">
        <v>22</v>
      </c>
      <c r="C7" s="2" t="s">
        <v>23</v>
      </c>
      <c r="D7" s="3" t="s">
        <v>24</v>
      </c>
      <c r="E7" s="4" t="s">
        <v>42</v>
      </c>
      <c r="F7" s="1" t="s">
        <v>26</v>
      </c>
      <c r="G7" s="1" t="s">
        <v>424</v>
      </c>
      <c r="H7" s="1"/>
      <c r="I7" s="17">
        <v>2634851.75</v>
      </c>
      <c r="J7" s="17">
        <v>1108866.5</v>
      </c>
      <c r="K7" s="18" t="s">
        <v>43</v>
      </c>
      <c r="L7" s="127">
        <v>29830</v>
      </c>
      <c r="M7" s="127" t="s">
        <v>445</v>
      </c>
      <c r="N7" s="15"/>
      <c r="O7" s="20"/>
      <c r="P7" s="20"/>
      <c r="Q7" s="21"/>
      <c r="R7" s="31"/>
      <c r="S7" s="15"/>
      <c r="T7" s="16"/>
      <c r="U7" s="22"/>
      <c r="V7" s="7"/>
      <c r="W7" s="7"/>
      <c r="X7" s="7"/>
      <c r="Y7" s="25"/>
      <c r="Z7" s="26"/>
      <c r="AA7" s="7"/>
      <c r="AB7" s="26"/>
      <c r="AC7" s="25">
        <v>2003</v>
      </c>
      <c r="AD7" s="14" t="s">
        <v>46</v>
      </c>
    </row>
    <row r="8" spans="1:30" s="48" customFormat="1" ht="16.5" customHeight="1" x14ac:dyDescent="0.45">
      <c r="A8" s="6" t="s">
        <v>41</v>
      </c>
      <c r="B8" s="2" t="s">
        <v>22</v>
      </c>
      <c r="C8" s="2" t="s">
        <v>23</v>
      </c>
      <c r="D8" s="3" t="s">
        <v>24</v>
      </c>
      <c r="E8" s="4" t="s">
        <v>42</v>
      </c>
      <c r="F8" s="1" t="s">
        <v>26</v>
      </c>
      <c r="G8" s="1" t="s">
        <v>424</v>
      </c>
      <c r="H8" s="1"/>
      <c r="I8" s="17">
        <v>2634851.75</v>
      </c>
      <c r="J8" s="17">
        <v>1108866.5</v>
      </c>
      <c r="K8" s="18" t="s">
        <v>43</v>
      </c>
      <c r="L8" s="127" t="s">
        <v>47</v>
      </c>
      <c r="M8" s="127" t="s">
        <v>47</v>
      </c>
      <c r="N8" s="15"/>
      <c r="O8" s="20"/>
      <c r="P8" s="20"/>
      <c r="Q8" s="21"/>
      <c r="R8" s="31"/>
      <c r="S8" s="15"/>
      <c r="T8" s="16"/>
      <c r="U8" s="22"/>
      <c r="V8" s="7"/>
      <c r="W8" s="7"/>
      <c r="X8" s="7"/>
      <c r="Y8" s="25"/>
      <c r="Z8" s="26"/>
      <c r="AA8" s="7"/>
      <c r="AB8" t="s">
        <v>379</v>
      </c>
      <c r="AC8" s="25">
        <v>1983</v>
      </c>
      <c r="AD8" s="14" t="s">
        <v>48</v>
      </c>
    </row>
    <row r="9" spans="1:30" s="48" customFormat="1" ht="16.5" customHeight="1" x14ac:dyDescent="0.45">
      <c r="A9" s="6" t="s">
        <v>49</v>
      </c>
      <c r="B9" s="2" t="s">
        <v>22</v>
      </c>
      <c r="C9" s="2" t="s">
        <v>23</v>
      </c>
      <c r="D9" s="3" t="s">
        <v>24</v>
      </c>
      <c r="E9" s="4" t="s">
        <v>50</v>
      </c>
      <c r="F9" s="1" t="s">
        <v>26</v>
      </c>
      <c r="G9" s="1" t="s">
        <v>424</v>
      </c>
      <c r="H9" s="1"/>
      <c r="I9" s="17">
        <v>2703690</v>
      </c>
      <c r="J9" s="17">
        <v>1176913.25</v>
      </c>
      <c r="K9" s="18" t="s">
        <v>51</v>
      </c>
      <c r="L9" s="127">
        <v>15342</v>
      </c>
      <c r="M9" s="127">
        <v>15706</v>
      </c>
      <c r="N9" s="15"/>
      <c r="O9" s="20"/>
      <c r="P9" s="20"/>
      <c r="Q9" s="21"/>
      <c r="R9" s="31"/>
      <c r="S9" s="15"/>
      <c r="T9" s="16"/>
      <c r="U9" s="22"/>
      <c r="V9" s="7"/>
      <c r="W9" s="7"/>
      <c r="X9" s="7"/>
      <c r="Y9" s="25"/>
      <c r="Z9" s="26" t="s">
        <v>52</v>
      </c>
      <c r="AA9" s="7"/>
      <c r="AB9" s="26"/>
      <c r="AC9" s="25"/>
      <c r="AD9" s="14" t="s">
        <v>32</v>
      </c>
    </row>
    <row r="10" spans="1:30" s="48" customFormat="1" ht="16.5" customHeight="1" x14ac:dyDescent="0.45">
      <c r="A10" s="6" t="s">
        <v>53</v>
      </c>
      <c r="B10" s="2" t="s">
        <v>22</v>
      </c>
      <c r="C10" s="2" t="s">
        <v>23</v>
      </c>
      <c r="D10" s="3" t="s">
        <v>24</v>
      </c>
      <c r="E10" s="4" t="s">
        <v>54</v>
      </c>
      <c r="F10" s="1" t="s">
        <v>26</v>
      </c>
      <c r="G10" s="1" t="s">
        <v>424</v>
      </c>
      <c r="H10" s="1"/>
      <c r="I10" s="17">
        <v>2634491.5</v>
      </c>
      <c r="J10" s="17">
        <v>1102393</v>
      </c>
      <c r="K10" s="18" t="s">
        <v>55</v>
      </c>
      <c r="L10" s="127" t="s">
        <v>56</v>
      </c>
      <c r="M10" s="127" t="s">
        <v>56</v>
      </c>
      <c r="N10" s="15"/>
      <c r="O10" s="20"/>
      <c r="P10" s="20"/>
      <c r="Q10" s="21"/>
      <c r="R10" s="31">
        <v>300000</v>
      </c>
      <c r="S10" s="15"/>
      <c r="T10" s="16"/>
      <c r="U10" s="22"/>
      <c r="V10" s="7"/>
      <c r="W10" s="7"/>
      <c r="X10" s="7"/>
      <c r="Y10" s="25"/>
      <c r="Z10" s="26"/>
      <c r="AA10" s="7"/>
      <c r="AB10" s="26"/>
      <c r="AC10" s="25">
        <v>2018</v>
      </c>
      <c r="AD10" s="14" t="s">
        <v>57</v>
      </c>
    </row>
    <row r="11" spans="1:30" s="48" customFormat="1" ht="16.5" customHeight="1" x14ac:dyDescent="0.45">
      <c r="A11" s="6" t="s">
        <v>53</v>
      </c>
      <c r="B11" s="2" t="s">
        <v>22</v>
      </c>
      <c r="C11" s="2" t="s">
        <v>23</v>
      </c>
      <c r="D11" s="3" t="s">
        <v>24</v>
      </c>
      <c r="E11" s="4" t="s">
        <v>54</v>
      </c>
      <c r="F11" s="1" t="s">
        <v>26</v>
      </c>
      <c r="G11" s="1" t="s">
        <v>424</v>
      </c>
      <c r="H11" s="1"/>
      <c r="I11" s="17">
        <v>2634491.5</v>
      </c>
      <c r="J11" s="17">
        <v>1102393</v>
      </c>
      <c r="K11" s="18" t="s">
        <v>55</v>
      </c>
      <c r="L11" s="127" t="s">
        <v>58</v>
      </c>
      <c r="M11" s="127" t="s">
        <v>58</v>
      </c>
      <c r="N11" s="15"/>
      <c r="O11" s="20"/>
      <c r="P11" s="20"/>
      <c r="Q11" s="21"/>
      <c r="R11" s="31">
        <v>24000</v>
      </c>
      <c r="S11" s="15"/>
      <c r="T11" s="16"/>
      <c r="U11" s="22"/>
      <c r="V11" s="7"/>
      <c r="W11" s="7"/>
      <c r="X11" s="7"/>
      <c r="Y11" s="25"/>
      <c r="Z11" s="26"/>
      <c r="AA11" s="7"/>
      <c r="AB11" s="26"/>
      <c r="AC11" s="25">
        <v>2018</v>
      </c>
      <c r="AD11" s="14" t="s">
        <v>57</v>
      </c>
    </row>
    <row r="12" spans="1:30" s="48" customFormat="1" ht="16.5" customHeight="1" x14ac:dyDescent="0.45">
      <c r="A12" s="6" t="s">
        <v>59</v>
      </c>
      <c r="B12" s="2" t="s">
        <v>22</v>
      </c>
      <c r="C12" s="2" t="s">
        <v>23</v>
      </c>
      <c r="D12" s="3" t="s">
        <v>24</v>
      </c>
      <c r="E12" s="4" t="s">
        <v>60</v>
      </c>
      <c r="F12" s="1" t="s">
        <v>26</v>
      </c>
      <c r="G12" s="1" t="s">
        <v>424</v>
      </c>
      <c r="H12" s="1"/>
      <c r="I12" s="17">
        <v>2630887.5</v>
      </c>
      <c r="J12" s="17">
        <v>1105232.375</v>
      </c>
      <c r="K12" s="18" t="s">
        <v>61</v>
      </c>
      <c r="L12" s="127" t="s">
        <v>62</v>
      </c>
      <c r="M12" s="127" t="s">
        <v>62</v>
      </c>
      <c r="N12" s="15"/>
      <c r="O12" s="20"/>
      <c r="P12" s="20"/>
      <c r="Q12" s="21"/>
      <c r="R12" s="31"/>
      <c r="S12" s="15"/>
      <c r="T12" s="16"/>
      <c r="U12" s="22"/>
      <c r="V12" s="7"/>
      <c r="W12" s="7"/>
      <c r="X12" s="7"/>
      <c r="Y12" s="25"/>
      <c r="Z12" s="27" t="s">
        <v>63</v>
      </c>
      <c r="AA12" s="7"/>
      <c r="AB12" t="s">
        <v>380</v>
      </c>
      <c r="AC12" s="25">
        <v>1899</v>
      </c>
      <c r="AD12" s="14" t="s">
        <v>427</v>
      </c>
    </row>
    <row r="13" spans="1:30" s="48" customFormat="1" ht="16.5" customHeight="1" x14ac:dyDescent="0.45">
      <c r="A13" s="6" t="s">
        <v>59</v>
      </c>
      <c r="B13" s="2" t="s">
        <v>22</v>
      </c>
      <c r="C13" s="2" t="s">
        <v>23</v>
      </c>
      <c r="D13" s="3" t="s">
        <v>24</v>
      </c>
      <c r="E13" s="4" t="s">
        <v>60</v>
      </c>
      <c r="F13" s="1" t="s">
        <v>26</v>
      </c>
      <c r="G13" s="1" t="s">
        <v>424</v>
      </c>
      <c r="H13" s="1"/>
      <c r="I13" s="17">
        <v>2630887.5</v>
      </c>
      <c r="J13" s="17">
        <v>1105232.375</v>
      </c>
      <c r="K13" s="18" t="s">
        <v>61</v>
      </c>
      <c r="L13" s="127">
        <v>29768</v>
      </c>
      <c r="M13" s="127">
        <v>29798</v>
      </c>
      <c r="N13" s="15"/>
      <c r="O13" s="20"/>
      <c r="P13" s="20"/>
      <c r="Q13" s="21"/>
      <c r="R13" s="31"/>
      <c r="S13" s="15"/>
      <c r="T13" s="16"/>
      <c r="U13" s="22"/>
      <c r="V13" s="7"/>
      <c r="W13" s="7"/>
      <c r="X13" s="7"/>
      <c r="Y13" s="25"/>
      <c r="Z13" s="26"/>
      <c r="AA13" s="7"/>
      <c r="AB13" s="27"/>
      <c r="AC13" s="25">
        <v>1991</v>
      </c>
      <c r="AD13" s="14" t="s">
        <v>339</v>
      </c>
    </row>
    <row r="14" spans="1:30" s="48" customFormat="1" ht="16.5" customHeight="1" x14ac:dyDescent="0.45">
      <c r="A14" s="6" t="s">
        <v>59</v>
      </c>
      <c r="B14" s="2" t="s">
        <v>22</v>
      </c>
      <c r="C14" s="2" t="s">
        <v>23</v>
      </c>
      <c r="D14" s="3" t="s">
        <v>24</v>
      </c>
      <c r="E14" s="4" t="s">
        <v>60</v>
      </c>
      <c r="F14" s="1" t="s">
        <v>26</v>
      </c>
      <c r="G14" s="1" t="s">
        <v>424</v>
      </c>
      <c r="H14" s="1"/>
      <c r="I14" s="17">
        <v>2630887.5</v>
      </c>
      <c r="J14" s="17">
        <v>1105232.375</v>
      </c>
      <c r="K14" s="18" t="s">
        <v>61</v>
      </c>
      <c r="L14" s="127">
        <v>24504</v>
      </c>
      <c r="M14" s="127" t="s">
        <v>446</v>
      </c>
      <c r="N14" s="15"/>
      <c r="O14" s="20"/>
      <c r="P14" s="20"/>
      <c r="Q14" s="21"/>
      <c r="R14" s="31">
        <v>90000</v>
      </c>
      <c r="S14" s="15">
        <v>80000</v>
      </c>
      <c r="T14" s="16">
        <v>100000</v>
      </c>
      <c r="U14" s="22"/>
      <c r="V14" s="7">
        <v>2.5</v>
      </c>
      <c r="W14" s="7">
        <v>2</v>
      </c>
      <c r="X14" s="7">
        <v>3</v>
      </c>
      <c r="Y14" s="25"/>
      <c r="Z14" s="26" t="s">
        <v>38</v>
      </c>
      <c r="AA14" s="7"/>
      <c r="AB14" t="s">
        <v>381</v>
      </c>
      <c r="AC14" s="25">
        <v>2003</v>
      </c>
      <c r="AD14" s="14" t="s">
        <v>66</v>
      </c>
    </row>
    <row r="15" spans="1:30" s="48" customFormat="1" ht="16.5" customHeight="1" x14ac:dyDescent="0.45">
      <c r="A15" s="6" t="s">
        <v>67</v>
      </c>
      <c r="B15" s="2" t="s">
        <v>22</v>
      </c>
      <c r="C15" s="2" t="s">
        <v>23</v>
      </c>
      <c r="D15" s="3" t="s">
        <v>24</v>
      </c>
      <c r="E15" s="4" t="s">
        <v>68</v>
      </c>
      <c r="F15" s="1" t="s">
        <v>26</v>
      </c>
      <c r="G15" s="1" t="s">
        <v>424</v>
      </c>
      <c r="H15" s="1" t="s">
        <v>351</v>
      </c>
      <c r="I15" s="17">
        <v>2633748.75</v>
      </c>
      <c r="J15" s="17">
        <v>1093704.5</v>
      </c>
      <c r="K15" s="18" t="s">
        <v>69</v>
      </c>
      <c r="L15" s="18" t="s">
        <v>70</v>
      </c>
      <c r="M15" s="18" t="s">
        <v>70</v>
      </c>
      <c r="N15" s="15"/>
      <c r="O15" s="20"/>
      <c r="P15" s="20"/>
      <c r="Q15" s="21"/>
      <c r="R15" s="31"/>
      <c r="S15" s="15"/>
      <c r="T15" s="16"/>
      <c r="U15" s="22"/>
      <c r="V15" s="7"/>
      <c r="W15" s="7"/>
      <c r="X15" s="7"/>
      <c r="Y15" s="25"/>
      <c r="Z15" s="26"/>
      <c r="AA15" s="7"/>
      <c r="AB15" s="26" t="s">
        <v>322</v>
      </c>
      <c r="AC15" s="25">
        <v>1944</v>
      </c>
      <c r="AD15" s="14" t="s">
        <v>428</v>
      </c>
    </row>
    <row r="16" spans="1:30" s="48" customFormat="1" ht="16.5" customHeight="1" x14ac:dyDescent="0.45">
      <c r="A16" s="6" t="s">
        <v>67</v>
      </c>
      <c r="B16" s="2" t="s">
        <v>22</v>
      </c>
      <c r="C16" s="2" t="s">
        <v>23</v>
      </c>
      <c r="D16" s="3" t="s">
        <v>24</v>
      </c>
      <c r="E16" s="4" t="s">
        <v>68</v>
      </c>
      <c r="F16" s="1" t="s">
        <v>26</v>
      </c>
      <c r="G16" s="1" t="s">
        <v>424</v>
      </c>
      <c r="H16" s="1"/>
      <c r="I16" s="17">
        <v>2633748.75</v>
      </c>
      <c r="J16" s="17">
        <v>1093704.5</v>
      </c>
      <c r="K16" s="18" t="s">
        <v>69</v>
      </c>
      <c r="L16" s="18" t="s">
        <v>71</v>
      </c>
      <c r="M16" s="18" t="s">
        <v>71</v>
      </c>
      <c r="N16" s="15"/>
      <c r="O16" s="20"/>
      <c r="P16" s="20"/>
      <c r="Q16" s="21"/>
      <c r="R16" s="31"/>
      <c r="S16" s="15"/>
      <c r="T16" s="16"/>
      <c r="U16" s="22"/>
      <c r="V16" s="7"/>
      <c r="W16" s="7"/>
      <c r="X16" s="7"/>
      <c r="Y16" s="25"/>
      <c r="Z16" s="27" t="s">
        <v>72</v>
      </c>
      <c r="AA16" s="7"/>
      <c r="AB16" t="s">
        <v>382</v>
      </c>
      <c r="AC16" s="25">
        <v>1991</v>
      </c>
      <c r="AD16" s="14" t="s">
        <v>73</v>
      </c>
    </row>
    <row r="17" spans="1:30" s="48" customFormat="1" ht="16.5" customHeight="1" x14ac:dyDescent="0.45">
      <c r="A17" s="6" t="s">
        <v>67</v>
      </c>
      <c r="B17" s="2" t="s">
        <v>22</v>
      </c>
      <c r="C17" s="2" t="s">
        <v>23</v>
      </c>
      <c r="D17" s="3" t="s">
        <v>24</v>
      </c>
      <c r="E17" s="4" t="s">
        <v>68</v>
      </c>
      <c r="F17" s="1" t="s">
        <v>26</v>
      </c>
      <c r="G17" s="1" t="s">
        <v>424</v>
      </c>
      <c r="H17" s="1" t="s">
        <v>351</v>
      </c>
      <c r="I17" s="17">
        <v>2633748.75</v>
      </c>
      <c r="J17" s="17">
        <v>1093704.5</v>
      </c>
      <c r="K17" s="18" t="s">
        <v>69</v>
      </c>
      <c r="L17" s="18" t="s">
        <v>74</v>
      </c>
      <c r="M17" s="18" t="s">
        <v>74</v>
      </c>
      <c r="N17" s="15"/>
      <c r="O17" s="20"/>
      <c r="P17" s="20"/>
      <c r="Q17" s="21"/>
      <c r="R17" s="31">
        <v>17000</v>
      </c>
      <c r="S17" s="15"/>
      <c r="T17" s="16"/>
      <c r="U17" s="25" t="s">
        <v>316</v>
      </c>
      <c r="V17" s="7">
        <v>14.9</v>
      </c>
      <c r="W17" s="7"/>
      <c r="X17" s="7"/>
      <c r="Y17" s="25" t="s">
        <v>316</v>
      </c>
      <c r="Z17" s="26"/>
      <c r="AA17" s="7"/>
      <c r="AB17" s="27"/>
      <c r="AC17" s="25">
        <v>2017</v>
      </c>
      <c r="AD17" s="14" t="s">
        <v>75</v>
      </c>
    </row>
    <row r="18" spans="1:30" s="48" customFormat="1" ht="16.5" customHeight="1" x14ac:dyDescent="0.45">
      <c r="A18" s="6" t="s">
        <v>348</v>
      </c>
      <c r="B18" s="2" t="s">
        <v>22</v>
      </c>
      <c r="C18" s="2" t="s">
        <v>23</v>
      </c>
      <c r="D18" s="3" t="s">
        <v>24</v>
      </c>
      <c r="E18" s="8" t="s">
        <v>76</v>
      </c>
      <c r="F18" s="1" t="s">
        <v>26</v>
      </c>
      <c r="G18" s="1" t="s">
        <v>424</v>
      </c>
      <c r="H18" s="1" t="s">
        <v>360</v>
      </c>
      <c r="I18" s="17">
        <v>2608645</v>
      </c>
      <c r="J18" s="17">
        <v>1094778.125</v>
      </c>
      <c r="K18" s="18" t="s">
        <v>77</v>
      </c>
      <c r="L18" s="124" t="s">
        <v>325</v>
      </c>
      <c r="M18" s="124" t="s">
        <v>325</v>
      </c>
      <c r="N18" s="15"/>
      <c r="O18" s="20"/>
      <c r="P18" s="20"/>
      <c r="Q18" s="21"/>
      <c r="R18" s="31">
        <v>1600000</v>
      </c>
      <c r="S18" s="15"/>
      <c r="T18" s="16"/>
      <c r="U18" s="22"/>
      <c r="V18" s="7">
        <v>400</v>
      </c>
      <c r="W18" s="7">
        <v>358</v>
      </c>
      <c r="X18" s="7">
        <v>454</v>
      </c>
      <c r="Y18" s="25" t="s">
        <v>324</v>
      </c>
      <c r="Z18" t="s">
        <v>364</v>
      </c>
      <c r="AA18" s="7"/>
      <c r="AB18" t="s">
        <v>383</v>
      </c>
      <c r="AC18" s="25">
        <v>1944</v>
      </c>
      <c r="AD18" s="122" t="s">
        <v>323</v>
      </c>
    </row>
    <row r="19" spans="1:30" s="48" customFormat="1" ht="16.5" customHeight="1" x14ac:dyDescent="0.45">
      <c r="A19" s="6" t="s">
        <v>348</v>
      </c>
      <c r="B19" s="2" t="s">
        <v>22</v>
      </c>
      <c r="C19" s="2" t="s">
        <v>23</v>
      </c>
      <c r="D19" s="3" t="s">
        <v>24</v>
      </c>
      <c r="E19" s="8" t="s">
        <v>76</v>
      </c>
      <c r="F19" s="1" t="s">
        <v>26</v>
      </c>
      <c r="G19" s="1" t="s">
        <v>424</v>
      </c>
      <c r="H19" s="1" t="s">
        <v>351</v>
      </c>
      <c r="I19" s="17">
        <v>2608645</v>
      </c>
      <c r="J19" s="17">
        <v>1094778.125</v>
      </c>
      <c r="K19" s="18" t="s">
        <v>77</v>
      </c>
      <c r="L19" s="18" t="s">
        <v>79</v>
      </c>
      <c r="M19" s="18" t="s">
        <v>79</v>
      </c>
      <c r="N19" s="15"/>
      <c r="O19" s="20"/>
      <c r="P19" s="20"/>
      <c r="Q19" s="21"/>
      <c r="R19" s="31">
        <v>255000</v>
      </c>
      <c r="S19" s="15"/>
      <c r="T19" s="16"/>
      <c r="U19" s="22"/>
      <c r="V19" s="7">
        <v>230</v>
      </c>
      <c r="W19" s="7"/>
      <c r="X19" s="7"/>
      <c r="Y19" s="25" t="s">
        <v>324</v>
      </c>
      <c r="Z19" s="26"/>
      <c r="AA19" s="7"/>
      <c r="AB19" t="s">
        <v>384</v>
      </c>
      <c r="AC19" s="25">
        <v>2003</v>
      </c>
      <c r="AD19" s="14" t="s">
        <v>429</v>
      </c>
    </row>
    <row r="20" spans="1:30" s="48" customFormat="1" ht="16.5" customHeight="1" x14ac:dyDescent="0.45">
      <c r="A20" s="6" t="s">
        <v>80</v>
      </c>
      <c r="B20" s="2" t="s">
        <v>22</v>
      </c>
      <c r="C20" s="2" t="s">
        <v>23</v>
      </c>
      <c r="D20" s="3" t="s">
        <v>24</v>
      </c>
      <c r="E20" s="4" t="s">
        <v>81</v>
      </c>
      <c r="F20" s="1" t="s">
        <v>26</v>
      </c>
      <c r="G20" s="1" t="s">
        <v>424</v>
      </c>
      <c r="H20" s="1" t="s">
        <v>360</v>
      </c>
      <c r="I20" s="17">
        <v>2569972.75</v>
      </c>
      <c r="J20" s="17">
        <v>1093924.75</v>
      </c>
      <c r="K20" s="18" t="s">
        <v>82</v>
      </c>
      <c r="L20" s="18" t="s">
        <v>83</v>
      </c>
      <c r="M20" s="18" t="s">
        <v>83</v>
      </c>
      <c r="N20" s="15"/>
      <c r="O20" s="20"/>
      <c r="P20" s="20"/>
      <c r="Q20" s="21"/>
      <c r="R20" s="31"/>
      <c r="S20" s="15"/>
      <c r="T20" s="16"/>
      <c r="U20" s="22"/>
      <c r="V20" s="7"/>
      <c r="W20" s="7"/>
      <c r="X20" s="7"/>
      <c r="Y20" s="25"/>
      <c r="Z20" s="26" t="s">
        <v>84</v>
      </c>
      <c r="AA20" s="7"/>
      <c r="AB20" s="26" t="s">
        <v>320</v>
      </c>
      <c r="AC20" s="25">
        <v>1921</v>
      </c>
      <c r="AD20" s="14" t="s">
        <v>317</v>
      </c>
    </row>
    <row r="21" spans="1:30" s="48" customFormat="1" ht="16.5" customHeight="1" x14ac:dyDescent="0.45">
      <c r="A21" s="6" t="s">
        <v>80</v>
      </c>
      <c r="B21" s="2" t="s">
        <v>22</v>
      </c>
      <c r="C21" s="2" t="s">
        <v>23</v>
      </c>
      <c r="D21" s="3" t="s">
        <v>24</v>
      </c>
      <c r="E21" s="4" t="s">
        <v>81</v>
      </c>
      <c r="F21" s="1" t="s">
        <v>26</v>
      </c>
      <c r="G21" s="1" t="s">
        <v>424</v>
      </c>
      <c r="H21" s="1" t="s">
        <v>360</v>
      </c>
      <c r="I21" s="17">
        <v>2569972.75</v>
      </c>
      <c r="J21" s="17">
        <v>1093924.75</v>
      </c>
      <c r="K21" s="18" t="s">
        <v>82</v>
      </c>
      <c r="L21" s="18" t="s">
        <v>85</v>
      </c>
      <c r="M21" s="18" t="s">
        <v>85</v>
      </c>
      <c r="N21" s="15"/>
      <c r="O21" s="20"/>
      <c r="P21" s="20"/>
      <c r="Q21" s="21"/>
      <c r="R21" s="31"/>
      <c r="S21" s="15"/>
      <c r="T21" s="16"/>
      <c r="U21" s="22"/>
      <c r="V21" s="7"/>
      <c r="W21" s="7"/>
      <c r="X21" s="7"/>
      <c r="Y21" s="25"/>
      <c r="Z21" s="26" t="s">
        <v>84</v>
      </c>
      <c r="AA21" s="7"/>
      <c r="AB21" s="26" t="s">
        <v>320</v>
      </c>
      <c r="AC21" s="25">
        <v>1921</v>
      </c>
      <c r="AD21" s="14" t="s">
        <v>317</v>
      </c>
    </row>
    <row r="22" spans="1:30" s="48" customFormat="1" ht="16.5" customHeight="1" x14ac:dyDescent="0.45">
      <c r="A22" s="6" t="s">
        <v>80</v>
      </c>
      <c r="B22" s="2" t="s">
        <v>22</v>
      </c>
      <c r="C22" s="2" t="s">
        <v>23</v>
      </c>
      <c r="D22" s="3" t="s">
        <v>24</v>
      </c>
      <c r="E22" s="4" t="s">
        <v>81</v>
      </c>
      <c r="F22" s="1" t="s">
        <v>26</v>
      </c>
      <c r="G22" s="1" t="s">
        <v>424</v>
      </c>
      <c r="H22" s="1" t="s">
        <v>360</v>
      </c>
      <c r="I22" s="17">
        <v>2569972.75</v>
      </c>
      <c r="J22" s="17">
        <v>1093924.75</v>
      </c>
      <c r="K22" s="18" t="s">
        <v>82</v>
      </c>
      <c r="L22" s="18" t="s">
        <v>86</v>
      </c>
      <c r="M22" s="18" t="s">
        <v>86</v>
      </c>
      <c r="N22" s="15"/>
      <c r="O22" s="20"/>
      <c r="P22" s="20"/>
      <c r="Q22" s="21"/>
      <c r="R22" s="31"/>
      <c r="S22" s="15"/>
      <c r="T22" s="16"/>
      <c r="U22" s="22"/>
      <c r="V22" s="7"/>
      <c r="W22" s="7"/>
      <c r="X22" s="7"/>
      <c r="Y22" s="25"/>
      <c r="Z22" s="26" t="s">
        <v>84</v>
      </c>
      <c r="AA22" s="7"/>
      <c r="AB22" s="26" t="s">
        <v>320</v>
      </c>
      <c r="AC22" s="25">
        <v>1921</v>
      </c>
      <c r="AD22" s="14" t="s">
        <v>317</v>
      </c>
    </row>
    <row r="23" spans="1:30" s="48" customFormat="1" ht="16.5" customHeight="1" x14ac:dyDescent="0.45">
      <c r="A23" s="6" t="s">
        <v>80</v>
      </c>
      <c r="B23" s="2" t="s">
        <v>22</v>
      </c>
      <c r="C23" s="2" t="s">
        <v>23</v>
      </c>
      <c r="D23" s="3" t="s">
        <v>24</v>
      </c>
      <c r="E23" s="4" t="s">
        <v>81</v>
      </c>
      <c r="F23" s="1" t="s">
        <v>26</v>
      </c>
      <c r="G23" s="1" t="s">
        <v>424</v>
      </c>
      <c r="H23" s="1"/>
      <c r="I23" s="17">
        <v>2569972.75</v>
      </c>
      <c r="J23" s="17">
        <v>1093924.75</v>
      </c>
      <c r="K23" s="18" t="s">
        <v>82</v>
      </c>
      <c r="L23" s="125" t="s">
        <v>319</v>
      </c>
      <c r="M23" s="125" t="s">
        <v>319</v>
      </c>
      <c r="N23" s="15"/>
      <c r="O23" s="20"/>
      <c r="P23" s="20"/>
      <c r="Q23" s="21"/>
      <c r="R23" s="31"/>
      <c r="S23" s="15"/>
      <c r="T23" s="16"/>
      <c r="U23" s="22"/>
      <c r="V23" s="7"/>
      <c r="W23" s="7"/>
      <c r="X23" s="7"/>
      <c r="Y23" s="25"/>
      <c r="Z23" s="26"/>
      <c r="AA23" s="7"/>
      <c r="AB23" s="26" t="s">
        <v>385</v>
      </c>
      <c r="AC23" s="25">
        <v>1929</v>
      </c>
      <c r="AD23" s="14" t="s">
        <v>318</v>
      </c>
    </row>
    <row r="24" spans="1:30" s="48" customFormat="1" ht="16.5" customHeight="1" x14ac:dyDescent="0.45">
      <c r="A24" s="6" t="s">
        <v>87</v>
      </c>
      <c r="B24" s="2" t="s">
        <v>22</v>
      </c>
      <c r="C24" s="2" t="s">
        <v>23</v>
      </c>
      <c r="D24" s="3" t="s">
        <v>24</v>
      </c>
      <c r="E24" s="4" t="s">
        <v>88</v>
      </c>
      <c r="F24" s="1" t="s">
        <v>26</v>
      </c>
      <c r="G24" s="1" t="s">
        <v>424</v>
      </c>
      <c r="H24" s="1"/>
      <c r="I24" s="17">
        <v>2569867.75</v>
      </c>
      <c r="J24" s="17">
        <v>1086603</v>
      </c>
      <c r="K24" s="18" t="s">
        <v>89</v>
      </c>
      <c r="L24" s="18" t="s">
        <v>90</v>
      </c>
      <c r="M24" s="18" t="s">
        <v>90</v>
      </c>
      <c r="N24" s="15"/>
      <c r="O24" s="20"/>
      <c r="P24" s="20"/>
      <c r="Q24" s="21"/>
      <c r="R24" s="31"/>
      <c r="S24" s="15"/>
      <c r="T24" s="16"/>
      <c r="U24" s="22"/>
      <c r="V24" s="7"/>
      <c r="W24" s="7"/>
      <c r="X24" s="7"/>
      <c r="Y24" s="25"/>
      <c r="Z24" s="26" t="s">
        <v>91</v>
      </c>
      <c r="AA24" s="7"/>
      <c r="AB24" s="26"/>
      <c r="AC24" s="25">
        <v>1898</v>
      </c>
      <c r="AD24" s="14" t="s">
        <v>430</v>
      </c>
    </row>
    <row r="25" spans="1:30" s="48" customFormat="1" ht="16.5" customHeight="1" x14ac:dyDescent="0.45">
      <c r="A25" s="95" t="s">
        <v>92</v>
      </c>
      <c r="B25" s="73" t="s">
        <v>22</v>
      </c>
      <c r="C25" s="73" t="s">
        <v>23</v>
      </c>
      <c r="D25" s="74" t="s">
        <v>24</v>
      </c>
      <c r="E25" s="75" t="s">
        <v>93</v>
      </c>
      <c r="F25" s="72" t="s">
        <v>26</v>
      </c>
      <c r="G25" s="1" t="s">
        <v>424</v>
      </c>
      <c r="H25" s="72"/>
      <c r="I25" s="76">
        <v>2584130.75</v>
      </c>
      <c r="J25" s="76">
        <v>1082617.75</v>
      </c>
      <c r="K25" s="77" t="s">
        <v>94</v>
      </c>
      <c r="L25" s="77" t="s">
        <v>95</v>
      </c>
      <c r="M25" s="77" t="s">
        <v>95</v>
      </c>
      <c r="N25" s="79"/>
      <c r="O25" s="80"/>
      <c r="P25" s="80"/>
      <c r="Q25" s="81"/>
      <c r="R25" s="82"/>
      <c r="S25" s="79"/>
      <c r="T25" s="83"/>
      <c r="U25" s="84"/>
      <c r="V25" s="78"/>
      <c r="W25" s="78"/>
      <c r="X25" s="78"/>
      <c r="Y25" s="85"/>
      <c r="Z25" s="86"/>
      <c r="AA25" s="78"/>
      <c r="AB25" t="s">
        <v>386</v>
      </c>
      <c r="AC25" s="85">
        <v>2022</v>
      </c>
      <c r="AD25" s="87" t="s">
        <v>341</v>
      </c>
    </row>
    <row r="26" spans="1:30" s="48" customFormat="1" ht="16.5" customHeight="1" x14ac:dyDescent="0.45">
      <c r="A26" s="6" t="s">
        <v>96</v>
      </c>
      <c r="B26" s="2" t="s">
        <v>22</v>
      </c>
      <c r="C26" s="2" t="s">
        <v>23</v>
      </c>
      <c r="D26" s="3" t="s">
        <v>24</v>
      </c>
      <c r="E26" s="4" t="s">
        <v>97</v>
      </c>
      <c r="F26" s="1" t="s">
        <v>26</v>
      </c>
      <c r="G26" s="1" t="s">
        <v>424</v>
      </c>
      <c r="H26" s="1"/>
      <c r="I26" s="17">
        <v>2569134.25</v>
      </c>
      <c r="J26" s="17">
        <v>1090914</v>
      </c>
      <c r="K26" s="18" t="s">
        <v>98</v>
      </c>
      <c r="L26" s="18" t="s">
        <v>99</v>
      </c>
      <c r="M26" s="18" t="s">
        <v>99</v>
      </c>
      <c r="N26" s="15"/>
      <c r="O26" s="20"/>
      <c r="P26" s="20"/>
      <c r="Q26" s="21"/>
      <c r="R26" s="31"/>
      <c r="S26" s="15"/>
      <c r="T26" s="16"/>
      <c r="U26" s="22"/>
      <c r="V26" s="7"/>
      <c r="W26" s="7"/>
      <c r="X26" s="7"/>
      <c r="Y26" s="25"/>
      <c r="Z26" s="27" t="s">
        <v>100</v>
      </c>
      <c r="AA26" s="7"/>
      <c r="AB26" t="s">
        <v>387</v>
      </c>
      <c r="AC26" s="25">
        <v>1983</v>
      </c>
      <c r="AD26" s="14" t="s">
        <v>101</v>
      </c>
    </row>
    <row r="27" spans="1:30" s="48" customFormat="1" ht="16.5" customHeight="1" x14ac:dyDescent="0.45">
      <c r="A27" s="6" t="s">
        <v>96</v>
      </c>
      <c r="B27" s="2" t="s">
        <v>22</v>
      </c>
      <c r="C27" s="2" t="s">
        <v>23</v>
      </c>
      <c r="D27" s="3" t="s">
        <v>24</v>
      </c>
      <c r="E27" s="4" t="s">
        <v>97</v>
      </c>
      <c r="F27" s="1" t="s">
        <v>26</v>
      </c>
      <c r="G27" s="1" t="s">
        <v>424</v>
      </c>
      <c r="H27" s="1"/>
      <c r="I27" s="17">
        <v>2569134.25</v>
      </c>
      <c r="J27" s="17">
        <v>1090914</v>
      </c>
      <c r="K27" s="18" t="s">
        <v>98</v>
      </c>
      <c r="L27" s="18" t="s">
        <v>102</v>
      </c>
      <c r="M27" s="19" t="s">
        <v>103</v>
      </c>
      <c r="N27" s="15"/>
      <c r="O27" s="20"/>
      <c r="P27" s="20"/>
      <c r="Q27" s="21"/>
      <c r="R27" s="31"/>
      <c r="S27" s="15"/>
      <c r="T27" s="16"/>
      <c r="U27" s="22"/>
      <c r="V27" s="7"/>
      <c r="W27" s="7"/>
      <c r="X27" s="7"/>
      <c r="Y27" s="25"/>
      <c r="Z27" s="26" t="s">
        <v>38</v>
      </c>
      <c r="AA27" s="7"/>
      <c r="AB27" t="s">
        <v>388</v>
      </c>
      <c r="AC27" s="25">
        <v>2003</v>
      </c>
      <c r="AD27" s="14" t="s">
        <v>104</v>
      </c>
    </row>
    <row r="28" spans="1:30" s="48" customFormat="1" ht="16.5" customHeight="1" x14ac:dyDescent="0.45">
      <c r="A28" s="6" t="s">
        <v>105</v>
      </c>
      <c r="B28" s="2" t="s">
        <v>22</v>
      </c>
      <c r="C28" s="2" t="s">
        <v>23</v>
      </c>
      <c r="D28" s="3" t="s">
        <v>24</v>
      </c>
      <c r="E28" s="4" t="s">
        <v>106</v>
      </c>
      <c r="F28" s="1" t="s">
        <v>26</v>
      </c>
      <c r="G28" s="1" t="s">
        <v>424</v>
      </c>
      <c r="H28" s="1"/>
      <c r="I28" s="17">
        <v>2600817.5</v>
      </c>
      <c r="J28" s="17">
        <v>1094012.125</v>
      </c>
      <c r="K28" s="18" t="s">
        <v>35</v>
      </c>
      <c r="L28" s="18" t="s">
        <v>107</v>
      </c>
      <c r="M28" s="19" t="s">
        <v>108</v>
      </c>
      <c r="N28" s="15"/>
      <c r="O28" s="20"/>
      <c r="P28" s="20"/>
      <c r="Q28" s="21"/>
      <c r="R28" s="31">
        <v>183000</v>
      </c>
      <c r="S28" s="15"/>
      <c r="T28" s="16"/>
      <c r="U28" s="22"/>
      <c r="V28" s="7"/>
      <c r="W28" s="7"/>
      <c r="X28" s="7"/>
      <c r="Y28" s="25"/>
      <c r="Z28" s="26"/>
      <c r="AA28" s="7"/>
      <c r="AB28" t="s">
        <v>389</v>
      </c>
      <c r="AC28" s="25">
        <v>1988</v>
      </c>
      <c r="AD28" s="14" t="s">
        <v>109</v>
      </c>
    </row>
    <row r="29" spans="1:30" s="48" customFormat="1" ht="16.5" customHeight="1" x14ac:dyDescent="0.45">
      <c r="A29" s="6" t="s">
        <v>105</v>
      </c>
      <c r="B29" s="2" t="s">
        <v>22</v>
      </c>
      <c r="C29" s="2" t="s">
        <v>23</v>
      </c>
      <c r="D29" s="3" t="s">
        <v>24</v>
      </c>
      <c r="E29" s="4" t="s">
        <v>106</v>
      </c>
      <c r="F29" s="1" t="s">
        <v>26</v>
      </c>
      <c r="G29" s="1" t="s">
        <v>424</v>
      </c>
      <c r="H29" s="1"/>
      <c r="I29" s="17">
        <v>2600817.5</v>
      </c>
      <c r="J29" s="17">
        <v>1094012.125</v>
      </c>
      <c r="K29" s="18" t="s">
        <v>35</v>
      </c>
      <c r="L29" s="18" t="s">
        <v>110</v>
      </c>
      <c r="M29" s="18" t="s">
        <v>110</v>
      </c>
      <c r="N29" s="15"/>
      <c r="O29" s="20"/>
      <c r="P29" s="20"/>
      <c r="Q29" s="21"/>
      <c r="R29" s="31"/>
      <c r="S29" s="15"/>
      <c r="T29" s="16"/>
      <c r="U29" s="22"/>
      <c r="V29" s="7"/>
      <c r="W29" s="7"/>
      <c r="X29" s="7"/>
      <c r="Y29" s="25"/>
      <c r="Z29" s="26" t="s">
        <v>38</v>
      </c>
      <c r="AA29" s="7"/>
      <c r="AB29" t="s">
        <v>390</v>
      </c>
      <c r="AC29" s="25">
        <v>2003</v>
      </c>
      <c r="AD29" s="14" t="s">
        <v>45</v>
      </c>
    </row>
    <row r="30" spans="1:30" s="48" customFormat="1" ht="16.5" customHeight="1" x14ac:dyDescent="0.45">
      <c r="A30" s="6" t="s">
        <v>111</v>
      </c>
      <c r="B30" s="2" t="s">
        <v>22</v>
      </c>
      <c r="C30" s="2" t="s">
        <v>23</v>
      </c>
      <c r="D30" s="3" t="s">
        <v>24</v>
      </c>
      <c r="E30" s="4" t="s">
        <v>112</v>
      </c>
      <c r="F30" s="1" t="s">
        <v>26</v>
      </c>
      <c r="G30" s="1" t="s">
        <v>424</v>
      </c>
      <c r="H30" s="1"/>
      <c r="I30" s="17">
        <v>2614826</v>
      </c>
      <c r="J30" s="17">
        <v>1101934.75</v>
      </c>
      <c r="K30" s="18" t="s">
        <v>113</v>
      </c>
      <c r="L30" s="18" t="s">
        <v>114</v>
      </c>
      <c r="M30" s="18" t="s">
        <v>114</v>
      </c>
      <c r="N30" s="15"/>
      <c r="O30" s="20"/>
      <c r="P30" s="20"/>
      <c r="Q30" s="21"/>
      <c r="R30" s="31"/>
      <c r="S30" s="15"/>
      <c r="T30" s="16"/>
      <c r="U30" s="22"/>
      <c r="V30" s="7"/>
      <c r="W30" s="7"/>
      <c r="X30" s="7"/>
      <c r="Y30" s="25"/>
      <c r="Z30" s="26" t="s">
        <v>431</v>
      </c>
      <c r="AA30" s="7"/>
      <c r="AB30" s="26"/>
      <c r="AC30" s="25">
        <v>1984</v>
      </c>
      <c r="AD30" s="14" t="s">
        <v>115</v>
      </c>
    </row>
    <row r="31" spans="1:30" s="48" customFormat="1" ht="14.25" customHeight="1" x14ac:dyDescent="0.45">
      <c r="A31" s="6" t="s">
        <v>116</v>
      </c>
      <c r="B31" s="2" t="s">
        <v>22</v>
      </c>
      <c r="C31" s="2" t="s">
        <v>23</v>
      </c>
      <c r="D31" s="3" t="s">
        <v>24</v>
      </c>
      <c r="E31" s="4" t="s">
        <v>117</v>
      </c>
      <c r="F31" s="1" t="s">
        <v>26</v>
      </c>
      <c r="G31" s="1" t="s">
        <v>424</v>
      </c>
      <c r="H31" s="1"/>
      <c r="I31" s="17">
        <v>2565897.75</v>
      </c>
      <c r="J31" s="17">
        <v>1094789</v>
      </c>
      <c r="K31" s="18" t="s">
        <v>127</v>
      </c>
      <c r="L31" s="18" t="s">
        <v>118</v>
      </c>
      <c r="M31" s="18" t="s">
        <v>118</v>
      </c>
      <c r="N31" s="15"/>
      <c r="O31" s="20"/>
      <c r="P31" s="20"/>
      <c r="Q31" s="21"/>
      <c r="R31" s="31"/>
      <c r="S31" s="15"/>
      <c r="T31" s="16"/>
      <c r="U31" s="22"/>
      <c r="V31" s="7"/>
      <c r="W31" s="7"/>
      <c r="X31" s="7"/>
      <c r="Y31" s="25"/>
      <c r="Z31" s="26"/>
      <c r="AA31" s="7"/>
      <c r="AB31" t="s">
        <v>391</v>
      </c>
      <c r="AC31" s="25">
        <v>1931</v>
      </c>
      <c r="AD31" s="14" t="s">
        <v>119</v>
      </c>
    </row>
    <row r="32" spans="1:30" s="48" customFormat="1" ht="16.5" customHeight="1" x14ac:dyDescent="0.45">
      <c r="A32" s="94" t="s">
        <v>302</v>
      </c>
      <c r="B32" s="55" t="s">
        <v>22</v>
      </c>
      <c r="C32" s="55" t="s">
        <v>23</v>
      </c>
      <c r="D32" s="56" t="s">
        <v>24</v>
      </c>
      <c r="E32" s="57" t="s">
        <v>303</v>
      </c>
      <c r="F32" s="55" t="s">
        <v>26</v>
      </c>
      <c r="G32" s="1" t="s">
        <v>424</v>
      </c>
      <c r="H32" s="55"/>
      <c r="I32" s="76">
        <v>2571000</v>
      </c>
      <c r="J32" s="76">
        <v>1085000</v>
      </c>
      <c r="K32" s="59" t="s">
        <v>304</v>
      </c>
      <c r="L32" s="59" t="s">
        <v>90</v>
      </c>
      <c r="M32" s="59" t="s">
        <v>90</v>
      </c>
      <c r="N32" s="61"/>
      <c r="O32" s="62"/>
      <c r="P32" s="62"/>
      <c r="Q32" s="62"/>
      <c r="R32" s="63"/>
      <c r="S32" s="61"/>
      <c r="T32" s="64"/>
      <c r="U32" s="65"/>
      <c r="V32" s="60"/>
      <c r="W32" s="60"/>
      <c r="X32" s="60"/>
      <c r="Y32" s="66"/>
      <c r="Z32" s="67" t="s">
        <v>329</v>
      </c>
      <c r="AA32" s="60"/>
      <c r="AB32" s="67"/>
      <c r="AC32" s="66">
        <v>2003</v>
      </c>
      <c r="AD32" s="69" t="s">
        <v>221</v>
      </c>
    </row>
    <row r="33" spans="1:30" s="48" customFormat="1" ht="16.5" customHeight="1" x14ac:dyDescent="0.45">
      <c r="A33" s="94" t="s">
        <v>302</v>
      </c>
      <c r="B33" s="55" t="s">
        <v>22</v>
      </c>
      <c r="C33" s="55" t="s">
        <v>23</v>
      </c>
      <c r="D33" s="56" t="s">
        <v>24</v>
      </c>
      <c r="E33" s="57" t="s">
        <v>303</v>
      </c>
      <c r="F33" s="55" t="s">
        <v>26</v>
      </c>
      <c r="G33" s="1" t="s">
        <v>424</v>
      </c>
      <c r="H33" s="55"/>
      <c r="I33" s="76">
        <v>2571000</v>
      </c>
      <c r="J33" s="76">
        <v>1085000</v>
      </c>
      <c r="K33" s="59" t="s">
        <v>304</v>
      </c>
      <c r="L33" s="59" t="s">
        <v>305</v>
      </c>
      <c r="M33" s="59" t="s">
        <v>305</v>
      </c>
      <c r="N33" s="61"/>
      <c r="O33" s="62"/>
      <c r="P33" s="62"/>
      <c r="Q33" s="62"/>
      <c r="R33" s="63">
        <v>30000</v>
      </c>
      <c r="S33" s="61"/>
      <c r="T33" s="64"/>
      <c r="U33" s="65"/>
      <c r="V33" s="60"/>
      <c r="W33" s="60"/>
      <c r="X33" s="60"/>
      <c r="Y33" s="66"/>
      <c r="Z33" s="67" t="s">
        <v>306</v>
      </c>
      <c r="AA33" s="60"/>
      <c r="AB33" s="67"/>
      <c r="AC33" s="66">
        <v>2018</v>
      </c>
      <c r="AD33" s="69" t="s">
        <v>307</v>
      </c>
    </row>
    <row r="34" spans="1:30" s="70" customFormat="1" ht="16.5" customHeight="1" x14ac:dyDescent="0.45">
      <c r="A34" s="6" t="s">
        <v>120</v>
      </c>
      <c r="B34" s="2" t="s">
        <v>22</v>
      </c>
      <c r="C34" s="2" t="s">
        <v>23</v>
      </c>
      <c r="D34" s="3" t="s">
        <v>24</v>
      </c>
      <c r="E34" s="4" t="s">
        <v>121</v>
      </c>
      <c r="F34" s="1" t="s">
        <v>26</v>
      </c>
      <c r="G34" s="1" t="s">
        <v>424</v>
      </c>
      <c r="H34" s="1"/>
      <c r="I34" s="17">
        <v>2591035</v>
      </c>
      <c r="J34" s="17">
        <v>1091147</v>
      </c>
      <c r="K34" s="18" t="s">
        <v>310</v>
      </c>
      <c r="L34" s="18" t="s">
        <v>122</v>
      </c>
      <c r="M34" s="18" t="s">
        <v>122</v>
      </c>
      <c r="N34" s="15"/>
      <c r="O34" s="20"/>
      <c r="P34" s="20"/>
      <c r="Q34" s="21"/>
      <c r="R34" s="31"/>
      <c r="S34" s="15"/>
      <c r="T34" s="16"/>
      <c r="U34" s="22"/>
      <c r="V34" s="7"/>
      <c r="W34" s="7"/>
      <c r="X34" s="7"/>
      <c r="Y34" s="25"/>
      <c r="Z34" s="26" t="s">
        <v>123</v>
      </c>
      <c r="AA34" s="7"/>
      <c r="AB34" t="s">
        <v>392</v>
      </c>
      <c r="AC34" s="25">
        <v>2003</v>
      </c>
      <c r="AD34" s="14" t="s">
        <v>124</v>
      </c>
    </row>
    <row r="35" spans="1:30" s="48" customFormat="1" ht="16.5" customHeight="1" x14ac:dyDescent="0.45">
      <c r="A35" s="94" t="s">
        <v>120</v>
      </c>
      <c r="B35" s="55" t="s">
        <v>22</v>
      </c>
      <c r="C35" s="55" t="s">
        <v>23</v>
      </c>
      <c r="D35" s="56" t="s">
        <v>24</v>
      </c>
      <c r="E35" s="71" t="s">
        <v>121</v>
      </c>
      <c r="F35" s="55" t="s">
        <v>26</v>
      </c>
      <c r="G35" s="1" t="s">
        <v>424</v>
      </c>
      <c r="H35" s="55"/>
      <c r="I35" s="58">
        <v>2591002</v>
      </c>
      <c r="J35" s="58">
        <v>1091400.5</v>
      </c>
      <c r="K35" s="59" t="s">
        <v>310</v>
      </c>
      <c r="L35" s="59" t="s">
        <v>309</v>
      </c>
      <c r="M35" s="59" t="s">
        <v>309</v>
      </c>
      <c r="N35" s="61"/>
      <c r="O35" s="62"/>
      <c r="P35" s="62"/>
      <c r="Q35" s="62"/>
      <c r="R35" s="63"/>
      <c r="S35" s="61"/>
      <c r="T35" s="64"/>
      <c r="U35" s="65"/>
      <c r="V35" s="60"/>
      <c r="W35" s="60"/>
      <c r="X35" s="60"/>
      <c r="Y35" s="66"/>
      <c r="Z35" s="67" t="s">
        <v>311</v>
      </c>
      <c r="AA35" s="60"/>
      <c r="AB35" s="67"/>
      <c r="AC35" s="66">
        <v>2022</v>
      </c>
      <c r="AD35" s="69" t="s">
        <v>340</v>
      </c>
    </row>
    <row r="36" spans="1:30" s="48" customFormat="1" ht="16.5" customHeight="1" x14ac:dyDescent="0.45">
      <c r="A36" s="6" t="s">
        <v>125</v>
      </c>
      <c r="B36" s="2" t="s">
        <v>22</v>
      </c>
      <c r="C36" s="2" t="s">
        <v>23</v>
      </c>
      <c r="D36" s="3" t="s">
        <v>24</v>
      </c>
      <c r="E36" s="4" t="s">
        <v>126</v>
      </c>
      <c r="F36" s="1" t="s">
        <v>26</v>
      </c>
      <c r="G36" s="1" t="s">
        <v>424</v>
      </c>
      <c r="H36" s="1"/>
      <c r="I36" s="17">
        <v>2568192.25</v>
      </c>
      <c r="J36" s="17">
        <v>1094900.125</v>
      </c>
      <c r="K36" s="18" t="s">
        <v>127</v>
      </c>
      <c r="L36" s="128">
        <v>22282</v>
      </c>
      <c r="M36" s="35">
        <v>22646</v>
      </c>
      <c r="N36" s="15"/>
      <c r="O36" s="20"/>
      <c r="P36" s="20"/>
      <c r="Q36" s="21"/>
      <c r="R36" s="31"/>
      <c r="S36" s="15"/>
      <c r="T36" s="16"/>
      <c r="U36" s="22"/>
      <c r="V36" s="7"/>
      <c r="W36" s="7"/>
      <c r="X36" s="7"/>
      <c r="Y36" s="25"/>
      <c r="Z36" s="26"/>
      <c r="AA36" s="7"/>
      <c r="AB36" s="26"/>
      <c r="AC36" s="25">
        <v>1983</v>
      </c>
      <c r="AD36" s="14" t="s">
        <v>48</v>
      </c>
    </row>
    <row r="37" spans="1:30" s="48" customFormat="1" ht="17.25" customHeight="1" x14ac:dyDescent="0.45">
      <c r="A37" s="6" t="s">
        <v>125</v>
      </c>
      <c r="B37" s="2" t="s">
        <v>22</v>
      </c>
      <c r="C37" s="2" t="s">
        <v>23</v>
      </c>
      <c r="D37" s="3" t="s">
        <v>24</v>
      </c>
      <c r="E37" s="4" t="s">
        <v>126</v>
      </c>
      <c r="F37" s="1" t="s">
        <v>26</v>
      </c>
      <c r="G37" s="1" t="s">
        <v>424</v>
      </c>
      <c r="H37" s="1"/>
      <c r="I37" s="17">
        <v>2568192.25</v>
      </c>
      <c r="J37" s="17">
        <v>1094900.125</v>
      </c>
      <c r="K37" s="18" t="s">
        <v>127</v>
      </c>
      <c r="L37" s="127">
        <v>24473</v>
      </c>
      <c r="M37" s="35">
        <v>22646</v>
      </c>
      <c r="N37" s="15"/>
      <c r="O37" s="20"/>
      <c r="P37" s="20"/>
      <c r="Q37" s="21"/>
      <c r="R37" s="31"/>
      <c r="S37" s="15"/>
      <c r="T37" s="16"/>
      <c r="U37" s="22"/>
      <c r="V37" s="7"/>
      <c r="W37" s="7"/>
      <c r="X37" s="7"/>
      <c r="Y37" s="25"/>
      <c r="Z37" s="26"/>
      <c r="AA37" s="7"/>
      <c r="AB37" s="26"/>
      <c r="AC37" s="25">
        <v>1983</v>
      </c>
      <c r="AD37" s="14" t="s">
        <v>48</v>
      </c>
    </row>
    <row r="38" spans="1:30" s="48" customFormat="1" ht="16.5" customHeight="1" x14ac:dyDescent="0.45">
      <c r="A38" s="6" t="s">
        <v>125</v>
      </c>
      <c r="B38" s="2" t="s">
        <v>22</v>
      </c>
      <c r="C38" s="2" t="s">
        <v>23</v>
      </c>
      <c r="D38" s="3" t="s">
        <v>24</v>
      </c>
      <c r="E38" s="4" t="s">
        <v>126</v>
      </c>
      <c r="F38" s="1" t="s">
        <v>26</v>
      </c>
      <c r="G38" s="1" t="s">
        <v>424</v>
      </c>
      <c r="H38" s="1"/>
      <c r="I38" s="17">
        <v>2568192.25</v>
      </c>
      <c r="J38" s="17">
        <v>1094900.125</v>
      </c>
      <c r="K38" s="18" t="s">
        <v>127</v>
      </c>
      <c r="L38" s="127">
        <v>25934</v>
      </c>
      <c r="M38" s="35">
        <v>26298</v>
      </c>
      <c r="N38" s="15"/>
      <c r="O38" s="20"/>
      <c r="P38" s="20"/>
      <c r="Q38" s="21"/>
      <c r="R38" s="31"/>
      <c r="S38" s="15"/>
      <c r="T38" s="16"/>
      <c r="U38" s="22"/>
      <c r="V38" s="7"/>
      <c r="W38" s="7"/>
      <c r="X38" s="7"/>
      <c r="Y38" s="25"/>
      <c r="Z38" s="26"/>
      <c r="AA38" s="7"/>
      <c r="AB38" s="26"/>
      <c r="AC38" s="25">
        <v>1983</v>
      </c>
      <c r="AD38" s="14" t="s">
        <v>48</v>
      </c>
    </row>
    <row r="39" spans="1:30" s="48" customFormat="1" ht="16.5" customHeight="1" x14ac:dyDescent="0.45">
      <c r="A39" s="6" t="s">
        <v>125</v>
      </c>
      <c r="B39" s="2" t="s">
        <v>22</v>
      </c>
      <c r="C39" s="2" t="s">
        <v>23</v>
      </c>
      <c r="D39" s="3" t="s">
        <v>24</v>
      </c>
      <c r="E39" s="4" t="s">
        <v>126</v>
      </c>
      <c r="F39" s="1" t="s">
        <v>26</v>
      </c>
      <c r="G39" s="1" t="s">
        <v>424</v>
      </c>
      <c r="H39" s="1"/>
      <c r="I39" s="17">
        <v>2568192.25</v>
      </c>
      <c r="J39" s="17">
        <v>1094900.125</v>
      </c>
      <c r="K39" s="18" t="s">
        <v>127</v>
      </c>
      <c r="L39" s="18" t="s">
        <v>128</v>
      </c>
      <c r="M39" s="18" t="s">
        <v>128</v>
      </c>
      <c r="N39" s="15"/>
      <c r="O39" s="20"/>
      <c r="P39" s="20"/>
      <c r="Q39" s="21"/>
      <c r="R39" s="31"/>
      <c r="S39" s="15"/>
      <c r="T39" s="16"/>
      <c r="U39" s="22"/>
      <c r="V39" s="7"/>
      <c r="W39" s="7"/>
      <c r="X39" s="7"/>
      <c r="Y39" s="25"/>
      <c r="Z39" s="26"/>
      <c r="AA39" s="7"/>
      <c r="AB39" t="s">
        <v>393</v>
      </c>
      <c r="AC39" s="25">
        <v>1912</v>
      </c>
      <c r="AD39" s="14" t="s">
        <v>129</v>
      </c>
    </row>
    <row r="40" spans="1:30" s="48" customFormat="1" ht="16.5" customHeight="1" x14ac:dyDescent="0.45">
      <c r="A40" s="6" t="s">
        <v>125</v>
      </c>
      <c r="B40" s="2" t="s">
        <v>22</v>
      </c>
      <c r="C40" s="2" t="s">
        <v>23</v>
      </c>
      <c r="D40" s="3" t="s">
        <v>24</v>
      </c>
      <c r="E40" s="4" t="s">
        <v>126</v>
      </c>
      <c r="F40" s="1" t="s">
        <v>26</v>
      </c>
      <c r="G40" s="1" t="s">
        <v>424</v>
      </c>
      <c r="H40" s="1"/>
      <c r="I40" s="17">
        <v>2568192.25</v>
      </c>
      <c r="J40" s="17">
        <v>1094900.125</v>
      </c>
      <c r="K40" s="18" t="s">
        <v>127</v>
      </c>
      <c r="L40" s="18" t="s">
        <v>130</v>
      </c>
      <c r="M40" s="18" t="s">
        <v>130</v>
      </c>
      <c r="N40" s="15"/>
      <c r="O40" s="20"/>
      <c r="P40" s="20"/>
      <c r="Q40" s="21"/>
      <c r="R40" s="31"/>
      <c r="S40" s="15"/>
      <c r="T40" s="16"/>
      <c r="U40" s="22"/>
      <c r="V40" s="7"/>
      <c r="W40" s="7"/>
      <c r="X40" s="7"/>
      <c r="Y40" s="25"/>
      <c r="Z40" s="26"/>
      <c r="AA40" s="7"/>
      <c r="AB40" t="s">
        <v>394</v>
      </c>
      <c r="AC40" s="25">
        <v>1919</v>
      </c>
      <c r="AD40" s="14" t="s">
        <v>131</v>
      </c>
    </row>
    <row r="41" spans="1:30" s="48" customFormat="1" ht="16.5" customHeight="1" x14ac:dyDescent="0.45">
      <c r="A41" s="6" t="s">
        <v>125</v>
      </c>
      <c r="B41" s="2" t="s">
        <v>22</v>
      </c>
      <c r="C41" s="2" t="s">
        <v>23</v>
      </c>
      <c r="D41" s="3" t="s">
        <v>24</v>
      </c>
      <c r="E41" s="4" t="s">
        <v>126</v>
      </c>
      <c r="F41" s="1" t="s">
        <v>26</v>
      </c>
      <c r="G41" s="1" t="s">
        <v>424</v>
      </c>
      <c r="H41" s="1"/>
      <c r="I41" s="17">
        <v>2568192.25</v>
      </c>
      <c r="J41" s="17">
        <v>1094900.125</v>
      </c>
      <c r="K41" s="18" t="s">
        <v>127</v>
      </c>
      <c r="L41" s="18" t="s">
        <v>132</v>
      </c>
      <c r="M41" s="18" t="s">
        <v>132</v>
      </c>
      <c r="N41" s="15"/>
      <c r="O41" s="20"/>
      <c r="P41" s="20"/>
      <c r="Q41" s="21"/>
      <c r="R41" s="31"/>
      <c r="S41" s="15"/>
      <c r="T41" s="16"/>
      <c r="U41" s="22"/>
      <c r="V41" s="7"/>
      <c r="W41" s="7"/>
      <c r="X41" s="7"/>
      <c r="Y41" s="25"/>
      <c r="Z41" s="26"/>
      <c r="AA41" s="7"/>
      <c r="AB41" t="s">
        <v>395</v>
      </c>
      <c r="AC41" s="25">
        <v>1922</v>
      </c>
      <c r="AD41" s="14" t="s">
        <v>133</v>
      </c>
    </row>
    <row r="42" spans="1:30" s="48" customFormat="1" ht="15.75" customHeight="1" x14ac:dyDescent="0.45">
      <c r="A42" s="6" t="s">
        <v>125</v>
      </c>
      <c r="B42" s="2" t="s">
        <v>22</v>
      </c>
      <c r="C42" s="2" t="s">
        <v>23</v>
      </c>
      <c r="D42" s="3" t="s">
        <v>24</v>
      </c>
      <c r="E42" s="4" t="s">
        <v>126</v>
      </c>
      <c r="F42" s="1" t="s">
        <v>26</v>
      </c>
      <c r="G42" s="1" t="s">
        <v>424</v>
      </c>
      <c r="H42" s="1"/>
      <c r="I42" s="17">
        <v>2568192.25</v>
      </c>
      <c r="J42" s="17">
        <v>1094900.125</v>
      </c>
      <c r="K42" s="18" t="s">
        <v>127</v>
      </c>
      <c r="L42" s="18" t="s">
        <v>134</v>
      </c>
      <c r="M42" s="19" t="s">
        <v>135</v>
      </c>
      <c r="N42" s="15"/>
      <c r="O42" s="20"/>
      <c r="P42" s="20"/>
      <c r="Q42" s="21"/>
      <c r="R42" s="31"/>
      <c r="S42" s="15"/>
      <c r="T42" s="16"/>
      <c r="U42" s="22"/>
      <c r="V42" s="7"/>
      <c r="W42" s="7"/>
      <c r="X42" s="7"/>
      <c r="Y42" s="25"/>
      <c r="Z42" s="26"/>
      <c r="AA42" s="7"/>
      <c r="AB42" s="26"/>
      <c r="AC42" s="25">
        <v>1931</v>
      </c>
      <c r="AD42" s="14" t="s">
        <v>119</v>
      </c>
    </row>
    <row r="43" spans="1:30" s="48" customFormat="1" ht="16.5" customHeight="1" x14ac:dyDescent="0.45">
      <c r="A43" s="6" t="s">
        <v>125</v>
      </c>
      <c r="B43" s="2" t="s">
        <v>22</v>
      </c>
      <c r="C43" s="2" t="s">
        <v>23</v>
      </c>
      <c r="D43" s="3" t="s">
        <v>24</v>
      </c>
      <c r="E43" s="4" t="s">
        <v>126</v>
      </c>
      <c r="F43" s="1" t="s">
        <v>26</v>
      </c>
      <c r="G43" s="1" t="s">
        <v>424</v>
      </c>
      <c r="H43" s="1"/>
      <c r="I43" s="17">
        <v>2568192.25</v>
      </c>
      <c r="J43" s="17">
        <v>1094900.125</v>
      </c>
      <c r="K43" s="18" t="s">
        <v>127</v>
      </c>
      <c r="L43" s="18" t="s">
        <v>136</v>
      </c>
      <c r="M43" s="19" t="s">
        <v>137</v>
      </c>
      <c r="N43" s="15"/>
      <c r="O43" s="20"/>
      <c r="P43" s="20"/>
      <c r="Q43" s="21"/>
      <c r="R43" s="31"/>
      <c r="S43" s="15"/>
      <c r="T43" s="16"/>
      <c r="U43" s="22"/>
      <c r="V43" s="7"/>
      <c r="W43" s="7"/>
      <c r="X43" s="7"/>
      <c r="Y43" s="25"/>
      <c r="Z43" s="26"/>
      <c r="AA43" s="7"/>
      <c r="AB43" s="26"/>
      <c r="AC43" s="25">
        <v>1934</v>
      </c>
      <c r="AD43" s="14" t="s">
        <v>138</v>
      </c>
    </row>
    <row r="44" spans="1:30" s="48" customFormat="1" ht="16.5" customHeight="1" x14ac:dyDescent="0.45">
      <c r="A44" s="6" t="s">
        <v>125</v>
      </c>
      <c r="B44" s="2" t="s">
        <v>22</v>
      </c>
      <c r="C44" s="2" t="s">
        <v>23</v>
      </c>
      <c r="D44" s="3" t="s">
        <v>24</v>
      </c>
      <c r="E44" s="4" t="s">
        <v>126</v>
      </c>
      <c r="F44" s="1" t="s">
        <v>26</v>
      </c>
      <c r="G44" s="1" t="s">
        <v>424</v>
      </c>
      <c r="H44" s="1"/>
      <c r="I44" s="17">
        <v>2568192.25</v>
      </c>
      <c r="J44" s="17">
        <v>1094900.125</v>
      </c>
      <c r="K44" s="18" t="s">
        <v>127</v>
      </c>
      <c r="L44" s="18" t="s">
        <v>139</v>
      </c>
      <c r="M44" s="19" t="s">
        <v>140</v>
      </c>
      <c r="N44" s="15">
        <v>840000</v>
      </c>
      <c r="O44" s="20"/>
      <c r="P44" s="20"/>
      <c r="Q44" s="20"/>
      <c r="R44" s="31">
        <v>840000</v>
      </c>
      <c r="S44" s="15"/>
      <c r="T44" s="83"/>
      <c r="U44" s="84"/>
      <c r="V44" s="78">
        <v>22.5</v>
      </c>
      <c r="W44" s="78"/>
      <c r="X44" s="78"/>
      <c r="Y44" s="85" t="s">
        <v>141</v>
      </c>
      <c r="Z44" s="27" t="s">
        <v>142</v>
      </c>
      <c r="AA44" s="7"/>
      <c r="AB44" t="s">
        <v>396</v>
      </c>
      <c r="AC44" s="25">
        <v>1943</v>
      </c>
      <c r="AD44" s="14" t="s">
        <v>432</v>
      </c>
    </row>
    <row r="45" spans="1:30" s="48" customFormat="1" ht="16.5" customHeight="1" x14ac:dyDescent="0.45">
      <c r="A45" s="6" t="s">
        <v>125</v>
      </c>
      <c r="B45" s="2" t="s">
        <v>22</v>
      </c>
      <c r="C45" s="2" t="s">
        <v>23</v>
      </c>
      <c r="D45" s="3" t="s">
        <v>24</v>
      </c>
      <c r="E45" s="4" t="s">
        <v>126</v>
      </c>
      <c r="F45" s="1" t="s">
        <v>26</v>
      </c>
      <c r="G45" s="1" t="s">
        <v>424</v>
      </c>
      <c r="H45" s="1"/>
      <c r="I45" s="17">
        <v>2568192.25</v>
      </c>
      <c r="J45" s="17">
        <v>1094900.125</v>
      </c>
      <c r="K45" s="18" t="s">
        <v>127</v>
      </c>
      <c r="L45" s="18" t="s">
        <v>145</v>
      </c>
      <c r="M45" s="18" t="s">
        <v>145</v>
      </c>
      <c r="N45" s="15"/>
      <c r="O45" s="20"/>
      <c r="P45" s="20"/>
      <c r="Q45" s="21"/>
      <c r="R45" s="31">
        <v>850000</v>
      </c>
      <c r="S45" s="15"/>
      <c r="T45" s="16"/>
      <c r="U45" s="22"/>
      <c r="V45" s="7"/>
      <c r="W45" s="7"/>
      <c r="X45" s="7"/>
      <c r="Y45" s="25"/>
      <c r="Z45" s="26" t="s">
        <v>365</v>
      </c>
      <c r="AA45" s="7"/>
      <c r="AB45" t="s">
        <v>397</v>
      </c>
      <c r="AC45" s="25"/>
      <c r="AD45" s="14" t="s">
        <v>146</v>
      </c>
    </row>
    <row r="46" spans="1:30" s="48" customFormat="1" ht="16.5" customHeight="1" x14ac:dyDescent="0.45">
      <c r="A46" s="6" t="s">
        <v>125</v>
      </c>
      <c r="B46" s="2" t="s">
        <v>22</v>
      </c>
      <c r="C46" s="2" t="s">
        <v>23</v>
      </c>
      <c r="D46" s="3" t="s">
        <v>24</v>
      </c>
      <c r="E46" s="4" t="s">
        <v>126</v>
      </c>
      <c r="F46" s="1" t="s">
        <v>26</v>
      </c>
      <c r="G46" s="1" t="s">
        <v>424</v>
      </c>
      <c r="H46" s="1"/>
      <c r="I46" s="17">
        <v>2568192.25</v>
      </c>
      <c r="J46" s="17">
        <v>1094900.125</v>
      </c>
      <c r="K46" s="18" t="s">
        <v>127</v>
      </c>
      <c r="L46" s="18" t="s">
        <v>147</v>
      </c>
      <c r="M46" s="19" t="s">
        <v>148</v>
      </c>
      <c r="N46" s="15">
        <v>840000</v>
      </c>
      <c r="O46" s="20"/>
      <c r="P46" s="20"/>
      <c r="Q46" s="21"/>
      <c r="R46" s="31"/>
      <c r="S46" s="15"/>
      <c r="T46" s="16"/>
      <c r="U46" s="22"/>
      <c r="V46" s="7">
        <v>25</v>
      </c>
      <c r="W46" s="7"/>
      <c r="X46" s="7"/>
      <c r="Y46" s="25"/>
      <c r="Z46" s="26" t="s">
        <v>149</v>
      </c>
      <c r="AA46" s="7"/>
      <c r="AB46" t="s">
        <v>398</v>
      </c>
      <c r="AC46" s="25">
        <v>1961</v>
      </c>
      <c r="AD46" s="14" t="s">
        <v>151</v>
      </c>
    </row>
    <row r="47" spans="1:30" s="48" customFormat="1" ht="16.5" customHeight="1" x14ac:dyDescent="0.45">
      <c r="A47" s="96" t="s">
        <v>347</v>
      </c>
      <c r="B47" s="5" t="s">
        <v>22</v>
      </c>
      <c r="C47" s="5" t="s">
        <v>23</v>
      </c>
      <c r="D47" s="5" t="s">
        <v>24</v>
      </c>
      <c r="E47" s="92" t="s">
        <v>342</v>
      </c>
      <c r="F47" s="5" t="s">
        <v>26</v>
      </c>
      <c r="G47" s="1" t="s">
        <v>424</v>
      </c>
      <c r="H47" s="5" t="s">
        <v>351</v>
      </c>
      <c r="I47" s="17">
        <v>2670267.4</v>
      </c>
      <c r="J47" s="17">
        <v>1144711.6000000001</v>
      </c>
      <c r="K47" s="5" t="s">
        <v>343</v>
      </c>
      <c r="L47" s="18" t="s">
        <v>344</v>
      </c>
      <c r="M47" s="18" t="s">
        <v>344</v>
      </c>
      <c r="N47" s="17"/>
      <c r="O47" s="17"/>
      <c r="P47" s="17"/>
      <c r="Q47" s="17"/>
      <c r="R47" s="93"/>
      <c r="S47" s="17"/>
      <c r="T47" s="17"/>
      <c r="U47" s="5"/>
      <c r="V47" s="17"/>
      <c r="W47" s="17"/>
      <c r="X47" s="17"/>
      <c r="Y47" s="5"/>
      <c r="Z47" s="5" t="s">
        <v>345</v>
      </c>
      <c r="AA47" s="17"/>
      <c r="AB47" s="5" t="s">
        <v>346</v>
      </c>
      <c r="AC47" s="132">
        <v>2023</v>
      </c>
      <c r="AD47" s="5" t="s">
        <v>362</v>
      </c>
    </row>
    <row r="48" spans="1:30" s="70" customFormat="1" ht="17.25" customHeight="1" x14ac:dyDescent="0.45">
      <c r="A48" s="6" t="s">
        <v>152</v>
      </c>
      <c r="B48" s="2" t="s">
        <v>22</v>
      </c>
      <c r="C48" s="2" t="s">
        <v>23</v>
      </c>
      <c r="D48" s="3" t="s">
        <v>24</v>
      </c>
      <c r="E48" s="4" t="s">
        <v>153</v>
      </c>
      <c r="F48" s="1" t="s">
        <v>26</v>
      </c>
      <c r="G48" s="1" t="s">
        <v>424</v>
      </c>
      <c r="H48" s="1"/>
      <c r="I48" s="17">
        <v>2631433.5</v>
      </c>
      <c r="J48" s="17">
        <v>1106377.75</v>
      </c>
      <c r="K48" s="18" t="s">
        <v>154</v>
      </c>
      <c r="L48" s="127" t="s">
        <v>155</v>
      </c>
      <c r="M48" s="127" t="s">
        <v>155</v>
      </c>
      <c r="N48" s="15"/>
      <c r="O48" s="20"/>
      <c r="P48" s="20"/>
      <c r="Q48" s="21"/>
      <c r="R48" s="31"/>
      <c r="S48" s="15"/>
      <c r="T48" s="16"/>
      <c r="U48" s="22"/>
      <c r="V48" s="7"/>
      <c r="W48" s="7"/>
      <c r="X48" s="7"/>
      <c r="Y48" s="25"/>
      <c r="Z48" s="27" t="s">
        <v>156</v>
      </c>
      <c r="AA48" s="7"/>
      <c r="AB48" t="s">
        <v>399</v>
      </c>
      <c r="AC48" s="133" t="s">
        <v>157</v>
      </c>
      <c r="AD48" s="14" t="s">
        <v>433</v>
      </c>
    </row>
    <row r="49" spans="1:30" s="48" customFormat="1" ht="20.25" customHeight="1" x14ac:dyDescent="0.45">
      <c r="A49" s="6" t="s">
        <v>152</v>
      </c>
      <c r="B49" s="2" t="s">
        <v>22</v>
      </c>
      <c r="C49" s="2" t="s">
        <v>23</v>
      </c>
      <c r="D49" s="3" t="s">
        <v>24</v>
      </c>
      <c r="E49" s="4" t="s">
        <v>153</v>
      </c>
      <c r="F49" s="1" t="s">
        <v>26</v>
      </c>
      <c r="G49" s="1" t="s">
        <v>424</v>
      </c>
      <c r="H49" s="1"/>
      <c r="I49" s="17">
        <v>2631433.5</v>
      </c>
      <c r="J49" s="17">
        <v>1106377.75</v>
      </c>
      <c r="K49" s="18" t="s">
        <v>154</v>
      </c>
      <c r="L49" s="127" t="s">
        <v>158</v>
      </c>
      <c r="M49" s="127" t="s">
        <v>158</v>
      </c>
      <c r="N49" s="15"/>
      <c r="O49" s="20"/>
      <c r="P49" s="20"/>
      <c r="Q49" s="21"/>
      <c r="R49" s="31"/>
      <c r="S49" s="15"/>
      <c r="T49" s="16"/>
      <c r="U49" s="22"/>
      <c r="V49" s="7"/>
      <c r="W49" s="7"/>
      <c r="X49" s="7"/>
      <c r="Y49" s="25"/>
      <c r="Z49" s="27" t="s">
        <v>159</v>
      </c>
      <c r="AA49" s="7"/>
      <c r="AB49" t="s">
        <v>400</v>
      </c>
      <c r="AC49" s="133" t="s">
        <v>160</v>
      </c>
      <c r="AD49" s="14" t="s">
        <v>161</v>
      </c>
    </row>
    <row r="50" spans="1:30" s="48" customFormat="1" ht="16.5" customHeight="1" x14ac:dyDescent="0.45">
      <c r="A50" s="6" t="s">
        <v>152</v>
      </c>
      <c r="B50" s="2" t="s">
        <v>22</v>
      </c>
      <c r="C50" s="2" t="s">
        <v>23</v>
      </c>
      <c r="D50" s="3" t="s">
        <v>24</v>
      </c>
      <c r="E50" s="4" t="s">
        <v>153</v>
      </c>
      <c r="F50" s="1" t="s">
        <v>26</v>
      </c>
      <c r="G50" s="1" t="s">
        <v>424</v>
      </c>
      <c r="H50" s="1"/>
      <c r="I50" s="17">
        <v>2631433.5</v>
      </c>
      <c r="J50" s="17">
        <v>1106377.75</v>
      </c>
      <c r="K50" s="18" t="s">
        <v>154</v>
      </c>
      <c r="L50" s="127" t="s">
        <v>162</v>
      </c>
      <c r="M50" s="127" t="s">
        <v>162</v>
      </c>
      <c r="N50" s="15"/>
      <c r="O50" s="20"/>
      <c r="P50" s="20"/>
      <c r="Q50" s="21"/>
      <c r="R50" s="31"/>
      <c r="S50" s="15"/>
      <c r="T50" s="16"/>
      <c r="U50" s="22"/>
      <c r="V50" s="7"/>
      <c r="W50" s="7"/>
      <c r="X50" s="7"/>
      <c r="Y50" s="25"/>
      <c r="Z50" s="27" t="s">
        <v>163</v>
      </c>
      <c r="AA50" s="7"/>
      <c r="AB50" t="s">
        <v>401</v>
      </c>
      <c r="AC50" s="25">
        <v>1983</v>
      </c>
      <c r="AD50" s="14" t="s">
        <v>164</v>
      </c>
    </row>
    <row r="51" spans="1:30" s="48" customFormat="1" ht="16.5" customHeight="1" x14ac:dyDescent="0.45">
      <c r="A51" s="6" t="s">
        <v>152</v>
      </c>
      <c r="B51" s="2" t="s">
        <v>22</v>
      </c>
      <c r="C51" s="2" t="s">
        <v>23</v>
      </c>
      <c r="D51" s="3" t="s">
        <v>24</v>
      </c>
      <c r="E51" s="4" t="s">
        <v>153</v>
      </c>
      <c r="F51" s="1" t="s">
        <v>26</v>
      </c>
      <c r="G51" s="1" t="s">
        <v>424</v>
      </c>
      <c r="H51" s="1"/>
      <c r="I51" s="17">
        <v>2631433.5</v>
      </c>
      <c r="J51" s="17">
        <v>1106377.75</v>
      </c>
      <c r="K51" s="18" t="s">
        <v>154</v>
      </c>
      <c r="L51" s="127">
        <v>32752</v>
      </c>
      <c r="M51" s="127" t="s">
        <v>447</v>
      </c>
      <c r="N51" s="15"/>
      <c r="O51" s="20"/>
      <c r="P51" s="20"/>
      <c r="Q51" s="21"/>
      <c r="R51" s="31"/>
      <c r="S51" s="15"/>
      <c r="T51" s="16"/>
      <c r="U51" s="22"/>
      <c r="V51" s="7"/>
      <c r="W51" s="7"/>
      <c r="X51" s="7"/>
      <c r="Y51" s="25"/>
      <c r="Z51" s="27" t="s">
        <v>165</v>
      </c>
      <c r="AA51" s="7"/>
      <c r="AB51" t="s">
        <v>402</v>
      </c>
      <c r="AC51" s="25">
        <v>1983</v>
      </c>
      <c r="AD51" s="14" t="s">
        <v>166</v>
      </c>
    </row>
    <row r="52" spans="1:30" s="48" customFormat="1" ht="16.5" customHeight="1" x14ac:dyDescent="0.45">
      <c r="A52" s="6" t="s">
        <v>152</v>
      </c>
      <c r="B52" s="2" t="s">
        <v>22</v>
      </c>
      <c r="C52" s="2" t="s">
        <v>23</v>
      </c>
      <c r="D52" s="3" t="s">
        <v>24</v>
      </c>
      <c r="E52" s="4" t="s">
        <v>153</v>
      </c>
      <c r="F52" s="1" t="s">
        <v>26</v>
      </c>
      <c r="G52" s="1" t="s">
        <v>424</v>
      </c>
      <c r="H52" s="1"/>
      <c r="I52" s="17">
        <v>2631433.5</v>
      </c>
      <c r="J52" s="17">
        <v>1106377.75</v>
      </c>
      <c r="K52" s="18" t="s">
        <v>154</v>
      </c>
      <c r="L52" s="127">
        <v>37073</v>
      </c>
      <c r="M52" s="127">
        <v>37103</v>
      </c>
      <c r="N52" s="15"/>
      <c r="O52" s="20"/>
      <c r="P52" s="20"/>
      <c r="Q52" s="21"/>
      <c r="R52" s="31">
        <v>65000</v>
      </c>
      <c r="S52" s="15"/>
      <c r="T52" s="16"/>
      <c r="U52" s="22"/>
      <c r="V52" s="7"/>
      <c r="W52" s="7"/>
      <c r="X52" s="7"/>
      <c r="Y52" s="25"/>
      <c r="Z52" t="s">
        <v>366</v>
      </c>
      <c r="AA52" s="7"/>
      <c r="AB52" t="s">
        <v>403</v>
      </c>
      <c r="AC52" s="25"/>
      <c r="AD52" s="14" t="s">
        <v>167</v>
      </c>
    </row>
    <row r="53" spans="1:30" s="48" customFormat="1" ht="16.5" customHeight="1" x14ac:dyDescent="0.45">
      <c r="A53" s="94" t="s">
        <v>152</v>
      </c>
      <c r="B53" s="55" t="s">
        <v>22</v>
      </c>
      <c r="C53" s="55" t="s">
        <v>23</v>
      </c>
      <c r="D53" s="56" t="s">
        <v>24</v>
      </c>
      <c r="E53" s="57" t="s">
        <v>153</v>
      </c>
      <c r="F53" s="55" t="s">
        <v>26</v>
      </c>
      <c r="G53" s="1" t="s">
        <v>424</v>
      </c>
      <c r="H53" s="55"/>
      <c r="I53" s="58">
        <v>2631433.5</v>
      </c>
      <c r="J53" s="58">
        <v>1106377.75</v>
      </c>
      <c r="K53" s="59" t="s">
        <v>154</v>
      </c>
      <c r="L53" s="128" t="s">
        <v>308</v>
      </c>
      <c r="M53" s="128" t="s">
        <v>308</v>
      </c>
      <c r="N53" s="61"/>
      <c r="O53" s="62"/>
      <c r="P53" s="62"/>
      <c r="Q53" s="62"/>
      <c r="R53" s="63"/>
      <c r="S53" s="61"/>
      <c r="T53" s="64"/>
      <c r="U53" s="65"/>
      <c r="V53" s="60"/>
      <c r="W53" s="60"/>
      <c r="X53" s="60"/>
      <c r="Y53" s="66"/>
      <c r="Z53" s="67"/>
      <c r="AA53" s="60"/>
      <c r="AB53" s="68" t="s">
        <v>335</v>
      </c>
      <c r="AC53" s="66"/>
      <c r="AD53" s="69" t="s">
        <v>334</v>
      </c>
    </row>
    <row r="54" spans="1:30" s="48" customFormat="1" ht="16.5" customHeight="1" x14ac:dyDescent="0.45">
      <c r="A54" s="6" t="s">
        <v>168</v>
      </c>
      <c r="B54" s="2" t="s">
        <v>22</v>
      </c>
      <c r="C54" s="2" t="s">
        <v>23</v>
      </c>
      <c r="D54" s="3" t="s">
        <v>24</v>
      </c>
      <c r="E54" s="4" t="s">
        <v>169</v>
      </c>
      <c r="F54" s="1" t="s">
        <v>26</v>
      </c>
      <c r="G54" s="1" t="s">
        <v>424</v>
      </c>
      <c r="H54" s="1" t="s">
        <v>351</v>
      </c>
      <c r="I54" s="17">
        <v>2637109.25</v>
      </c>
      <c r="J54" s="17">
        <v>1151415.625</v>
      </c>
      <c r="K54" s="18" t="s">
        <v>170</v>
      </c>
      <c r="L54" s="127" t="s">
        <v>171</v>
      </c>
      <c r="M54" s="127" t="s">
        <v>171</v>
      </c>
      <c r="N54" s="15">
        <v>2094</v>
      </c>
      <c r="O54" s="20"/>
      <c r="P54" s="20"/>
      <c r="Q54" s="21"/>
      <c r="R54" s="33">
        <v>21500</v>
      </c>
      <c r="S54" s="15"/>
      <c r="T54" s="16"/>
      <c r="U54" s="22"/>
      <c r="V54" s="7">
        <v>15</v>
      </c>
      <c r="W54" s="7"/>
      <c r="X54" s="7"/>
      <c r="Y54" s="25" t="s">
        <v>359</v>
      </c>
      <c r="Z54" t="s">
        <v>367</v>
      </c>
      <c r="AA54" s="7"/>
      <c r="AB54" t="s">
        <v>404</v>
      </c>
      <c r="AC54" s="25">
        <v>2004</v>
      </c>
      <c r="AD54" s="14" t="s">
        <v>174</v>
      </c>
    </row>
    <row r="55" spans="1:30" s="48" customFormat="1" ht="16.5" customHeight="1" x14ac:dyDescent="0.45">
      <c r="A55" s="6" t="s">
        <v>175</v>
      </c>
      <c r="B55" s="2" t="s">
        <v>22</v>
      </c>
      <c r="C55" s="2" t="s">
        <v>23</v>
      </c>
      <c r="D55" s="3" t="s">
        <v>24</v>
      </c>
      <c r="E55" s="4" t="s">
        <v>176</v>
      </c>
      <c r="F55" s="1" t="s">
        <v>26</v>
      </c>
      <c r="G55" s="1" t="s">
        <v>424</v>
      </c>
      <c r="H55" s="1"/>
      <c r="I55" s="17">
        <v>2631170.5</v>
      </c>
      <c r="J55" s="17">
        <v>1103807.375</v>
      </c>
      <c r="K55" s="18" t="s">
        <v>177</v>
      </c>
      <c r="L55" s="127" t="s">
        <v>178</v>
      </c>
      <c r="M55" s="127" t="s">
        <v>178</v>
      </c>
      <c r="N55" s="15"/>
      <c r="O55" s="20"/>
      <c r="P55" s="20"/>
      <c r="Q55" s="21"/>
      <c r="R55" s="31">
        <v>90000</v>
      </c>
      <c r="S55" s="15">
        <v>80000</v>
      </c>
      <c r="T55" s="16">
        <v>100000</v>
      </c>
      <c r="U55" s="22"/>
      <c r="V55" s="7">
        <v>2.5</v>
      </c>
      <c r="W55" s="7">
        <v>2</v>
      </c>
      <c r="X55" s="7">
        <v>3</v>
      </c>
      <c r="Y55" s="25"/>
      <c r="Z55" t="s">
        <v>368</v>
      </c>
      <c r="AA55" s="7"/>
      <c r="AB55" s="26"/>
      <c r="AC55" s="25">
        <v>1986</v>
      </c>
      <c r="AD55" s="14" t="s">
        <v>180</v>
      </c>
    </row>
    <row r="56" spans="1:30" s="48" customFormat="1" ht="16.5" customHeight="1" x14ac:dyDescent="0.45">
      <c r="A56" s="6" t="s">
        <v>181</v>
      </c>
      <c r="B56" s="2" t="s">
        <v>22</v>
      </c>
      <c r="C56" s="2" t="s">
        <v>23</v>
      </c>
      <c r="D56" s="1" t="s">
        <v>24</v>
      </c>
      <c r="E56" s="4" t="s">
        <v>182</v>
      </c>
      <c r="F56" s="1" t="s">
        <v>26</v>
      </c>
      <c r="G56" s="1" t="s">
        <v>424</v>
      </c>
      <c r="H56" s="1"/>
      <c r="I56" s="17">
        <v>2647860.5</v>
      </c>
      <c r="J56" s="17">
        <v>1159227.875</v>
      </c>
      <c r="K56" s="18" t="s">
        <v>183</v>
      </c>
      <c r="L56" s="127" t="s">
        <v>448</v>
      </c>
      <c r="M56" s="127" t="s">
        <v>449</v>
      </c>
      <c r="N56" s="9"/>
      <c r="O56" s="10"/>
      <c r="P56" s="10"/>
      <c r="Q56" s="10"/>
      <c r="R56" s="32"/>
      <c r="S56" s="9"/>
      <c r="T56" s="16"/>
      <c r="U56" s="18"/>
      <c r="V56" s="10"/>
      <c r="W56" s="10"/>
      <c r="X56" s="10"/>
      <c r="Y56" s="25"/>
      <c r="Z56" s="18" t="s">
        <v>184</v>
      </c>
      <c r="AA56" s="10"/>
      <c r="AB56" s="18"/>
      <c r="AC56" s="28">
        <v>1980</v>
      </c>
      <c r="AD56" s="14" t="s">
        <v>295</v>
      </c>
    </row>
    <row r="57" spans="1:30" s="48" customFormat="1" ht="16.5" customHeight="1" x14ac:dyDescent="0.45">
      <c r="A57" s="6" t="s">
        <v>181</v>
      </c>
      <c r="B57" s="2" t="s">
        <v>22</v>
      </c>
      <c r="C57" s="2" t="s">
        <v>23</v>
      </c>
      <c r="D57" s="3" t="s">
        <v>24</v>
      </c>
      <c r="E57" s="4" t="s">
        <v>182</v>
      </c>
      <c r="F57" s="1" t="s">
        <v>26</v>
      </c>
      <c r="G57" s="1" t="s">
        <v>424</v>
      </c>
      <c r="H57" s="1"/>
      <c r="I57" s="17">
        <v>2647860.5</v>
      </c>
      <c r="J57" s="17">
        <v>1159227.875</v>
      </c>
      <c r="K57" s="18" t="s">
        <v>183</v>
      </c>
      <c r="L57" s="127" t="s">
        <v>450</v>
      </c>
      <c r="M57" s="127" t="s">
        <v>451</v>
      </c>
      <c r="N57" s="15"/>
      <c r="O57" s="20"/>
      <c r="P57" s="20"/>
      <c r="Q57" s="21"/>
      <c r="R57" s="31"/>
      <c r="S57" s="15"/>
      <c r="T57" s="16"/>
      <c r="U57" s="22"/>
      <c r="V57" s="7"/>
      <c r="W57" s="7"/>
      <c r="X57" s="7"/>
      <c r="Y57" s="25"/>
      <c r="Z57" s="26" t="s">
        <v>184</v>
      </c>
      <c r="AA57" s="7"/>
      <c r="AB57" s="26"/>
      <c r="AC57" s="25">
        <v>1983</v>
      </c>
      <c r="AD57" s="14" t="s">
        <v>185</v>
      </c>
    </row>
    <row r="58" spans="1:30" s="48" customFormat="1" ht="16.5" customHeight="1" x14ac:dyDescent="0.45">
      <c r="A58" s="6" t="s">
        <v>181</v>
      </c>
      <c r="B58" s="2" t="s">
        <v>22</v>
      </c>
      <c r="C58" s="2" t="s">
        <v>23</v>
      </c>
      <c r="D58" s="3" t="s">
        <v>24</v>
      </c>
      <c r="E58" s="4" t="s">
        <v>182</v>
      </c>
      <c r="F58" s="1" t="s">
        <v>26</v>
      </c>
      <c r="G58" s="1" t="s">
        <v>424</v>
      </c>
      <c r="H58" s="1"/>
      <c r="I58" s="17">
        <v>2647860.5</v>
      </c>
      <c r="J58" s="17">
        <v>1159227.875</v>
      </c>
      <c r="K58" s="18" t="s">
        <v>183</v>
      </c>
      <c r="L58" s="127" t="s">
        <v>186</v>
      </c>
      <c r="M58" s="127" t="s">
        <v>186</v>
      </c>
      <c r="N58" s="15"/>
      <c r="O58" s="20"/>
      <c r="P58" s="20"/>
      <c r="Q58" s="21"/>
      <c r="R58" s="15">
        <v>135000</v>
      </c>
      <c r="S58" s="15"/>
      <c r="T58" s="16"/>
      <c r="U58" s="22"/>
      <c r="V58" s="7">
        <v>74.599999999999994</v>
      </c>
      <c r="W58" s="7"/>
      <c r="X58" s="7"/>
      <c r="Y58" s="25"/>
      <c r="Z58" s="26" t="s">
        <v>434</v>
      </c>
      <c r="AA58" s="7"/>
      <c r="AB58" s="26"/>
      <c r="AC58" s="25">
        <v>1951</v>
      </c>
      <c r="AD58" s="14" t="s">
        <v>435</v>
      </c>
    </row>
    <row r="59" spans="1:30" s="48" customFormat="1" ht="16.5" customHeight="1" x14ac:dyDescent="0.45">
      <c r="A59" s="95" t="s">
        <v>189</v>
      </c>
      <c r="B59" s="73" t="s">
        <v>22</v>
      </c>
      <c r="C59" s="73" t="s">
        <v>23</v>
      </c>
      <c r="D59" s="74" t="s">
        <v>24</v>
      </c>
      <c r="E59" s="75" t="s">
        <v>190</v>
      </c>
      <c r="F59" s="72" t="s">
        <v>26</v>
      </c>
      <c r="G59" s="1" t="s">
        <v>424</v>
      </c>
      <c r="H59" s="72"/>
      <c r="I59" s="76">
        <v>2643239.25</v>
      </c>
      <c r="J59" s="76">
        <v>1108357.125</v>
      </c>
      <c r="K59" s="77" t="s">
        <v>191</v>
      </c>
      <c r="L59" s="129">
        <v>40544</v>
      </c>
      <c r="M59" s="129">
        <v>40908</v>
      </c>
      <c r="N59" s="79"/>
      <c r="O59" s="80"/>
      <c r="P59" s="80"/>
      <c r="Q59" s="81"/>
      <c r="R59" s="82"/>
      <c r="S59" s="79"/>
      <c r="T59" s="83"/>
      <c r="U59" s="84"/>
      <c r="V59" s="78"/>
      <c r="W59" s="78"/>
      <c r="X59" s="78"/>
      <c r="Y59" s="85"/>
      <c r="Z59" s="86"/>
      <c r="AA59" s="78"/>
      <c r="AB59" t="s">
        <v>405</v>
      </c>
      <c r="AC59" s="85"/>
      <c r="AD59" s="87" t="s">
        <v>341</v>
      </c>
    </row>
    <row r="60" spans="1:30" s="48" customFormat="1" ht="16.5" customHeight="1" x14ac:dyDescent="0.45">
      <c r="A60" s="6" t="s">
        <v>192</v>
      </c>
      <c r="B60" s="2" t="s">
        <v>22</v>
      </c>
      <c r="C60" s="2" t="s">
        <v>23</v>
      </c>
      <c r="D60" s="3" t="s">
        <v>24</v>
      </c>
      <c r="E60" s="4" t="s">
        <v>193</v>
      </c>
      <c r="F60" s="1" t="s">
        <v>26</v>
      </c>
      <c r="G60" s="1" t="s">
        <v>424</v>
      </c>
      <c r="H60" s="1" t="s">
        <v>353</v>
      </c>
      <c r="I60" s="17">
        <v>2633870.25</v>
      </c>
      <c r="J60" s="17">
        <v>1098315.5</v>
      </c>
      <c r="K60" s="18" t="s">
        <v>194</v>
      </c>
      <c r="L60" s="127">
        <v>7306</v>
      </c>
      <c r="M60" s="35">
        <v>7671</v>
      </c>
      <c r="N60" s="15"/>
      <c r="O60" s="20"/>
      <c r="P60" s="20"/>
      <c r="Q60" s="21"/>
      <c r="R60" s="31"/>
      <c r="S60" s="15"/>
      <c r="T60" s="16"/>
      <c r="U60" s="22"/>
      <c r="V60" s="7"/>
      <c r="W60" s="7"/>
      <c r="X60" s="7"/>
      <c r="Y60" s="25"/>
      <c r="Z60" s="26" t="s">
        <v>52</v>
      </c>
      <c r="AA60" s="7"/>
      <c r="AB60" t="s">
        <v>406</v>
      </c>
      <c r="AC60" s="25">
        <v>1920</v>
      </c>
      <c r="AD60" s="14" t="s">
        <v>195</v>
      </c>
    </row>
    <row r="61" spans="1:30" s="48" customFormat="1" ht="16.5" customHeight="1" x14ac:dyDescent="0.45">
      <c r="A61" s="6" t="s">
        <v>196</v>
      </c>
      <c r="B61" s="2" t="s">
        <v>22</v>
      </c>
      <c r="C61" s="2" t="s">
        <v>23</v>
      </c>
      <c r="D61" s="3" t="s">
        <v>24</v>
      </c>
      <c r="E61" s="4" t="s">
        <v>197</v>
      </c>
      <c r="F61" s="1" t="s">
        <v>26</v>
      </c>
      <c r="G61" s="1" t="s">
        <v>424</v>
      </c>
      <c r="H61" s="1"/>
      <c r="I61" s="17">
        <v>2659042.25</v>
      </c>
      <c r="J61" s="17">
        <v>1151603.5</v>
      </c>
      <c r="K61" s="18" t="s">
        <v>198</v>
      </c>
      <c r="L61" s="18" t="s">
        <v>199</v>
      </c>
      <c r="M61" s="18" t="s">
        <v>199</v>
      </c>
      <c r="N61" s="15"/>
      <c r="O61" s="20"/>
      <c r="P61" s="20"/>
      <c r="Q61" s="21"/>
      <c r="R61" s="31"/>
      <c r="S61" s="15"/>
      <c r="T61" s="16"/>
      <c r="U61" s="22"/>
      <c r="V61" s="7"/>
      <c r="W61" s="7"/>
      <c r="X61" s="7"/>
      <c r="Y61" s="25"/>
      <c r="Z61" s="27" t="s">
        <v>436</v>
      </c>
      <c r="AA61" s="7">
        <v>30000</v>
      </c>
      <c r="AB61" t="s">
        <v>407</v>
      </c>
      <c r="AC61" s="25">
        <v>1992</v>
      </c>
      <c r="AD61" s="123" t="s">
        <v>200</v>
      </c>
    </row>
    <row r="62" spans="1:30" s="48" customFormat="1" ht="16.5" customHeight="1" x14ac:dyDescent="0.45">
      <c r="A62" s="6" t="s">
        <v>196</v>
      </c>
      <c r="B62" s="2" t="s">
        <v>22</v>
      </c>
      <c r="C62" s="2" t="s">
        <v>23</v>
      </c>
      <c r="D62" s="3" t="s">
        <v>24</v>
      </c>
      <c r="E62" s="4" t="s">
        <v>197</v>
      </c>
      <c r="F62" s="1" t="s">
        <v>26</v>
      </c>
      <c r="G62" s="1" t="s">
        <v>424</v>
      </c>
      <c r="H62" s="1"/>
      <c r="I62" s="17">
        <v>2659042.25</v>
      </c>
      <c r="J62" s="17">
        <v>1151603.5</v>
      </c>
      <c r="K62" s="18" t="s">
        <v>198</v>
      </c>
      <c r="L62" s="18" t="s">
        <v>201</v>
      </c>
      <c r="M62" s="18" t="s">
        <v>201</v>
      </c>
      <c r="N62" s="15"/>
      <c r="O62" s="20"/>
      <c r="P62" s="20"/>
      <c r="Q62" s="21"/>
      <c r="R62" s="31"/>
      <c r="S62" s="15"/>
      <c r="T62" s="16"/>
      <c r="U62" s="23"/>
      <c r="V62" s="7"/>
      <c r="W62" s="7"/>
      <c r="X62" s="7"/>
      <c r="Y62" s="25"/>
      <c r="Z62" s="27" t="s">
        <v>369</v>
      </c>
      <c r="AA62" s="7"/>
      <c r="AB62" t="s">
        <v>408</v>
      </c>
      <c r="AC62" s="133"/>
      <c r="AD62" s="14" t="s">
        <v>221</v>
      </c>
    </row>
    <row r="63" spans="1:30" s="48" customFormat="1" ht="16.5" customHeight="1" x14ac:dyDescent="0.45">
      <c r="A63" s="6" t="s">
        <v>196</v>
      </c>
      <c r="B63" s="2" t="s">
        <v>22</v>
      </c>
      <c r="C63" s="2" t="s">
        <v>23</v>
      </c>
      <c r="D63" s="3" t="s">
        <v>24</v>
      </c>
      <c r="E63" s="4" t="s">
        <v>197</v>
      </c>
      <c r="F63" s="1" t="s">
        <v>26</v>
      </c>
      <c r="G63" s="1" t="s">
        <v>424</v>
      </c>
      <c r="H63" s="1" t="s">
        <v>360</v>
      </c>
      <c r="I63" s="17">
        <v>2659042.25</v>
      </c>
      <c r="J63" s="17">
        <v>1151603.5</v>
      </c>
      <c r="K63" s="18" t="s">
        <v>198</v>
      </c>
      <c r="L63" s="18" t="s">
        <v>202</v>
      </c>
      <c r="M63" s="18" t="s">
        <v>202</v>
      </c>
      <c r="N63" s="15">
        <v>15000</v>
      </c>
      <c r="O63" s="20"/>
      <c r="P63" s="20"/>
      <c r="Q63" s="21"/>
      <c r="R63" s="33">
        <v>55000</v>
      </c>
      <c r="S63" s="15"/>
      <c r="T63" s="16"/>
      <c r="U63" s="22"/>
      <c r="V63" s="7"/>
      <c r="W63" s="7"/>
      <c r="X63" s="7"/>
      <c r="Y63" s="25"/>
      <c r="Z63" s="26"/>
      <c r="AA63" s="7"/>
      <c r="AB63" s="27" t="s">
        <v>409</v>
      </c>
      <c r="AC63" s="25">
        <v>2020</v>
      </c>
      <c r="AD63" s="14" t="s">
        <v>363</v>
      </c>
    </row>
    <row r="64" spans="1:30" s="48" customFormat="1" ht="16.5" customHeight="1" x14ac:dyDescent="0.45">
      <c r="A64" s="6" t="s">
        <v>203</v>
      </c>
      <c r="B64" s="2" t="s">
        <v>22</v>
      </c>
      <c r="C64" s="2" t="s">
        <v>23</v>
      </c>
      <c r="D64" s="3" t="s">
        <v>24</v>
      </c>
      <c r="E64" s="4" t="s">
        <v>312</v>
      </c>
      <c r="F64" s="1" t="s">
        <v>26</v>
      </c>
      <c r="G64" s="1" t="s">
        <v>424</v>
      </c>
      <c r="H64" s="1"/>
      <c r="I64" s="17">
        <v>2576885</v>
      </c>
      <c r="J64" s="17">
        <v>1121128.625</v>
      </c>
      <c r="K64" s="18" t="s">
        <v>313</v>
      </c>
      <c r="L64" s="127">
        <v>30317</v>
      </c>
      <c r="M64" s="35">
        <v>30681</v>
      </c>
      <c r="N64" s="15"/>
      <c r="O64" s="20"/>
      <c r="P64" s="20"/>
      <c r="Q64" s="21"/>
      <c r="R64" s="31"/>
      <c r="S64" s="15"/>
      <c r="T64" s="16"/>
      <c r="U64" s="22"/>
      <c r="V64" s="7"/>
      <c r="W64" s="7"/>
      <c r="X64" s="7"/>
      <c r="Y64" s="25"/>
      <c r="Z64" s="26"/>
      <c r="AA64" s="7"/>
      <c r="AB64" s="26"/>
      <c r="AC64" s="25">
        <v>1983</v>
      </c>
      <c r="AD64" s="14" t="s">
        <v>204</v>
      </c>
    </row>
    <row r="65" spans="1:30" s="48" customFormat="1" ht="16.5" customHeight="1" x14ac:dyDescent="0.45">
      <c r="A65" s="94" t="s">
        <v>297</v>
      </c>
      <c r="B65" s="55" t="s">
        <v>22</v>
      </c>
      <c r="C65" s="55" t="s">
        <v>23</v>
      </c>
      <c r="D65" s="56" t="s">
        <v>24</v>
      </c>
      <c r="E65" s="57" t="s">
        <v>298</v>
      </c>
      <c r="F65" s="55" t="s">
        <v>26</v>
      </c>
      <c r="G65" s="1" t="s">
        <v>424</v>
      </c>
      <c r="H65" s="55"/>
      <c r="I65" s="58">
        <v>2561430.5</v>
      </c>
      <c r="J65" s="58">
        <v>1112988.125</v>
      </c>
      <c r="K65" s="59" t="s">
        <v>299</v>
      </c>
      <c r="L65" s="59" t="s">
        <v>300</v>
      </c>
      <c r="M65" s="59" t="s">
        <v>300</v>
      </c>
      <c r="N65" s="61"/>
      <c r="O65" s="62"/>
      <c r="P65" s="62"/>
      <c r="Q65" s="62"/>
      <c r="R65" s="63">
        <v>20000</v>
      </c>
      <c r="S65" s="61"/>
      <c r="T65" s="64"/>
      <c r="U65" s="65"/>
      <c r="V65" s="60"/>
      <c r="W65" s="60"/>
      <c r="X65" s="60"/>
      <c r="Y65" s="67"/>
      <c r="Z65" s="67" t="s">
        <v>301</v>
      </c>
      <c r="AA65" s="60"/>
      <c r="AB65" s="67"/>
      <c r="AC65" s="66">
        <v>1983</v>
      </c>
      <c r="AD65" s="69" t="s">
        <v>336</v>
      </c>
    </row>
    <row r="66" spans="1:30" s="48" customFormat="1" ht="16.5" customHeight="1" x14ac:dyDescent="0.45">
      <c r="A66" s="6" t="s">
        <v>205</v>
      </c>
      <c r="B66" s="2" t="s">
        <v>22</v>
      </c>
      <c r="C66" s="2" t="s">
        <v>23</v>
      </c>
      <c r="D66" s="3" t="s">
        <v>24</v>
      </c>
      <c r="E66" s="4" t="s">
        <v>206</v>
      </c>
      <c r="F66" s="1" t="s">
        <v>26</v>
      </c>
      <c r="G66" s="1" t="s">
        <v>424</v>
      </c>
      <c r="H66" s="1" t="s">
        <v>351</v>
      </c>
      <c r="I66" s="17">
        <v>2673481.5</v>
      </c>
      <c r="J66" s="17">
        <v>1164081.5</v>
      </c>
      <c r="K66" s="18" t="s">
        <v>207</v>
      </c>
      <c r="L66" s="127">
        <v>1</v>
      </c>
      <c r="M66" s="35">
        <v>366</v>
      </c>
      <c r="N66" s="15"/>
      <c r="O66" s="20"/>
      <c r="P66" s="20"/>
      <c r="Q66" s="21"/>
      <c r="R66" s="31"/>
      <c r="S66" s="15"/>
      <c r="T66" s="16"/>
      <c r="U66" s="22"/>
      <c r="V66" s="7"/>
      <c r="W66" s="7"/>
      <c r="X66" s="7"/>
      <c r="Y66" s="25"/>
      <c r="Z66" s="26"/>
      <c r="AA66" s="7"/>
      <c r="AB66" s="26"/>
      <c r="AC66" s="25">
        <v>1901</v>
      </c>
      <c r="AD66" s="14" t="s">
        <v>321</v>
      </c>
    </row>
    <row r="67" spans="1:30" s="70" customFormat="1" ht="16.5" customHeight="1" x14ac:dyDescent="0.45">
      <c r="A67" s="6" t="s">
        <v>205</v>
      </c>
      <c r="B67" s="2" t="s">
        <v>22</v>
      </c>
      <c r="C67" s="2" t="s">
        <v>23</v>
      </c>
      <c r="D67" s="3" t="s">
        <v>24</v>
      </c>
      <c r="E67" s="4" t="s">
        <v>206</v>
      </c>
      <c r="F67" s="1" t="s">
        <v>26</v>
      </c>
      <c r="G67" s="1" t="s">
        <v>424</v>
      </c>
      <c r="H67" s="1"/>
      <c r="I67" s="17">
        <v>2673481.5</v>
      </c>
      <c r="J67" s="17">
        <v>1164081.5</v>
      </c>
      <c r="K67" s="18" t="s">
        <v>207</v>
      </c>
      <c r="L67" s="18" t="s">
        <v>330</v>
      </c>
      <c r="M67" s="18" t="s">
        <v>330</v>
      </c>
      <c r="N67" s="15"/>
      <c r="O67" s="20"/>
      <c r="P67" s="20"/>
      <c r="Q67" s="21"/>
      <c r="R67" s="31"/>
      <c r="S67" s="15"/>
      <c r="T67" s="16"/>
      <c r="U67" s="22"/>
      <c r="V67" s="7"/>
      <c r="W67" s="7"/>
      <c r="X67" s="7"/>
      <c r="Y67" s="25"/>
      <c r="Z67" s="26" t="s">
        <v>331</v>
      </c>
      <c r="AA67" s="7"/>
      <c r="AB67" s="26"/>
      <c r="AC67" s="25">
        <v>1935</v>
      </c>
      <c r="AD67" s="14" t="s">
        <v>221</v>
      </c>
    </row>
    <row r="68" spans="1:30" s="70" customFormat="1" ht="16.5" customHeight="1" x14ac:dyDescent="0.45">
      <c r="A68" s="6" t="s">
        <v>205</v>
      </c>
      <c r="B68" s="2" t="s">
        <v>22</v>
      </c>
      <c r="C68" s="2" t="s">
        <v>23</v>
      </c>
      <c r="D68" s="3" t="s">
        <v>24</v>
      </c>
      <c r="E68" s="4" t="s">
        <v>206</v>
      </c>
      <c r="F68" s="1" t="s">
        <v>26</v>
      </c>
      <c r="G68" s="1" t="s">
        <v>424</v>
      </c>
      <c r="H68" s="1" t="s">
        <v>351</v>
      </c>
      <c r="I68" s="17">
        <v>2673481.5</v>
      </c>
      <c r="J68" s="17">
        <v>1164081.5</v>
      </c>
      <c r="K68" s="18" t="s">
        <v>207</v>
      </c>
      <c r="L68" s="18" t="s">
        <v>332</v>
      </c>
      <c r="M68" s="18" t="s">
        <v>332</v>
      </c>
      <c r="N68" s="15"/>
      <c r="O68" s="20"/>
      <c r="P68" s="20"/>
      <c r="Q68" s="21"/>
      <c r="R68" s="31"/>
      <c r="S68" s="15"/>
      <c r="T68" s="16"/>
      <c r="U68" s="22"/>
      <c r="V68" s="7"/>
      <c r="W68" s="7"/>
      <c r="X68" s="7"/>
      <c r="Y68" s="25"/>
      <c r="Z68" s="26"/>
      <c r="AA68" s="7"/>
      <c r="AB68" s="26"/>
      <c r="AC68" s="25">
        <v>1948</v>
      </c>
      <c r="AD68" s="14" t="s">
        <v>221</v>
      </c>
    </row>
    <row r="69" spans="1:30" s="70" customFormat="1" ht="15" customHeight="1" x14ac:dyDescent="0.45">
      <c r="A69" s="6" t="s">
        <v>208</v>
      </c>
      <c r="B69" s="2" t="s">
        <v>22</v>
      </c>
      <c r="C69" s="2" t="s">
        <v>23</v>
      </c>
      <c r="D69" s="3" t="s">
        <v>24</v>
      </c>
      <c r="E69" s="4" t="s">
        <v>209</v>
      </c>
      <c r="F69" s="1" t="s">
        <v>26</v>
      </c>
      <c r="G69" s="1" t="s">
        <v>424</v>
      </c>
      <c r="H69" s="1"/>
      <c r="I69" s="17">
        <v>2639059.25</v>
      </c>
      <c r="J69" s="17">
        <v>1152427.75</v>
      </c>
      <c r="K69" s="18" t="s">
        <v>210</v>
      </c>
      <c r="L69" s="127">
        <v>24473</v>
      </c>
      <c r="M69" s="35">
        <v>24837</v>
      </c>
      <c r="N69" s="15"/>
      <c r="O69" s="20"/>
      <c r="P69" s="20"/>
      <c r="Q69" s="21"/>
      <c r="R69" s="31"/>
      <c r="S69" s="15"/>
      <c r="T69" s="16"/>
      <c r="U69" s="22"/>
      <c r="V69" s="7"/>
      <c r="W69" s="7"/>
      <c r="X69" s="7"/>
      <c r="Y69" s="25"/>
      <c r="Z69" s="26" t="s">
        <v>38</v>
      </c>
      <c r="AA69" s="7"/>
      <c r="AB69" s="26"/>
      <c r="AC69" s="25">
        <v>1980</v>
      </c>
      <c r="AD69" s="14" t="s">
        <v>211</v>
      </c>
    </row>
    <row r="70" spans="1:30" s="70" customFormat="1" ht="15" customHeight="1" x14ac:dyDescent="0.45">
      <c r="A70" s="6" t="s">
        <v>208</v>
      </c>
      <c r="B70" s="2" t="s">
        <v>22</v>
      </c>
      <c r="C70" s="2" t="s">
        <v>23</v>
      </c>
      <c r="D70" s="3" t="s">
        <v>24</v>
      </c>
      <c r="E70" s="4" t="s">
        <v>209</v>
      </c>
      <c r="F70" s="1" t="s">
        <v>26</v>
      </c>
      <c r="G70" s="1" t="s">
        <v>424</v>
      </c>
      <c r="H70" s="1"/>
      <c r="I70" s="17">
        <v>2639059.25</v>
      </c>
      <c r="J70" s="17">
        <v>1152427.75</v>
      </c>
      <c r="K70" s="18" t="s">
        <v>210</v>
      </c>
      <c r="L70" s="18" t="s">
        <v>212</v>
      </c>
      <c r="M70" s="18" t="s">
        <v>212</v>
      </c>
      <c r="N70" s="15"/>
      <c r="O70" s="20"/>
      <c r="P70" s="20"/>
      <c r="Q70" s="21"/>
      <c r="R70" s="31"/>
      <c r="S70" s="15"/>
      <c r="T70" s="16"/>
      <c r="U70" s="22"/>
      <c r="V70" s="7"/>
      <c r="W70" s="7"/>
      <c r="X70" s="7"/>
      <c r="Y70" s="25"/>
      <c r="Z70" s="26" t="s">
        <v>38</v>
      </c>
      <c r="AA70" s="7"/>
      <c r="AB70" t="s">
        <v>410</v>
      </c>
      <c r="AC70" s="25">
        <v>1950</v>
      </c>
      <c r="AD70" s="14" t="s">
        <v>213</v>
      </c>
    </row>
    <row r="71" spans="1:30" s="48" customFormat="1" ht="16.5" customHeight="1" x14ac:dyDescent="0.45">
      <c r="A71" s="6" t="s">
        <v>208</v>
      </c>
      <c r="B71" s="2" t="s">
        <v>22</v>
      </c>
      <c r="C71" s="2" t="s">
        <v>23</v>
      </c>
      <c r="D71" s="3" t="s">
        <v>24</v>
      </c>
      <c r="E71" s="4" t="s">
        <v>209</v>
      </c>
      <c r="F71" s="1" t="s">
        <v>26</v>
      </c>
      <c r="G71" s="1" t="s">
        <v>424</v>
      </c>
      <c r="H71" s="1"/>
      <c r="I71" s="17">
        <v>2639059.25</v>
      </c>
      <c r="J71" s="17">
        <v>1152427.75</v>
      </c>
      <c r="K71" s="18" t="s">
        <v>210</v>
      </c>
      <c r="L71" s="127">
        <v>26177</v>
      </c>
      <c r="M71" s="126" t="s">
        <v>454</v>
      </c>
      <c r="N71" s="15"/>
      <c r="O71" s="20"/>
      <c r="P71" s="20"/>
      <c r="Q71" s="21"/>
      <c r="R71" s="31"/>
      <c r="S71" s="15"/>
      <c r="T71" s="16"/>
      <c r="U71" s="22"/>
      <c r="V71" s="7"/>
      <c r="W71" s="7"/>
      <c r="X71" s="7"/>
      <c r="Y71" s="25"/>
      <c r="Z71" s="26" t="s">
        <v>437</v>
      </c>
      <c r="AA71" s="7"/>
      <c r="AB71" s="26"/>
      <c r="AC71" s="25">
        <v>1980</v>
      </c>
      <c r="AD71" s="14" t="s">
        <v>211</v>
      </c>
    </row>
    <row r="72" spans="1:30" s="48" customFormat="1" ht="16.5" customHeight="1" x14ac:dyDescent="0.45">
      <c r="A72" s="6" t="s">
        <v>208</v>
      </c>
      <c r="B72" s="2" t="s">
        <v>22</v>
      </c>
      <c r="C72" s="2" t="s">
        <v>23</v>
      </c>
      <c r="D72" s="3" t="s">
        <v>24</v>
      </c>
      <c r="E72" s="4" t="s">
        <v>209</v>
      </c>
      <c r="F72" s="1" t="s">
        <v>26</v>
      </c>
      <c r="G72" s="1" t="s">
        <v>424</v>
      </c>
      <c r="H72" s="1"/>
      <c r="I72" s="17">
        <v>2639059.25</v>
      </c>
      <c r="J72" s="17">
        <v>1152427.75</v>
      </c>
      <c r="K72" s="18" t="s">
        <v>210</v>
      </c>
      <c r="L72" s="18" t="s">
        <v>214</v>
      </c>
      <c r="M72" s="18" t="s">
        <v>214</v>
      </c>
      <c r="N72" s="15"/>
      <c r="O72" s="20"/>
      <c r="P72" s="20"/>
      <c r="Q72" s="21"/>
      <c r="R72" s="88">
        <v>1500000</v>
      </c>
      <c r="S72" s="89">
        <v>1200000</v>
      </c>
      <c r="T72" s="90">
        <v>180000</v>
      </c>
      <c r="U72" s="22"/>
      <c r="V72" s="7"/>
      <c r="W72" s="7"/>
      <c r="X72" s="7"/>
      <c r="Y72" s="25"/>
      <c r="Z72" s="26" t="s">
        <v>438</v>
      </c>
      <c r="AA72" s="7"/>
      <c r="AB72" s="26"/>
      <c r="AC72" s="25">
        <v>2017</v>
      </c>
      <c r="AD72" s="14" t="s">
        <v>215</v>
      </c>
    </row>
    <row r="73" spans="1:30" s="48" customFormat="1" ht="16.5" customHeight="1" x14ac:dyDescent="0.45">
      <c r="A73" s="6" t="s">
        <v>216</v>
      </c>
      <c r="B73" s="2" t="s">
        <v>22</v>
      </c>
      <c r="C73" s="2" t="s">
        <v>23</v>
      </c>
      <c r="D73" s="2" t="s">
        <v>24</v>
      </c>
      <c r="E73" s="6" t="s">
        <v>217</v>
      </c>
      <c r="F73" s="1" t="s">
        <v>26</v>
      </c>
      <c r="G73" s="1" t="s">
        <v>424</v>
      </c>
      <c r="H73" s="1"/>
      <c r="I73" s="17">
        <v>2643240.75</v>
      </c>
      <c r="J73" s="17">
        <v>1109229.875</v>
      </c>
      <c r="K73" s="18" t="s">
        <v>191</v>
      </c>
      <c r="L73" s="18" t="s">
        <v>455</v>
      </c>
      <c r="M73" s="18" t="s">
        <v>456</v>
      </c>
      <c r="N73" s="11"/>
      <c r="O73" s="12"/>
      <c r="P73" s="12"/>
      <c r="Q73" s="12"/>
      <c r="R73" s="34"/>
      <c r="S73" s="11"/>
      <c r="T73" s="16"/>
      <c r="U73" s="24"/>
      <c r="V73" s="12"/>
      <c r="W73" s="12"/>
      <c r="X73" s="12"/>
      <c r="Y73" s="25"/>
      <c r="Z73" s="24" t="s">
        <v>218</v>
      </c>
      <c r="AA73" s="12"/>
      <c r="AB73" t="s">
        <v>411</v>
      </c>
      <c r="AC73" s="29">
        <v>1926</v>
      </c>
      <c r="AD73" s="14" t="s">
        <v>296</v>
      </c>
    </row>
    <row r="74" spans="1:30" s="48" customFormat="1" ht="16.5" customHeight="1" x14ac:dyDescent="0.45">
      <c r="A74" s="6" t="s">
        <v>216</v>
      </c>
      <c r="B74" s="2" t="s">
        <v>22</v>
      </c>
      <c r="C74" s="2" t="s">
        <v>23</v>
      </c>
      <c r="D74" s="3" t="s">
        <v>24</v>
      </c>
      <c r="E74" s="4" t="s">
        <v>217</v>
      </c>
      <c r="F74" s="1" t="s">
        <v>26</v>
      </c>
      <c r="G74" s="1" t="s">
        <v>424</v>
      </c>
      <c r="H74" s="1"/>
      <c r="I74" s="17">
        <v>2643240.75</v>
      </c>
      <c r="J74" s="17">
        <v>1109229.875</v>
      </c>
      <c r="K74" s="18" t="s">
        <v>191</v>
      </c>
      <c r="L74" s="18" t="s">
        <v>219</v>
      </c>
      <c r="M74" s="18" t="s">
        <v>219</v>
      </c>
      <c r="N74" s="15"/>
      <c r="O74" s="20"/>
      <c r="P74" s="20"/>
      <c r="Q74" s="21"/>
      <c r="R74" s="31"/>
      <c r="S74" s="15"/>
      <c r="T74" s="16"/>
      <c r="U74" s="22"/>
      <c r="V74" s="7"/>
      <c r="W74" s="7"/>
      <c r="X74" s="7"/>
      <c r="Y74" s="25"/>
      <c r="Z74" s="26" t="s">
        <v>220</v>
      </c>
      <c r="AA74" s="7"/>
      <c r="AB74" s="24"/>
      <c r="AC74" s="25"/>
      <c r="AD74" s="14" t="s">
        <v>221</v>
      </c>
    </row>
    <row r="75" spans="1:30" s="48" customFormat="1" ht="16.5" customHeight="1" x14ac:dyDescent="0.45">
      <c r="A75" s="6" t="s">
        <v>222</v>
      </c>
      <c r="B75" s="2" t="s">
        <v>22</v>
      </c>
      <c r="C75" s="2" t="s">
        <v>23</v>
      </c>
      <c r="D75" s="3" t="s">
        <v>24</v>
      </c>
      <c r="E75" s="4" t="s">
        <v>349</v>
      </c>
      <c r="F75" s="1" t="s">
        <v>26</v>
      </c>
      <c r="G75" s="1" t="s">
        <v>424</v>
      </c>
      <c r="H75" s="1"/>
      <c r="I75" s="17">
        <v>2619376.75</v>
      </c>
      <c r="J75" s="17">
        <v>1099930</v>
      </c>
      <c r="K75" s="18" t="s">
        <v>191</v>
      </c>
      <c r="L75" s="18" t="s">
        <v>223</v>
      </c>
      <c r="M75" s="18" t="s">
        <v>223</v>
      </c>
      <c r="N75" s="15"/>
      <c r="O75" s="20"/>
      <c r="P75" s="20"/>
      <c r="Q75" s="21"/>
      <c r="R75" s="31"/>
      <c r="S75" s="15"/>
      <c r="T75" s="16"/>
      <c r="U75" s="22"/>
      <c r="V75" s="7"/>
      <c r="W75" s="7"/>
      <c r="X75" s="7"/>
      <c r="Y75" s="25"/>
      <c r="Z75" s="26"/>
      <c r="AA75" s="7"/>
      <c r="AB75" s="24"/>
      <c r="AC75" s="25">
        <v>2019</v>
      </c>
      <c r="AD75" s="14" t="s">
        <v>224</v>
      </c>
    </row>
    <row r="76" spans="1:30" s="48" customFormat="1" ht="16.5" customHeight="1" x14ac:dyDescent="0.45">
      <c r="A76" s="6" t="s">
        <v>222</v>
      </c>
      <c r="B76" s="2" t="s">
        <v>22</v>
      </c>
      <c r="C76" s="2" t="s">
        <v>23</v>
      </c>
      <c r="D76" s="3" t="s">
        <v>24</v>
      </c>
      <c r="E76" s="4" t="s">
        <v>349</v>
      </c>
      <c r="F76" s="1" t="s">
        <v>26</v>
      </c>
      <c r="G76" s="1" t="s">
        <v>424</v>
      </c>
      <c r="H76" s="1"/>
      <c r="I76" s="17">
        <v>2619376.7489999998</v>
      </c>
      <c r="J76" s="17">
        <v>1099930.0009999999</v>
      </c>
      <c r="K76" s="18" t="s">
        <v>191</v>
      </c>
      <c r="L76" s="18" t="s">
        <v>285</v>
      </c>
      <c r="M76" s="18" t="s">
        <v>285</v>
      </c>
      <c r="N76" s="15"/>
      <c r="O76" s="20"/>
      <c r="P76" s="20"/>
      <c r="Q76" s="21"/>
      <c r="R76" s="31"/>
      <c r="S76" s="15"/>
      <c r="T76" s="16"/>
      <c r="U76" s="22"/>
      <c r="V76" s="7"/>
      <c r="W76" s="7"/>
      <c r="X76" s="7"/>
      <c r="Y76" s="25"/>
      <c r="Z76" s="26"/>
      <c r="AA76" s="7"/>
      <c r="AB76" t="s">
        <v>412</v>
      </c>
      <c r="AC76" s="25">
        <v>2019</v>
      </c>
      <c r="AD76" s="14" t="s">
        <v>224</v>
      </c>
    </row>
    <row r="77" spans="1:30" s="48" customFormat="1" ht="16.5" customHeight="1" x14ac:dyDescent="0.45">
      <c r="A77" s="6" t="s">
        <v>225</v>
      </c>
      <c r="B77" s="2" t="s">
        <v>22</v>
      </c>
      <c r="C77" s="2" t="s">
        <v>23</v>
      </c>
      <c r="D77" s="3" t="s">
        <v>24</v>
      </c>
      <c r="E77" s="4" t="s">
        <v>226</v>
      </c>
      <c r="F77" s="1" t="s">
        <v>26</v>
      </c>
      <c r="G77" s="1" t="s">
        <v>424</v>
      </c>
      <c r="H77" s="1"/>
      <c r="I77" s="17">
        <v>2631946.5</v>
      </c>
      <c r="J77" s="17">
        <v>1139249</v>
      </c>
      <c r="K77" s="18" t="s">
        <v>227</v>
      </c>
      <c r="L77" s="127">
        <v>10228</v>
      </c>
      <c r="M77" s="35">
        <v>10593</v>
      </c>
      <c r="N77" s="15"/>
      <c r="O77" s="20"/>
      <c r="P77" s="20"/>
      <c r="Q77" s="21"/>
      <c r="R77" s="31"/>
      <c r="S77" s="15"/>
      <c r="T77" s="16"/>
      <c r="U77" s="22"/>
      <c r="V77" s="7"/>
      <c r="W77" s="7"/>
      <c r="X77" s="7"/>
      <c r="Y77" s="25"/>
      <c r="Z77" s="26" t="s">
        <v>228</v>
      </c>
      <c r="AA77" s="7"/>
      <c r="AB77" t="s">
        <v>413</v>
      </c>
      <c r="AC77" s="25">
        <v>1980</v>
      </c>
      <c r="AD77" s="14" t="s">
        <v>439</v>
      </c>
    </row>
    <row r="78" spans="1:30" s="48" customFormat="1" ht="16.5" customHeight="1" x14ac:dyDescent="0.45">
      <c r="A78" s="6" t="s">
        <v>225</v>
      </c>
      <c r="B78" s="2" t="s">
        <v>22</v>
      </c>
      <c r="C78" s="2" t="s">
        <v>23</v>
      </c>
      <c r="D78" s="3" t="s">
        <v>24</v>
      </c>
      <c r="E78" s="4" t="s">
        <v>226</v>
      </c>
      <c r="F78" s="1" t="s">
        <v>26</v>
      </c>
      <c r="G78" s="1" t="s">
        <v>424</v>
      </c>
      <c r="H78" s="1"/>
      <c r="I78" s="17">
        <v>2631946.5</v>
      </c>
      <c r="J78" s="17">
        <v>1139249</v>
      </c>
      <c r="K78" s="18" t="s">
        <v>227</v>
      </c>
      <c r="L78" s="127">
        <v>16438</v>
      </c>
      <c r="M78" s="35">
        <v>16802</v>
      </c>
      <c r="N78" s="15"/>
      <c r="O78" s="20"/>
      <c r="P78" s="20"/>
      <c r="Q78" s="21"/>
      <c r="R78" s="31"/>
      <c r="S78" s="15"/>
      <c r="T78" s="16"/>
      <c r="U78" s="22"/>
      <c r="V78" s="7"/>
      <c r="W78" s="7"/>
      <c r="X78" s="7"/>
      <c r="Y78" s="25"/>
      <c r="Z78" s="26"/>
      <c r="AA78" s="7"/>
      <c r="AB78" s="26"/>
      <c r="AC78" s="25">
        <v>1980</v>
      </c>
      <c r="AD78" s="14" t="s">
        <v>440</v>
      </c>
    </row>
    <row r="79" spans="1:30" s="48" customFormat="1" ht="16.5" customHeight="1" x14ac:dyDescent="0.45">
      <c r="A79" s="6" t="s">
        <v>225</v>
      </c>
      <c r="B79" s="2" t="s">
        <v>22</v>
      </c>
      <c r="C79" s="2" t="s">
        <v>23</v>
      </c>
      <c r="D79" s="3" t="s">
        <v>24</v>
      </c>
      <c r="E79" s="4" t="s">
        <v>226</v>
      </c>
      <c r="F79" s="1" t="s">
        <v>26</v>
      </c>
      <c r="G79" s="1" t="s">
        <v>424</v>
      </c>
      <c r="H79" s="1"/>
      <c r="I79" s="17">
        <v>2631946.5</v>
      </c>
      <c r="J79" s="17">
        <v>1139249</v>
      </c>
      <c r="K79" s="18" t="s">
        <v>227</v>
      </c>
      <c r="L79" s="127">
        <v>10959</v>
      </c>
      <c r="M79" s="35">
        <v>14610</v>
      </c>
      <c r="N79" s="15"/>
      <c r="O79" s="20"/>
      <c r="P79" s="20"/>
      <c r="Q79" s="21"/>
      <c r="R79" s="31"/>
      <c r="S79" s="15"/>
      <c r="T79" s="16"/>
      <c r="U79" s="22"/>
      <c r="V79" s="7"/>
      <c r="W79" s="7"/>
      <c r="X79" s="7"/>
      <c r="Y79" s="25"/>
      <c r="Z79" s="26"/>
      <c r="AA79" s="7"/>
      <c r="AB79" s="26" t="s">
        <v>229</v>
      </c>
      <c r="AC79" s="25">
        <v>1980</v>
      </c>
      <c r="AD79" s="14" t="s">
        <v>439</v>
      </c>
    </row>
    <row r="80" spans="1:30" s="48" customFormat="1" ht="16.5" customHeight="1" x14ac:dyDescent="0.45">
      <c r="A80" s="6" t="s">
        <v>225</v>
      </c>
      <c r="B80" s="2" t="s">
        <v>22</v>
      </c>
      <c r="C80" s="2" t="s">
        <v>23</v>
      </c>
      <c r="D80" s="3" t="s">
        <v>24</v>
      </c>
      <c r="E80" s="4" t="s">
        <v>226</v>
      </c>
      <c r="F80" s="1" t="s">
        <v>26</v>
      </c>
      <c r="G80" s="1" t="s">
        <v>424</v>
      </c>
      <c r="H80" s="1"/>
      <c r="I80" s="17">
        <v>2631946.5</v>
      </c>
      <c r="J80" s="17">
        <v>1139249</v>
      </c>
      <c r="K80" s="18" t="s">
        <v>227</v>
      </c>
      <c r="L80" s="127">
        <v>16650</v>
      </c>
      <c r="M80" s="35">
        <v>16680</v>
      </c>
      <c r="N80" s="15"/>
      <c r="O80" s="20"/>
      <c r="P80" s="20"/>
      <c r="Q80" s="21"/>
      <c r="R80" s="31"/>
      <c r="S80" s="15"/>
      <c r="T80" s="16"/>
      <c r="U80" s="22"/>
      <c r="V80" s="7"/>
      <c r="W80" s="7"/>
      <c r="X80" s="7"/>
      <c r="Y80" s="25"/>
      <c r="Z80" s="26"/>
      <c r="AA80" s="7"/>
      <c r="AB80" s="26"/>
      <c r="AC80" s="25">
        <v>1983</v>
      </c>
      <c r="AD80" s="14" t="s">
        <v>204</v>
      </c>
    </row>
    <row r="81" spans="1:30" s="48" customFormat="1" ht="16.5" customHeight="1" x14ac:dyDescent="0.45">
      <c r="A81" s="6" t="s">
        <v>225</v>
      </c>
      <c r="B81" s="2" t="s">
        <v>22</v>
      </c>
      <c r="C81" s="2" t="s">
        <v>23</v>
      </c>
      <c r="D81" s="3" t="s">
        <v>24</v>
      </c>
      <c r="E81" s="4" t="s">
        <v>226</v>
      </c>
      <c r="F81" s="1" t="s">
        <v>26</v>
      </c>
      <c r="G81" s="1" t="s">
        <v>424</v>
      </c>
      <c r="H81" s="1"/>
      <c r="I81" s="17">
        <v>2631946.5</v>
      </c>
      <c r="J81" s="17">
        <v>1139249</v>
      </c>
      <c r="K81" s="18" t="s">
        <v>227</v>
      </c>
      <c r="L81" s="18" t="s">
        <v>230</v>
      </c>
      <c r="M81" s="18" t="s">
        <v>230</v>
      </c>
      <c r="N81" s="15"/>
      <c r="O81" s="20"/>
      <c r="P81" s="20"/>
      <c r="Q81" s="21"/>
      <c r="R81" s="31"/>
      <c r="S81" s="15"/>
      <c r="T81" s="16"/>
      <c r="U81" s="22"/>
      <c r="V81" s="7"/>
      <c r="W81" s="7"/>
      <c r="X81" s="7"/>
      <c r="Y81" s="25"/>
      <c r="Z81" s="27" t="s">
        <v>231</v>
      </c>
      <c r="AA81" s="7"/>
      <c r="AB81" t="s">
        <v>414</v>
      </c>
      <c r="AC81" s="25">
        <v>1983</v>
      </c>
      <c r="AD81" s="14" t="s">
        <v>232</v>
      </c>
    </row>
    <row r="82" spans="1:30" s="48" customFormat="1" ht="16.5" customHeight="1" x14ac:dyDescent="0.45">
      <c r="A82" s="6" t="s">
        <v>225</v>
      </c>
      <c r="B82" s="2" t="s">
        <v>22</v>
      </c>
      <c r="C82" s="2" t="s">
        <v>23</v>
      </c>
      <c r="D82" s="3" t="s">
        <v>24</v>
      </c>
      <c r="E82" s="4" t="s">
        <v>226</v>
      </c>
      <c r="F82" s="1" t="s">
        <v>26</v>
      </c>
      <c r="G82" s="1" t="s">
        <v>424</v>
      </c>
      <c r="H82" s="1"/>
      <c r="I82" s="17">
        <v>2631946.5</v>
      </c>
      <c r="J82" s="17">
        <v>1139249</v>
      </c>
      <c r="K82" s="18" t="s">
        <v>227</v>
      </c>
      <c r="L82" s="18" t="s">
        <v>233</v>
      </c>
      <c r="M82" s="18" t="s">
        <v>233</v>
      </c>
      <c r="N82" s="15"/>
      <c r="O82" s="20"/>
      <c r="P82" s="20"/>
      <c r="Q82" s="21"/>
      <c r="R82" s="31"/>
      <c r="S82" s="15"/>
      <c r="T82" s="16"/>
      <c r="U82" s="23"/>
      <c r="V82" s="7"/>
      <c r="W82" s="7"/>
      <c r="X82" s="7"/>
      <c r="Y82" s="25"/>
      <c r="Z82" t="s">
        <v>370</v>
      </c>
      <c r="AA82" s="7"/>
      <c r="AB82" t="s">
        <v>415</v>
      </c>
      <c r="AC82" s="133"/>
      <c r="AD82" s="14" t="s">
        <v>234</v>
      </c>
    </row>
    <row r="83" spans="1:30" s="48" customFormat="1" ht="16.5" customHeight="1" x14ac:dyDescent="0.45">
      <c r="A83" s="6" t="s">
        <v>225</v>
      </c>
      <c r="B83" s="2" t="s">
        <v>22</v>
      </c>
      <c r="C83" s="2" t="s">
        <v>23</v>
      </c>
      <c r="D83" s="3" t="s">
        <v>24</v>
      </c>
      <c r="E83" s="4" t="s">
        <v>226</v>
      </c>
      <c r="F83" s="1" t="s">
        <v>26</v>
      </c>
      <c r="G83" s="1" t="s">
        <v>424</v>
      </c>
      <c r="H83" s="1"/>
      <c r="I83" s="17">
        <v>2631946.5</v>
      </c>
      <c r="J83" s="17">
        <v>1139249</v>
      </c>
      <c r="K83" s="18" t="s">
        <v>227</v>
      </c>
      <c r="L83" s="18" t="s">
        <v>235</v>
      </c>
      <c r="M83" s="18" t="s">
        <v>235</v>
      </c>
      <c r="N83" s="15"/>
      <c r="O83" s="20"/>
      <c r="P83" s="20"/>
      <c r="Q83" s="21"/>
      <c r="R83" s="31"/>
      <c r="S83" s="15"/>
      <c r="T83" s="16"/>
      <c r="U83" s="22"/>
      <c r="V83" s="7"/>
      <c r="W83" s="7"/>
      <c r="X83" s="7"/>
      <c r="Y83" s="25"/>
      <c r="Z83" s="26" t="s">
        <v>236</v>
      </c>
      <c r="AA83" s="7"/>
      <c r="AB83" s="26" t="s">
        <v>237</v>
      </c>
      <c r="AC83" s="25"/>
      <c r="AD83" s="14" t="s">
        <v>221</v>
      </c>
    </row>
    <row r="84" spans="1:30" s="48" customFormat="1" ht="16.5" customHeight="1" x14ac:dyDescent="0.45">
      <c r="A84" s="6" t="s">
        <v>238</v>
      </c>
      <c r="B84" s="2" t="s">
        <v>22</v>
      </c>
      <c r="C84" s="2" t="s">
        <v>23</v>
      </c>
      <c r="D84" s="3" t="s">
        <v>24</v>
      </c>
      <c r="E84" s="4" t="s">
        <v>239</v>
      </c>
      <c r="F84" s="1" t="s">
        <v>26</v>
      </c>
      <c r="G84" s="1" t="s">
        <v>424</v>
      </c>
      <c r="H84" s="1"/>
      <c r="I84" s="17">
        <v>2652229</v>
      </c>
      <c r="J84" s="17">
        <v>1162755.125</v>
      </c>
      <c r="K84" s="18" t="s">
        <v>240</v>
      </c>
      <c r="L84" s="18" t="s">
        <v>241</v>
      </c>
      <c r="M84" s="18" t="s">
        <v>241</v>
      </c>
      <c r="N84" s="15"/>
      <c r="O84" s="20"/>
      <c r="P84" s="20"/>
      <c r="Q84" s="21"/>
      <c r="R84" s="31"/>
      <c r="S84" s="15"/>
      <c r="T84" s="16"/>
      <c r="U84" s="22"/>
      <c r="V84" s="7"/>
      <c r="W84" s="7"/>
      <c r="X84" s="7"/>
      <c r="Y84" s="25"/>
      <c r="Z84" s="26"/>
      <c r="AA84" s="7"/>
      <c r="AB84" s="26"/>
      <c r="AC84" s="25">
        <v>1977</v>
      </c>
      <c r="AD84" s="14" t="s">
        <v>242</v>
      </c>
    </row>
    <row r="85" spans="1:30" s="48" customFormat="1" ht="16.5" customHeight="1" x14ac:dyDescent="0.45">
      <c r="A85" s="6" t="s">
        <v>238</v>
      </c>
      <c r="B85" s="2" t="s">
        <v>22</v>
      </c>
      <c r="C85" s="2" t="s">
        <v>23</v>
      </c>
      <c r="D85" s="3" t="s">
        <v>24</v>
      </c>
      <c r="E85" s="4" t="s">
        <v>239</v>
      </c>
      <c r="F85" s="1" t="s">
        <v>26</v>
      </c>
      <c r="G85" s="1" t="s">
        <v>424</v>
      </c>
      <c r="H85" s="1"/>
      <c r="I85" s="17">
        <v>2652229</v>
      </c>
      <c r="J85" s="17">
        <v>1162755.125</v>
      </c>
      <c r="K85" s="18" t="s">
        <v>240</v>
      </c>
      <c r="L85" s="18" t="s">
        <v>243</v>
      </c>
      <c r="M85" s="35" t="s">
        <v>244</v>
      </c>
      <c r="N85" s="15"/>
      <c r="O85" s="20"/>
      <c r="P85" s="20"/>
      <c r="Q85" s="21"/>
      <c r="R85" s="31"/>
      <c r="S85" s="15"/>
      <c r="T85" s="16"/>
      <c r="U85" s="22"/>
      <c r="V85" s="7"/>
      <c r="W85" s="7"/>
      <c r="X85" s="7"/>
      <c r="Y85" s="25"/>
      <c r="Z85" s="26" t="s">
        <v>245</v>
      </c>
      <c r="AA85" s="7"/>
      <c r="AB85" t="s">
        <v>416</v>
      </c>
      <c r="AC85" s="25">
        <v>1988</v>
      </c>
      <c r="AD85" s="14" t="s">
        <v>246</v>
      </c>
    </row>
    <row r="86" spans="1:30" s="48" customFormat="1" ht="16.5" customHeight="1" x14ac:dyDescent="0.45">
      <c r="A86" s="6" t="s">
        <v>238</v>
      </c>
      <c r="B86" s="2" t="s">
        <v>22</v>
      </c>
      <c r="C86" s="2" t="s">
        <v>23</v>
      </c>
      <c r="D86" s="3" t="s">
        <v>24</v>
      </c>
      <c r="E86" s="4" t="s">
        <v>239</v>
      </c>
      <c r="F86" s="1" t="s">
        <v>26</v>
      </c>
      <c r="G86" s="1" t="s">
        <v>424</v>
      </c>
      <c r="H86" s="1"/>
      <c r="I86" s="17">
        <v>2652229</v>
      </c>
      <c r="J86" s="17">
        <v>1162755.125</v>
      </c>
      <c r="K86" s="18" t="s">
        <v>240</v>
      </c>
      <c r="L86" s="18" t="s">
        <v>247</v>
      </c>
      <c r="M86" s="35">
        <v>37817</v>
      </c>
      <c r="N86" s="15"/>
      <c r="O86" s="20"/>
      <c r="P86" s="20"/>
      <c r="Q86" s="21"/>
      <c r="R86" s="31"/>
      <c r="S86" s="15"/>
      <c r="T86" s="16"/>
      <c r="U86" s="22"/>
      <c r="V86" s="7">
        <v>65</v>
      </c>
      <c r="W86" s="7"/>
      <c r="X86" s="7"/>
      <c r="Y86" s="25"/>
      <c r="Z86" s="26" t="s">
        <v>371</v>
      </c>
      <c r="AA86" s="7"/>
      <c r="AB86" t="s">
        <v>417</v>
      </c>
      <c r="AC86" s="25">
        <v>2003</v>
      </c>
      <c r="AD86" s="14" t="s">
        <v>250</v>
      </c>
    </row>
    <row r="87" spans="1:30" s="48" customFormat="1" ht="16.5" customHeight="1" x14ac:dyDescent="0.45">
      <c r="A87" s="6" t="s">
        <v>238</v>
      </c>
      <c r="B87" s="2" t="s">
        <v>22</v>
      </c>
      <c r="C87" s="2" t="s">
        <v>23</v>
      </c>
      <c r="D87" s="3" t="s">
        <v>24</v>
      </c>
      <c r="E87" s="4" t="s">
        <v>239</v>
      </c>
      <c r="F87" s="1" t="s">
        <v>26</v>
      </c>
      <c r="G87" s="1" t="s">
        <v>424</v>
      </c>
      <c r="H87" s="1"/>
      <c r="I87" s="17">
        <v>2652229</v>
      </c>
      <c r="J87" s="17">
        <v>1162755.125</v>
      </c>
      <c r="K87" s="18" t="s">
        <v>240</v>
      </c>
      <c r="L87" s="18" t="s">
        <v>251</v>
      </c>
      <c r="M87" s="35">
        <v>40051</v>
      </c>
      <c r="N87" s="15">
        <v>11766</v>
      </c>
      <c r="O87" s="20">
        <v>2520</v>
      </c>
      <c r="P87" s="20">
        <v>50000</v>
      </c>
      <c r="Q87" s="21"/>
      <c r="R87" s="31"/>
      <c r="S87" s="15"/>
      <c r="T87" s="16"/>
      <c r="U87" s="22"/>
      <c r="V87" s="7">
        <v>73</v>
      </c>
      <c r="W87" s="7">
        <v>15</v>
      </c>
      <c r="X87" s="7">
        <v>80</v>
      </c>
      <c r="Y87" s="25"/>
      <c r="Z87" t="s">
        <v>372</v>
      </c>
      <c r="AA87" s="7"/>
      <c r="AB87" s="27" t="s">
        <v>418</v>
      </c>
      <c r="AC87" s="25">
        <v>2009</v>
      </c>
      <c r="AD87" s="14" t="s">
        <v>254</v>
      </c>
    </row>
    <row r="88" spans="1:30" s="48" customFormat="1" ht="16.5" customHeight="1" x14ac:dyDescent="0.45">
      <c r="A88" s="6" t="s">
        <v>238</v>
      </c>
      <c r="B88" s="2" t="s">
        <v>22</v>
      </c>
      <c r="C88" s="2" t="s">
        <v>23</v>
      </c>
      <c r="D88" s="3" t="s">
        <v>24</v>
      </c>
      <c r="E88" s="4" t="s">
        <v>239</v>
      </c>
      <c r="F88" s="1" t="s">
        <v>26</v>
      </c>
      <c r="G88" s="1" t="s">
        <v>424</v>
      </c>
      <c r="H88" s="1"/>
      <c r="I88" s="17">
        <v>2652229</v>
      </c>
      <c r="J88" s="17">
        <v>1162755.125</v>
      </c>
      <c r="K88" s="18" t="s">
        <v>240</v>
      </c>
      <c r="L88" s="126" t="s">
        <v>256</v>
      </c>
      <c r="M88" s="35" t="s">
        <v>257</v>
      </c>
      <c r="N88" s="15">
        <v>16000</v>
      </c>
      <c r="O88" s="20"/>
      <c r="P88" s="20"/>
      <c r="Q88" s="21"/>
      <c r="R88" s="31"/>
      <c r="S88" s="15"/>
      <c r="T88" s="16"/>
      <c r="U88" s="22"/>
      <c r="V88" s="7">
        <v>43.8</v>
      </c>
      <c r="W88" s="7"/>
      <c r="X88" s="7"/>
      <c r="Y88" s="25"/>
      <c r="Z88" s="26" t="s">
        <v>373</v>
      </c>
      <c r="AA88" s="7"/>
      <c r="AB88" t="s">
        <v>419</v>
      </c>
      <c r="AC88" s="25">
        <v>2010</v>
      </c>
      <c r="AD88" s="14" t="s">
        <v>260</v>
      </c>
    </row>
    <row r="89" spans="1:30" s="48" customFormat="1" ht="16.5" customHeight="1" x14ac:dyDescent="0.45">
      <c r="A89" s="6" t="s">
        <v>238</v>
      </c>
      <c r="B89" s="2" t="s">
        <v>22</v>
      </c>
      <c r="C89" s="2" t="s">
        <v>23</v>
      </c>
      <c r="D89" s="3" t="s">
        <v>24</v>
      </c>
      <c r="E89" s="4" t="s">
        <v>239</v>
      </c>
      <c r="F89" s="1" t="s">
        <v>26</v>
      </c>
      <c r="G89" s="1" t="s">
        <v>424</v>
      </c>
      <c r="H89" s="1" t="s">
        <v>351</v>
      </c>
      <c r="I89" s="17">
        <v>2652229</v>
      </c>
      <c r="J89" s="17">
        <v>1162755.125</v>
      </c>
      <c r="K89" s="18" t="s">
        <v>240</v>
      </c>
      <c r="L89" s="18" t="s">
        <v>261</v>
      </c>
      <c r="M89" s="35">
        <v>40731</v>
      </c>
      <c r="N89" s="30"/>
      <c r="O89" s="20"/>
      <c r="P89" s="20"/>
      <c r="Q89" s="21"/>
      <c r="R89" s="17">
        <v>12000</v>
      </c>
      <c r="S89" s="15"/>
      <c r="T89" s="16"/>
      <c r="U89" s="23" t="s">
        <v>37</v>
      </c>
      <c r="V89" s="7">
        <v>50</v>
      </c>
      <c r="W89" s="7"/>
      <c r="X89" s="7"/>
      <c r="Y89" s="25"/>
      <c r="Z89" t="s">
        <v>374</v>
      </c>
      <c r="AA89" s="7"/>
      <c r="AB89" t="s">
        <v>420</v>
      </c>
      <c r="AC89" s="25">
        <v>2011</v>
      </c>
      <c r="AD89" s="14" t="s">
        <v>441</v>
      </c>
    </row>
    <row r="90" spans="1:30" s="70" customFormat="1" ht="16.5" customHeight="1" x14ac:dyDescent="0.45">
      <c r="A90" s="6" t="s">
        <v>238</v>
      </c>
      <c r="B90" s="2" t="s">
        <v>22</v>
      </c>
      <c r="C90" s="2" t="s">
        <v>23</v>
      </c>
      <c r="D90" s="3" t="s">
        <v>24</v>
      </c>
      <c r="E90" s="4" t="s">
        <v>239</v>
      </c>
      <c r="F90" s="1" t="s">
        <v>26</v>
      </c>
      <c r="G90" s="1" t="s">
        <v>424</v>
      </c>
      <c r="H90" s="1" t="s">
        <v>351</v>
      </c>
      <c r="I90" s="17">
        <v>2652229</v>
      </c>
      <c r="J90" s="17">
        <v>1162755.125</v>
      </c>
      <c r="K90" s="18" t="s">
        <v>240</v>
      </c>
      <c r="L90" s="126" t="s">
        <v>265</v>
      </c>
      <c r="M90" s="35">
        <v>40782</v>
      </c>
      <c r="N90" s="30">
        <v>29500</v>
      </c>
      <c r="O90" s="20">
        <v>15000</v>
      </c>
      <c r="P90" s="20">
        <v>44000</v>
      </c>
      <c r="Q90" s="21"/>
      <c r="R90" s="15">
        <v>44000</v>
      </c>
      <c r="S90" s="15"/>
      <c r="T90" s="16"/>
      <c r="U90" s="23" t="s">
        <v>37</v>
      </c>
      <c r="V90" s="13">
        <v>40</v>
      </c>
      <c r="W90" s="7"/>
      <c r="X90" s="7"/>
      <c r="Y90" s="25" t="s">
        <v>358</v>
      </c>
      <c r="Z90" t="s">
        <v>374</v>
      </c>
      <c r="AA90" s="7"/>
      <c r="AB90" t="s">
        <v>421</v>
      </c>
      <c r="AC90" s="25">
        <v>2011</v>
      </c>
      <c r="AD90" s="14" t="s">
        <v>267</v>
      </c>
    </row>
    <row r="91" spans="1:30" s="48" customFormat="1" ht="16.5" customHeight="1" x14ac:dyDescent="0.45">
      <c r="A91" s="6" t="s">
        <v>277</v>
      </c>
      <c r="B91" s="2" t="s">
        <v>22</v>
      </c>
      <c r="C91" s="2" t="s">
        <v>23</v>
      </c>
      <c r="D91" s="3" t="s">
        <v>24</v>
      </c>
      <c r="E91" s="4" t="s">
        <v>278</v>
      </c>
      <c r="F91" s="1" t="s">
        <v>26</v>
      </c>
      <c r="G91" s="1" t="s">
        <v>424</v>
      </c>
      <c r="H91" s="1"/>
      <c r="I91" s="17">
        <v>2783587.25</v>
      </c>
      <c r="J91" s="17">
        <v>1142907.25</v>
      </c>
      <c r="K91" s="18" t="s">
        <v>314</v>
      </c>
      <c r="L91" s="18" t="s">
        <v>279</v>
      </c>
      <c r="M91" s="18" t="s">
        <v>279</v>
      </c>
      <c r="N91" s="15"/>
      <c r="O91" s="20"/>
      <c r="P91" s="20"/>
      <c r="Q91" s="21"/>
      <c r="R91" s="31"/>
      <c r="S91" s="15"/>
      <c r="T91" s="16"/>
      <c r="U91" s="22"/>
      <c r="V91" s="7"/>
      <c r="W91" s="7"/>
      <c r="X91" s="7"/>
      <c r="Y91" s="25"/>
      <c r="Z91" s="27" t="s">
        <v>280</v>
      </c>
      <c r="AA91" s="7"/>
      <c r="AB91" t="s">
        <v>422</v>
      </c>
      <c r="AC91" s="25">
        <v>2017</v>
      </c>
      <c r="AD91" s="14" t="s">
        <v>281</v>
      </c>
    </row>
    <row r="92" spans="1:30" s="5" customFormat="1" ht="16.5" customHeight="1" x14ac:dyDescent="0.45">
      <c r="A92" s="6" t="s">
        <v>282</v>
      </c>
      <c r="B92" s="2" t="s">
        <v>22</v>
      </c>
      <c r="C92" s="2" t="s">
        <v>23</v>
      </c>
      <c r="D92" s="3" t="s">
        <v>24</v>
      </c>
      <c r="E92" s="4" t="s">
        <v>283</v>
      </c>
      <c r="F92" s="1" t="s">
        <v>26</v>
      </c>
      <c r="G92" s="1" t="s">
        <v>424</v>
      </c>
      <c r="H92" s="1"/>
      <c r="I92" s="17">
        <v>2615709</v>
      </c>
      <c r="J92" s="17">
        <v>1093997.625</v>
      </c>
      <c r="K92" s="18" t="s">
        <v>284</v>
      </c>
      <c r="L92" s="18" t="s">
        <v>452</v>
      </c>
      <c r="M92" s="18" t="s">
        <v>453</v>
      </c>
      <c r="N92" s="15"/>
      <c r="O92" s="20"/>
      <c r="P92" s="20"/>
      <c r="Q92" s="21"/>
      <c r="R92" s="31"/>
      <c r="S92" s="15"/>
      <c r="T92" s="16"/>
      <c r="U92" s="22"/>
      <c r="V92" s="7"/>
      <c r="W92" s="7"/>
      <c r="X92" s="7"/>
      <c r="Y92" s="25"/>
      <c r="Z92" s="26"/>
      <c r="AA92" s="7"/>
      <c r="AB92" t="s">
        <v>423</v>
      </c>
      <c r="AC92" s="25">
        <v>1900</v>
      </c>
      <c r="AD92" s="14" t="s">
        <v>442</v>
      </c>
    </row>
    <row r="93" spans="1:30" ht="16.5" customHeight="1" x14ac:dyDescent="0.45">
      <c r="I93" s="91"/>
    </row>
  </sheetData>
  <autoFilter ref="A1:AD92" xr:uid="{C2A453AE-42D3-44AD-B1ED-100E8200E393}">
    <sortState xmlns:xlrd2="http://schemas.microsoft.com/office/spreadsheetml/2017/richdata2" ref="A2:AD92">
      <sortCondition ref="E1:E92"/>
    </sortState>
  </autoFilter>
  <phoneticPr fontId="3" type="noConversion"/>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03FD7-6950-4880-9127-E838F5EFA60C}">
  <dimension ref="A1:AA17"/>
  <sheetViews>
    <sheetView topLeftCell="J4" workbookViewId="0">
      <selection activeCell="P5" sqref="P5"/>
    </sheetView>
  </sheetViews>
  <sheetFormatPr baseColWidth="10" defaultRowHeight="14.25" x14ac:dyDescent="0.45"/>
  <cols>
    <col min="2" max="2" width="7.33203125" customWidth="1"/>
    <col min="4" max="4" width="7.19921875" customWidth="1"/>
    <col min="5" max="5" width="6.46484375" customWidth="1"/>
    <col min="6" max="6" width="5.46484375" customWidth="1"/>
    <col min="7" max="7" width="3.53125" customWidth="1"/>
    <col min="8" max="8" width="12.06640625" customWidth="1"/>
    <col min="12" max="12" width="15.9296875" customWidth="1"/>
    <col min="16" max="16" width="14.6640625" customWidth="1"/>
  </cols>
  <sheetData>
    <row r="1" spans="1:27" s="48" customFormat="1" ht="16.5" customHeight="1" x14ac:dyDescent="0.45">
      <c r="A1" s="37" t="s">
        <v>0</v>
      </c>
      <c r="B1" s="37" t="s">
        <v>4</v>
      </c>
      <c r="C1" s="36" t="s">
        <v>350</v>
      </c>
      <c r="D1" s="39" t="s">
        <v>9</v>
      </c>
      <c r="E1" s="39" t="s">
        <v>10</v>
      </c>
      <c r="F1" s="40" t="s">
        <v>11</v>
      </c>
      <c r="G1" s="41" t="s">
        <v>12</v>
      </c>
      <c r="H1" s="38" t="s">
        <v>13</v>
      </c>
      <c r="I1" s="42" t="s">
        <v>286</v>
      </c>
      <c r="J1" s="42" t="s">
        <v>287</v>
      </c>
      <c r="K1" s="42" t="s">
        <v>288</v>
      </c>
      <c r="L1" s="43" t="s">
        <v>14</v>
      </c>
      <c r="M1" s="44" t="s">
        <v>289</v>
      </c>
      <c r="N1" s="44" t="s">
        <v>290</v>
      </c>
      <c r="O1" s="45" t="s">
        <v>291</v>
      </c>
      <c r="P1" s="38" t="s">
        <v>292</v>
      </c>
      <c r="Q1" s="38" t="s">
        <v>293</v>
      </c>
      <c r="R1" s="38" t="s">
        <v>294</v>
      </c>
      <c r="S1" s="46" t="s">
        <v>15</v>
      </c>
      <c r="T1" s="46" t="s">
        <v>354</v>
      </c>
      <c r="U1" s="46" t="s">
        <v>356</v>
      </c>
      <c r="V1" s="46" t="s">
        <v>357</v>
      </c>
      <c r="W1" s="39" t="s">
        <v>16</v>
      </c>
      <c r="X1" s="38" t="s">
        <v>17</v>
      </c>
      <c r="Y1" s="39" t="s">
        <v>18</v>
      </c>
      <c r="Z1" s="39" t="s">
        <v>19</v>
      </c>
      <c r="AA1" s="47" t="s">
        <v>20</v>
      </c>
    </row>
    <row r="2" spans="1:27" s="48" customFormat="1" ht="16.5" customHeight="1" x14ac:dyDescent="0.45">
      <c r="A2" s="6" t="s">
        <v>238</v>
      </c>
      <c r="B2" s="4" t="s">
        <v>239</v>
      </c>
      <c r="C2" s="1" t="s">
        <v>31</v>
      </c>
      <c r="D2" s="18" t="s">
        <v>240</v>
      </c>
      <c r="E2" s="18" t="s">
        <v>247</v>
      </c>
      <c r="F2" s="35">
        <v>37816</v>
      </c>
      <c r="G2" s="35">
        <v>37817</v>
      </c>
      <c r="H2" s="15"/>
      <c r="I2" s="20"/>
      <c r="J2" s="20"/>
      <c r="K2" s="21"/>
      <c r="L2" s="31"/>
      <c r="M2" s="15"/>
      <c r="N2" s="16"/>
      <c r="O2" s="22"/>
      <c r="P2" s="7">
        <v>65</v>
      </c>
      <c r="Q2" s="7"/>
      <c r="R2" s="7"/>
      <c r="S2" s="25"/>
      <c r="T2" s="25" t="s">
        <v>355</v>
      </c>
      <c r="U2" s="25">
        <f>L2/P2</f>
        <v>0</v>
      </c>
      <c r="V2" s="25">
        <f>L2/1500</f>
        <v>0</v>
      </c>
      <c r="W2" s="26" t="s">
        <v>248</v>
      </c>
      <c r="X2" s="7"/>
      <c r="Y2" s="27" t="s">
        <v>249</v>
      </c>
      <c r="Z2" s="26">
        <v>2003</v>
      </c>
      <c r="AA2" s="14" t="s">
        <v>250</v>
      </c>
    </row>
    <row r="3" spans="1:27" s="48" customFormat="1" ht="16.5" customHeight="1" x14ac:dyDescent="0.45">
      <c r="A3" s="6" t="s">
        <v>238</v>
      </c>
      <c r="B3" s="4" t="s">
        <v>239</v>
      </c>
      <c r="C3" s="1" t="s">
        <v>31</v>
      </c>
      <c r="D3" s="18" t="s">
        <v>240</v>
      </c>
      <c r="E3" s="18" t="s">
        <v>251</v>
      </c>
      <c r="F3" s="35">
        <v>40025</v>
      </c>
      <c r="G3" s="35">
        <v>40051</v>
      </c>
      <c r="H3" s="15">
        <v>11766</v>
      </c>
      <c r="I3" s="20">
        <v>2520</v>
      </c>
      <c r="J3" s="20">
        <v>50000</v>
      </c>
      <c r="K3" s="21"/>
      <c r="L3" s="31"/>
      <c r="M3" s="15"/>
      <c r="N3" s="16"/>
      <c r="O3" s="22"/>
      <c r="P3" s="7">
        <v>73</v>
      </c>
      <c r="Q3" s="7">
        <v>15</v>
      </c>
      <c r="R3" s="7">
        <v>80</v>
      </c>
      <c r="S3" s="25"/>
      <c r="T3" s="25" t="s">
        <v>355</v>
      </c>
      <c r="U3" s="25">
        <f t="shared" ref="U3:U17" si="0">L3/P3</f>
        <v>0</v>
      </c>
      <c r="V3" s="25">
        <f t="shared" ref="V3:V17" si="1">L3/1500</f>
        <v>0</v>
      </c>
      <c r="W3" s="26" t="s">
        <v>252</v>
      </c>
      <c r="X3" s="7"/>
      <c r="Y3" s="27" t="s">
        <v>253</v>
      </c>
      <c r="Z3" s="26">
        <v>2009</v>
      </c>
      <c r="AA3" s="14" t="s">
        <v>254</v>
      </c>
    </row>
    <row r="4" spans="1:27" s="48" customFormat="1" ht="16.5" customHeight="1" x14ac:dyDescent="0.45">
      <c r="A4" s="6" t="s">
        <v>238</v>
      </c>
      <c r="B4" s="4" t="s">
        <v>239</v>
      </c>
      <c r="C4" s="1" t="s">
        <v>31</v>
      </c>
      <c r="D4" s="18" t="s">
        <v>240</v>
      </c>
      <c r="E4" s="18" t="s">
        <v>255</v>
      </c>
      <c r="F4" s="35" t="s">
        <v>256</v>
      </c>
      <c r="G4" s="35" t="s">
        <v>257</v>
      </c>
      <c r="H4" s="15">
        <v>16000</v>
      </c>
      <c r="I4" s="20"/>
      <c r="J4" s="20"/>
      <c r="K4" s="21"/>
      <c r="L4" s="31"/>
      <c r="M4" s="15"/>
      <c r="N4" s="16"/>
      <c r="O4" s="22"/>
      <c r="P4" s="7">
        <v>43.8</v>
      </c>
      <c r="Q4" s="7"/>
      <c r="R4" s="7"/>
      <c r="S4" s="25"/>
      <c r="T4" s="25" t="s">
        <v>355</v>
      </c>
      <c r="U4" s="25">
        <f t="shared" si="0"/>
        <v>0</v>
      </c>
      <c r="V4" s="25">
        <f t="shared" si="1"/>
        <v>0</v>
      </c>
      <c r="W4" s="26" t="s">
        <v>258</v>
      </c>
      <c r="X4" s="7"/>
      <c r="Y4" s="27" t="s">
        <v>259</v>
      </c>
      <c r="Z4" s="26">
        <v>2010</v>
      </c>
      <c r="AA4" s="14" t="s">
        <v>260</v>
      </c>
    </row>
    <row r="5" spans="1:27" s="116" customFormat="1" ht="16.5" customHeight="1" x14ac:dyDescent="0.45">
      <c r="A5" s="98" t="s">
        <v>238</v>
      </c>
      <c r="B5" s="99" t="s">
        <v>239</v>
      </c>
      <c r="C5" s="100" t="s">
        <v>351</v>
      </c>
      <c r="D5" s="101" t="s">
        <v>240</v>
      </c>
      <c r="E5" s="101" t="s">
        <v>261</v>
      </c>
      <c r="F5" s="102" t="s">
        <v>261</v>
      </c>
      <c r="G5" s="103">
        <v>40731</v>
      </c>
      <c r="H5" s="104"/>
      <c r="I5" s="105"/>
      <c r="J5" s="105"/>
      <c r="K5" s="106"/>
      <c r="L5" s="107">
        <v>12000</v>
      </c>
      <c r="M5" s="108"/>
      <c r="N5" s="109"/>
      <c r="O5" s="110"/>
      <c r="P5" s="111">
        <v>50</v>
      </c>
      <c r="Q5" s="111"/>
      <c r="R5" s="111">
        <v>100</v>
      </c>
      <c r="S5" s="112"/>
      <c r="T5" s="112">
        <f t="shared" ref="T5:T15" si="2">75*(L5/1000000)^0.67</f>
        <v>3.8735815027309841</v>
      </c>
      <c r="U5" s="112">
        <f>L5/P5</f>
        <v>240</v>
      </c>
      <c r="V5" s="25">
        <f t="shared" si="1"/>
        <v>8</v>
      </c>
      <c r="W5" s="113" t="s">
        <v>315</v>
      </c>
      <c r="X5" s="111"/>
      <c r="Y5" s="114" t="s">
        <v>262</v>
      </c>
      <c r="Z5" s="113">
        <v>2011</v>
      </c>
      <c r="AA5" s="115" t="s">
        <v>263</v>
      </c>
    </row>
    <row r="6" spans="1:27" s="116" customFormat="1" ht="16.5" customHeight="1" x14ac:dyDescent="0.45">
      <c r="A6" s="98" t="s">
        <v>238</v>
      </c>
      <c r="B6" s="99" t="s">
        <v>239</v>
      </c>
      <c r="C6" s="100" t="s">
        <v>351</v>
      </c>
      <c r="D6" s="101" t="s">
        <v>240</v>
      </c>
      <c r="E6" s="101" t="s">
        <v>264</v>
      </c>
      <c r="F6" s="103" t="s">
        <v>265</v>
      </c>
      <c r="G6" s="103">
        <v>40782</v>
      </c>
      <c r="H6" s="104"/>
      <c r="I6" s="105">
        <v>15000</v>
      </c>
      <c r="J6" s="105">
        <v>44000</v>
      </c>
      <c r="K6" s="106"/>
      <c r="L6" s="108">
        <v>23462</v>
      </c>
      <c r="M6" s="108">
        <v>14000</v>
      </c>
      <c r="N6" s="109">
        <v>44000</v>
      </c>
      <c r="O6" s="110"/>
      <c r="P6" s="117">
        <v>200</v>
      </c>
      <c r="Q6" s="111">
        <v>10</v>
      </c>
      <c r="R6" s="111">
        <v>200</v>
      </c>
      <c r="S6" s="112"/>
      <c r="T6" s="112">
        <f t="shared" si="2"/>
        <v>6.0702396032459589</v>
      </c>
      <c r="U6" s="112">
        <f t="shared" si="0"/>
        <v>117.31</v>
      </c>
      <c r="V6" s="25">
        <f t="shared" si="1"/>
        <v>15.641333333333334</v>
      </c>
      <c r="W6" s="113" t="s">
        <v>315</v>
      </c>
      <c r="X6" s="111"/>
      <c r="Y6" s="113" t="s">
        <v>266</v>
      </c>
      <c r="Z6" s="113">
        <v>2011</v>
      </c>
      <c r="AA6" s="115" t="s">
        <v>267</v>
      </c>
    </row>
    <row r="7" spans="1:27" s="48" customFormat="1" ht="16.5" customHeight="1" x14ac:dyDescent="0.45">
      <c r="A7" s="6" t="s">
        <v>181</v>
      </c>
      <c r="B7" s="4" t="s">
        <v>182</v>
      </c>
      <c r="C7" s="1" t="s">
        <v>31</v>
      </c>
      <c r="D7" s="18" t="s">
        <v>183</v>
      </c>
      <c r="E7" s="18" t="s">
        <v>186</v>
      </c>
      <c r="F7" s="7"/>
      <c r="G7" s="19"/>
      <c r="H7" s="15"/>
      <c r="I7" s="20"/>
      <c r="J7" s="20"/>
      <c r="K7" s="21"/>
      <c r="L7" s="15">
        <v>135000</v>
      </c>
      <c r="M7" s="15"/>
      <c r="N7" s="16"/>
      <c r="O7" s="22" t="s">
        <v>31</v>
      </c>
      <c r="P7" s="7">
        <v>74.599999999999994</v>
      </c>
      <c r="Q7" s="7"/>
      <c r="R7" s="7"/>
      <c r="S7" s="25" t="s">
        <v>37</v>
      </c>
      <c r="T7" s="25">
        <f t="shared" si="2"/>
        <v>19.605814456212798</v>
      </c>
      <c r="U7" s="25">
        <f t="shared" si="0"/>
        <v>1809.6514745308311</v>
      </c>
      <c r="V7" s="25">
        <f t="shared" si="1"/>
        <v>90</v>
      </c>
      <c r="W7" s="26" t="s">
        <v>187</v>
      </c>
      <c r="X7" s="7"/>
      <c r="Y7" s="26"/>
      <c r="Z7" s="26">
        <v>1951</v>
      </c>
      <c r="AA7" s="14" t="s">
        <v>188</v>
      </c>
    </row>
    <row r="8" spans="1:27" s="116" customFormat="1" ht="16.5" customHeight="1" x14ac:dyDescent="0.45">
      <c r="A8" s="98" t="s">
        <v>168</v>
      </c>
      <c r="B8" s="99" t="s">
        <v>169</v>
      </c>
      <c r="C8" s="100" t="s">
        <v>351</v>
      </c>
      <c r="D8" s="101" t="s">
        <v>170</v>
      </c>
      <c r="E8" s="101" t="s">
        <v>171</v>
      </c>
      <c r="F8" s="111"/>
      <c r="G8" s="118"/>
      <c r="H8" s="108">
        <v>2094</v>
      </c>
      <c r="I8" s="105"/>
      <c r="J8" s="105"/>
      <c r="K8" s="106"/>
      <c r="L8" s="119">
        <v>22000</v>
      </c>
      <c r="M8" s="108"/>
      <c r="N8" s="109"/>
      <c r="O8" s="110"/>
      <c r="P8" s="111">
        <v>50</v>
      </c>
      <c r="Q8" s="111"/>
      <c r="R8" s="111">
        <v>50</v>
      </c>
      <c r="S8" s="112"/>
      <c r="T8" s="112">
        <f t="shared" si="2"/>
        <v>5.8141262711700934</v>
      </c>
      <c r="U8" s="112">
        <f t="shared" si="0"/>
        <v>440</v>
      </c>
      <c r="V8" s="25">
        <f t="shared" si="1"/>
        <v>14.666666666666666</v>
      </c>
      <c r="W8" s="113" t="s">
        <v>172</v>
      </c>
      <c r="X8" s="111"/>
      <c r="Y8" s="113" t="s">
        <v>173</v>
      </c>
      <c r="Z8" s="113">
        <v>2004</v>
      </c>
      <c r="AA8" s="115" t="s">
        <v>174</v>
      </c>
    </row>
    <row r="9" spans="1:27" s="48" customFormat="1" ht="16.5" customHeight="1" x14ac:dyDescent="0.45">
      <c r="A9" s="6" t="s">
        <v>59</v>
      </c>
      <c r="B9" s="4" t="s">
        <v>60</v>
      </c>
      <c r="C9" s="1" t="s">
        <v>31</v>
      </c>
      <c r="D9" s="18" t="s">
        <v>61</v>
      </c>
      <c r="E9" s="18" t="s">
        <v>64</v>
      </c>
      <c r="F9" s="7"/>
      <c r="G9" s="19"/>
      <c r="H9" s="15"/>
      <c r="I9" s="20"/>
      <c r="J9" s="20"/>
      <c r="K9" s="21"/>
      <c r="L9" s="31">
        <v>90000</v>
      </c>
      <c r="M9" s="15">
        <v>80000</v>
      </c>
      <c r="N9" s="16">
        <v>100000</v>
      </c>
      <c r="O9" s="22" t="s">
        <v>31</v>
      </c>
      <c r="P9" s="7">
        <v>2.5</v>
      </c>
      <c r="Q9" s="7">
        <v>2</v>
      </c>
      <c r="R9" s="7">
        <v>3</v>
      </c>
      <c r="S9" s="25" t="s">
        <v>31</v>
      </c>
      <c r="T9" s="25">
        <f t="shared" si="2"/>
        <v>14.94182840983567</v>
      </c>
      <c r="U9" s="25">
        <f t="shared" si="0"/>
        <v>36000</v>
      </c>
      <c r="V9" s="25">
        <f t="shared" si="1"/>
        <v>60</v>
      </c>
      <c r="W9" s="26" t="s">
        <v>38</v>
      </c>
      <c r="X9" s="7"/>
      <c r="Y9" s="27" t="s">
        <v>65</v>
      </c>
      <c r="Z9" s="26">
        <v>2003</v>
      </c>
      <c r="AA9" s="14" t="s">
        <v>66</v>
      </c>
    </row>
    <row r="10" spans="1:27" s="48" customFormat="1" ht="16.5" customHeight="1" x14ac:dyDescent="0.45">
      <c r="A10" s="6" t="s">
        <v>175</v>
      </c>
      <c r="B10" s="4" t="s">
        <v>176</v>
      </c>
      <c r="C10" s="1" t="s">
        <v>31</v>
      </c>
      <c r="D10" s="18" t="s">
        <v>177</v>
      </c>
      <c r="E10" s="18" t="s">
        <v>178</v>
      </c>
      <c r="F10" s="7"/>
      <c r="G10" s="19"/>
      <c r="H10" s="15"/>
      <c r="I10" s="20"/>
      <c r="J10" s="20"/>
      <c r="K10" s="21"/>
      <c r="L10" s="31">
        <v>90000</v>
      </c>
      <c r="M10" s="15">
        <v>80000</v>
      </c>
      <c r="N10" s="16">
        <v>100000</v>
      </c>
      <c r="O10" s="22" t="s">
        <v>31</v>
      </c>
      <c r="P10" s="7">
        <v>2.5</v>
      </c>
      <c r="Q10" s="7">
        <v>2</v>
      </c>
      <c r="R10" s="7">
        <v>3</v>
      </c>
      <c r="S10" s="25" t="s">
        <v>31</v>
      </c>
      <c r="T10" s="25">
        <f t="shared" si="2"/>
        <v>14.94182840983567</v>
      </c>
      <c r="U10" s="25">
        <f t="shared" si="0"/>
        <v>36000</v>
      </c>
      <c r="V10" s="25">
        <f t="shared" si="1"/>
        <v>60</v>
      </c>
      <c r="W10" s="26" t="s">
        <v>179</v>
      </c>
      <c r="X10" s="7"/>
      <c r="Y10" s="26"/>
      <c r="Z10" s="26">
        <v>1986</v>
      </c>
      <c r="AA10" s="14" t="s">
        <v>180</v>
      </c>
    </row>
    <row r="11" spans="1:27" s="116" customFormat="1" ht="16.5" customHeight="1" x14ac:dyDescent="0.45">
      <c r="A11" s="98" t="s">
        <v>67</v>
      </c>
      <c r="B11" s="99" t="s">
        <v>68</v>
      </c>
      <c r="C11" s="100" t="s">
        <v>351</v>
      </c>
      <c r="D11" s="101" t="s">
        <v>69</v>
      </c>
      <c r="E11" s="101" t="s">
        <v>74</v>
      </c>
      <c r="F11" s="111"/>
      <c r="G11" s="118"/>
      <c r="H11" s="108"/>
      <c r="I11" s="105"/>
      <c r="J11" s="105"/>
      <c r="K11" s="106"/>
      <c r="L11" s="120">
        <v>17000</v>
      </c>
      <c r="M11" s="108"/>
      <c r="N11" s="109"/>
      <c r="O11" s="112" t="s">
        <v>316</v>
      </c>
      <c r="P11" s="111">
        <v>14.9</v>
      </c>
      <c r="Q11" s="111"/>
      <c r="R11" s="111"/>
      <c r="S11" s="112"/>
      <c r="T11" s="112">
        <f t="shared" si="2"/>
        <v>4.8917250739550875</v>
      </c>
      <c r="U11" s="112">
        <f t="shared" si="0"/>
        <v>1140.9395973154362</v>
      </c>
      <c r="V11" s="25">
        <f t="shared" si="1"/>
        <v>11.333333333333334</v>
      </c>
      <c r="W11" s="113"/>
      <c r="X11" s="111"/>
      <c r="Y11" s="114"/>
      <c r="Z11" s="113">
        <v>2017</v>
      </c>
      <c r="AA11" s="115" t="s">
        <v>75</v>
      </c>
    </row>
    <row r="12" spans="1:27" s="48" customFormat="1" ht="16.5" customHeight="1" x14ac:dyDescent="0.45">
      <c r="A12" s="6" t="s">
        <v>348</v>
      </c>
      <c r="B12" s="8" t="s">
        <v>76</v>
      </c>
      <c r="C12" s="1" t="s">
        <v>352</v>
      </c>
      <c r="D12" s="18" t="s">
        <v>77</v>
      </c>
      <c r="E12" s="54" t="s">
        <v>325</v>
      </c>
      <c r="F12" s="7"/>
      <c r="G12" s="19"/>
      <c r="H12" s="15"/>
      <c r="I12" s="20"/>
      <c r="J12" s="20"/>
      <c r="K12" s="21"/>
      <c r="L12" s="31">
        <v>1600000</v>
      </c>
      <c r="M12" s="15"/>
      <c r="N12" s="16"/>
      <c r="O12" s="22" t="s">
        <v>31</v>
      </c>
      <c r="P12" s="7">
        <v>400</v>
      </c>
      <c r="Q12" s="7">
        <v>358</v>
      </c>
      <c r="R12" s="7">
        <v>454</v>
      </c>
      <c r="S12" s="25" t="s">
        <v>324</v>
      </c>
      <c r="T12" s="25">
        <f t="shared" si="2"/>
        <v>102.75942175972834</v>
      </c>
      <c r="U12" s="25">
        <f t="shared" si="0"/>
        <v>4000</v>
      </c>
      <c r="V12" s="25">
        <f t="shared" si="1"/>
        <v>1066.6666666666667</v>
      </c>
      <c r="W12" s="26" t="s">
        <v>78</v>
      </c>
      <c r="X12" s="7"/>
      <c r="Y12" s="26" t="s">
        <v>328</v>
      </c>
      <c r="Z12" s="26">
        <v>1944</v>
      </c>
      <c r="AA12" s="49" t="s">
        <v>323</v>
      </c>
    </row>
    <row r="13" spans="1:27" s="116" customFormat="1" ht="16.5" customHeight="1" x14ac:dyDescent="0.45">
      <c r="A13" s="98" t="s">
        <v>348</v>
      </c>
      <c r="B13" s="121" t="s">
        <v>76</v>
      </c>
      <c r="C13" s="100" t="s">
        <v>351</v>
      </c>
      <c r="D13" s="101" t="s">
        <v>77</v>
      </c>
      <c r="E13" s="101" t="s">
        <v>79</v>
      </c>
      <c r="F13" s="111"/>
      <c r="G13" s="118"/>
      <c r="H13" s="108"/>
      <c r="I13" s="105"/>
      <c r="J13" s="105"/>
      <c r="K13" s="106"/>
      <c r="L13" s="120">
        <v>255000</v>
      </c>
      <c r="M13" s="108"/>
      <c r="N13" s="109"/>
      <c r="O13" s="110" t="s">
        <v>31</v>
      </c>
      <c r="P13" s="111">
        <v>230</v>
      </c>
      <c r="Q13" s="111"/>
      <c r="R13" s="111"/>
      <c r="S13" s="112" t="s">
        <v>31</v>
      </c>
      <c r="T13" s="112">
        <f t="shared" si="2"/>
        <v>30.022246350627928</v>
      </c>
      <c r="U13" s="112">
        <f t="shared" si="0"/>
        <v>1108.695652173913</v>
      </c>
      <c r="V13" s="25">
        <f t="shared" si="1"/>
        <v>170</v>
      </c>
      <c r="W13" s="113"/>
      <c r="X13" s="111"/>
      <c r="Y13" s="113" t="s">
        <v>327</v>
      </c>
      <c r="Z13" s="113"/>
      <c r="AA13" s="115" t="s">
        <v>326</v>
      </c>
    </row>
    <row r="14" spans="1:27" s="116" customFormat="1" ht="16.5" customHeight="1" x14ac:dyDescent="0.45">
      <c r="A14" s="98" t="s">
        <v>33</v>
      </c>
      <c r="B14" s="99" t="s">
        <v>34</v>
      </c>
      <c r="C14" s="100" t="s">
        <v>351</v>
      </c>
      <c r="D14" s="101" t="s">
        <v>35</v>
      </c>
      <c r="E14" s="101" t="s">
        <v>36</v>
      </c>
      <c r="F14" s="111"/>
      <c r="G14" s="118"/>
      <c r="H14" s="108"/>
      <c r="I14" s="105"/>
      <c r="J14" s="105"/>
      <c r="K14" s="106"/>
      <c r="L14" s="119">
        <v>2250</v>
      </c>
      <c r="M14" s="109">
        <v>2000</v>
      </c>
      <c r="N14" s="109">
        <v>2500</v>
      </c>
      <c r="O14" s="110" t="s">
        <v>31</v>
      </c>
      <c r="P14" s="111">
        <v>2.4500000000000002</v>
      </c>
      <c r="Q14" s="111"/>
      <c r="R14" s="111"/>
      <c r="S14" s="112" t="s">
        <v>37</v>
      </c>
      <c r="T14" s="112">
        <f t="shared" si="2"/>
        <v>1.2618959616822716</v>
      </c>
      <c r="U14" s="112">
        <f>L14/P14</f>
        <v>918.36734693877543</v>
      </c>
      <c r="V14" s="25">
        <f t="shared" si="1"/>
        <v>1.5</v>
      </c>
      <c r="W14" s="113" t="s">
        <v>38</v>
      </c>
      <c r="X14" s="111"/>
      <c r="Y14" s="113" t="s">
        <v>39</v>
      </c>
      <c r="Z14" s="113">
        <v>1983</v>
      </c>
      <c r="AA14" s="115" t="s">
        <v>40</v>
      </c>
    </row>
    <row r="15" spans="1:27" s="48" customFormat="1" ht="16.5" customHeight="1" x14ac:dyDescent="0.45">
      <c r="A15" s="6" t="s">
        <v>125</v>
      </c>
      <c r="B15" s="4" t="s">
        <v>126</v>
      </c>
      <c r="C15" s="1" t="s">
        <v>31</v>
      </c>
      <c r="D15" s="18" t="s">
        <v>127</v>
      </c>
      <c r="E15" s="18" t="s">
        <v>139</v>
      </c>
      <c r="F15" s="7"/>
      <c r="G15" s="19" t="s">
        <v>140</v>
      </c>
      <c r="H15" s="15">
        <v>840000</v>
      </c>
      <c r="I15" s="20"/>
      <c r="J15" s="20"/>
      <c r="K15" s="20" t="s">
        <v>31</v>
      </c>
      <c r="L15" s="31">
        <v>840000</v>
      </c>
      <c r="M15" s="15"/>
      <c r="N15" s="16"/>
      <c r="O15" s="22" t="s">
        <v>31</v>
      </c>
      <c r="P15" s="7">
        <v>22.5</v>
      </c>
      <c r="Q15" s="7"/>
      <c r="R15" s="7"/>
      <c r="S15" s="25" t="s">
        <v>141</v>
      </c>
      <c r="T15" s="25">
        <f t="shared" si="2"/>
        <v>66.731115550335517</v>
      </c>
      <c r="U15" s="25">
        <f t="shared" si="0"/>
        <v>37333.333333333336</v>
      </c>
      <c r="V15" s="25">
        <f t="shared" si="1"/>
        <v>560</v>
      </c>
      <c r="W15" s="27" t="s">
        <v>142</v>
      </c>
      <c r="X15" s="7"/>
      <c r="Y15" s="26" t="s">
        <v>143</v>
      </c>
      <c r="Z15" s="26">
        <v>1943</v>
      </c>
      <c r="AA15" s="14" t="s">
        <v>144</v>
      </c>
    </row>
    <row r="16" spans="1:27" s="48" customFormat="1" ht="16.5" customHeight="1" x14ac:dyDescent="0.45">
      <c r="A16" s="6" t="s">
        <v>125</v>
      </c>
      <c r="B16" s="4" t="s">
        <v>126</v>
      </c>
      <c r="C16" s="1" t="s">
        <v>31</v>
      </c>
      <c r="D16" s="18" t="s">
        <v>127</v>
      </c>
      <c r="E16" s="18" t="s">
        <v>147</v>
      </c>
      <c r="F16" s="7"/>
      <c r="G16" s="19" t="s">
        <v>148</v>
      </c>
      <c r="H16" s="15">
        <v>840000</v>
      </c>
      <c r="I16" s="20"/>
      <c r="J16" s="20"/>
      <c r="K16" s="21"/>
      <c r="L16" s="31"/>
      <c r="M16" s="15"/>
      <c r="N16" s="16"/>
      <c r="O16" s="22"/>
      <c r="P16" s="7">
        <v>25</v>
      </c>
      <c r="Q16" s="7"/>
      <c r="R16" s="7"/>
      <c r="S16" s="25" t="s">
        <v>31</v>
      </c>
      <c r="T16" s="25" t="s">
        <v>355</v>
      </c>
      <c r="U16" s="25">
        <f t="shared" si="0"/>
        <v>0</v>
      </c>
      <c r="V16" s="25">
        <f>L16/1500</f>
        <v>0</v>
      </c>
      <c r="W16" s="26" t="s">
        <v>149</v>
      </c>
      <c r="X16" s="7"/>
      <c r="Y16" s="26" t="s">
        <v>150</v>
      </c>
      <c r="Z16" s="26">
        <v>1961</v>
      </c>
      <c r="AA16" s="14" t="s">
        <v>151</v>
      </c>
    </row>
    <row r="17" spans="1:27" s="48" customFormat="1" ht="16.5" customHeight="1" x14ac:dyDescent="0.45">
      <c r="A17" s="6" t="s">
        <v>268</v>
      </c>
      <c r="B17" s="4" t="s">
        <v>269</v>
      </c>
      <c r="C17" s="1" t="s">
        <v>31</v>
      </c>
      <c r="D17" s="18" t="s">
        <v>270</v>
      </c>
      <c r="E17" s="18" t="s">
        <v>271</v>
      </c>
      <c r="F17" s="7"/>
      <c r="G17" s="19"/>
      <c r="H17" s="15"/>
      <c r="I17" s="20"/>
      <c r="J17" s="20"/>
      <c r="K17" s="21"/>
      <c r="L17" s="88">
        <v>2700000</v>
      </c>
      <c r="M17" s="15"/>
      <c r="N17" s="16"/>
      <c r="O17" s="23" t="s">
        <v>37</v>
      </c>
      <c r="P17" s="7">
        <v>128</v>
      </c>
      <c r="Q17" s="7"/>
      <c r="R17" s="7">
        <v>2700000</v>
      </c>
      <c r="S17" s="25" t="s">
        <v>272</v>
      </c>
      <c r="T17" s="25">
        <f>75*(L17/1000000)^0.67</f>
        <v>145.90661612038468</v>
      </c>
      <c r="U17" s="25">
        <f t="shared" si="0"/>
        <v>21093.75</v>
      </c>
      <c r="V17" s="25">
        <f t="shared" si="1"/>
        <v>1800</v>
      </c>
      <c r="W17" s="27" t="s">
        <v>273</v>
      </c>
      <c r="X17" s="7"/>
      <c r="Y17" s="26" t="s">
        <v>274</v>
      </c>
      <c r="Z17" s="27" t="s">
        <v>275</v>
      </c>
      <c r="AA17" s="14" t="s">
        <v>276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V 1 r V f X y G x W l A A A A 9 g A A A B I A H A B D b 2 5 m a W c v U G F j a 2 F n Z S 5 4 b W w g o h g A K K A U A A A A A A A A A A A A A A A A A A A A A A A A A A A A h Y + x D o I w G I R f h X S n L X U x 5 K c O L A 6 S m J g Y 1 6 Z U a I Q f Q 4 v l 3 R x 8 J F 9 B j K J u j n f 3 X X J 3 v 9 5 g N b Z N d D G 9 s x 1 m J K G c R A Z 1 V 1 q s M j L 4 Y 7 w k K w l b p U + q M t E E o 0 t H Z z N S e 3 9 O G Q s h 0 L C g X V 8 x w X n C D s V m p 2 v T q t i i 8 w q 1 I Z 9 W + b 9 F J O x f Y 6 S g S c K p E I J y Y L M J h c U v I K a 9 z / T H h H x o / N A b a T D O 1 8 B m C e z 9 Q T 4 A U E s D B B Q A A g A I A C F d a 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X W t V K I p H u A 4 A A A A R A A A A E w A c A E Z v c m 1 1 b G F z L 1 N l Y 3 R p b 2 4 x L m 0 g o h g A K K A U A A A A A A A A A A A A A A A A A A A A A A A A A A A A K 0 5 N L s n M z 1 M I h t C G 1 g B Q S w E C L Q A U A A I A C A A h X W t V 9 f I b F a U A A A D 2 A A A A E g A A A A A A A A A A A A A A A A A A A A A A Q 2 9 u Z m l n L 1 B h Y 2 t h Z 2 U u e G 1 s U E s B A i 0 A F A A C A A g A I V 1 r V Q / K 6 a u k A A A A 6 Q A A A B M A A A A A A A A A A A A A A A A A 8 Q A A A F t D b 2 5 0 Z W 5 0 X 1 R 5 c G V z X S 5 4 b W x Q S w E C L Q A U A A I A C A A h X W t 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Y q V N c 0 6 U q 7 K Z T 7 J a z C Y A A A A A A C A A A A A A A Q Z g A A A A E A A C A A A A D 2 v c 0 6 q c 0 j v m e s q 8 N W v i J x a R R Q m O F J H 3 4 c c F B g K F m + Z A A A A A A O g A A A A A I A A C A A A A D 6 p 2 d S T I t z r u N t u D G 1 5 q i z X 1 + c V c 2 L d m 9 B C 9 O Y C 1 i 6 i V A A A A C + 5 l 3 I q F y a 2 O Y G 2 P l L l T v y T m E + S r b 6 1 c C W P O y G c d s R H H F p g n Z W b b L G Q a x J H G y F P E b f n n V p l w Y 9 V 1 c B + V u J J s P 6 c G L X D J 7 n j J J K u A w u s a C e a U A A A A A C / o / H c N P c F T a y s J R 1 n X w Z 5 I r f s d + K A 6 s T b K 0 k F z / 3 o f c + j E 7 d z j + m v Y l p C p C y 7 5 / C N s M A x z v J i P K S A 9 E L U k C w < / D a t a M a s h u p > 
</file>

<file path=customXml/itemProps1.xml><?xml version="1.0" encoding="utf-8"?>
<ds:datastoreItem xmlns:ds="http://schemas.openxmlformats.org/officeDocument/2006/customXml" ds:itemID="{5103C9F7-3B6B-4792-986D-9693C54A1A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WPOF-Datenbank der Schweizer Al</vt:lpstr>
      <vt:lpstr>Qmax prediction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Lanz</dc:creator>
  <cp:lastModifiedBy>christophe ogier</cp:lastModifiedBy>
  <dcterms:created xsi:type="dcterms:W3CDTF">2022-05-24T08:12:34Z</dcterms:created>
  <dcterms:modified xsi:type="dcterms:W3CDTF">2024-03-18T16:45:49Z</dcterms:modified>
</cp:coreProperties>
</file>