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S:\glazio\projects\88011-VAW_water_pockets\03_data\current_WPOF_Inv\"/>
    </mc:Choice>
  </mc:AlternateContent>
  <xr:revisionPtr revIDLastSave="0" documentId="13_ncr:1_{6CF4C776-A75E-4379-8CB3-D0C67EC7896B}" xr6:coauthVersionLast="47" xr6:coauthVersionMax="47" xr10:uidLastSave="{00000000-0000-0000-0000-000000000000}"/>
  <bookViews>
    <workbookView xWindow="-98" yWindow="-98" windowWidth="19396" windowHeight="10395" xr2:uid="{4AB5F6CE-3898-4132-95CD-C65537EF9C6D}"/>
  </bookViews>
  <sheets>
    <sheet name="WPOF-Datenbank der Schweizer Al" sheetId="3" r:id="rId1"/>
    <sheet name="Qmax prediction" sheetId="4" r:id="rId2"/>
  </sheets>
  <definedNames>
    <definedName name="_xlnm._FilterDatabase" localSheetId="0" hidden="1">'WPOF-Datenbank der Schweizer Al'!$A$1:$AG$93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 i="4" l="1"/>
  <c r="V5" i="4"/>
  <c r="V16" i="4"/>
  <c r="V17" i="4"/>
  <c r="V3" i="4"/>
  <c r="V4" i="4"/>
  <c r="V6" i="4"/>
  <c r="V7" i="4"/>
  <c r="V8" i="4"/>
  <c r="V9" i="4"/>
  <c r="V10" i="4"/>
  <c r="V11" i="4"/>
  <c r="V12" i="4"/>
  <c r="V13" i="4"/>
  <c r="V14" i="4"/>
  <c r="V15" i="4"/>
  <c r="V2" i="4"/>
  <c r="T8" i="4"/>
  <c r="U14" i="4"/>
  <c r="U15" i="4"/>
  <c r="U16" i="4"/>
  <c r="U17" i="4"/>
  <c r="U3" i="4"/>
  <c r="U4" i="4"/>
  <c r="U6" i="4"/>
  <c r="U7" i="4"/>
  <c r="U8" i="4"/>
  <c r="U9" i="4"/>
  <c r="U10" i="4"/>
  <c r="U11" i="4"/>
  <c r="U12" i="4"/>
  <c r="U13" i="4"/>
  <c r="U2" i="4"/>
  <c r="T5" i="4"/>
  <c r="T15" i="4"/>
  <c r="T17" i="4"/>
  <c r="T6" i="4"/>
  <c r="T7" i="4"/>
  <c r="T9" i="4"/>
  <c r="T10" i="4"/>
  <c r="T11" i="4"/>
  <c r="T12" i="4"/>
  <c r="T13" i="4"/>
  <c r="T14" i="4"/>
</calcChain>
</file>

<file path=xl/sharedStrings.xml><?xml version="1.0" encoding="utf-8"?>
<sst xmlns="http://schemas.openxmlformats.org/spreadsheetml/2006/main" count="1444" uniqueCount="458">
  <si>
    <t>sgi_ID</t>
  </si>
  <si>
    <t>Major_RGI_Region</t>
  </si>
  <si>
    <t>Mountain_range_Region</t>
  </si>
  <si>
    <t>Country</t>
  </si>
  <si>
    <t>Glacier</t>
  </si>
  <si>
    <t>Lake_type</t>
  </si>
  <si>
    <t>Hazard_main_type</t>
  </si>
  <si>
    <t>Hazard_sub_type</t>
  </si>
  <si>
    <t>Type</t>
  </si>
  <si>
    <t>X</t>
  </si>
  <si>
    <t>Y</t>
  </si>
  <si>
    <t>River</t>
  </si>
  <si>
    <t>Date</t>
  </si>
  <si>
    <t>Date_Min</t>
  </si>
  <si>
    <t>Date_Max</t>
  </si>
  <si>
    <t>Mean_englaziale_cavity_Volume[m3]</t>
  </si>
  <si>
    <t>Mean_Flood_Volume_V1 [m3]</t>
  </si>
  <si>
    <t>Qp_calculation</t>
  </si>
  <si>
    <t>Impact_and_destruction</t>
  </si>
  <si>
    <t>area_damaged_m2</t>
  </si>
  <si>
    <t>Further_comments</t>
  </si>
  <si>
    <t>First_reference_found</t>
  </si>
  <si>
    <t>Reference</t>
  </si>
  <si>
    <t>B52-29</t>
  </si>
  <si>
    <t>Central Europe</t>
  </si>
  <si>
    <t>Alps</t>
  </si>
  <si>
    <t>Switzerland</t>
  </si>
  <si>
    <t>Allalingletscher</t>
  </si>
  <si>
    <t>water pocket</t>
  </si>
  <si>
    <t>Saaservispa</t>
  </si>
  <si>
    <t>1976-03-15</t>
  </si>
  <si>
    <t>Kasser, P., Aellen, M., and Siegenthaler, S. (1983). Die Gletscher der Schweizer Alpen. Jahrbuch 96/97, Gletscherkommission der Schweizer Akademie der Naturwissenschaften l SANW, Versuchsanstalt für Wasserbau, Hydrologie und Glaziologie der ETH Zürich. CITED IN VAW (2003). Inventar gefährlicher Gletscher in der Schweiz (Tech. Rep. No. Mitteilung 182): ETH Zürich, Versuchsanstalt für Wasserbau.</t>
  </si>
  <si>
    <t>Glacier outburst flood</t>
  </si>
  <si>
    <t>Internal glacier lake</t>
  </si>
  <si>
    <t>1957-08-13</t>
  </si>
  <si>
    <t>debris covered pastures; major damage at bristen up to amsteg; ~30.000 CHF damage to private grounds; destroyed barrages, bridges and paths</t>
  </si>
  <si>
    <t xml:space="preserve">Ausbruch einer Wassertasche. Ausgehend vom Gebiet des Oberalpfirns und des Hängegletschers in der Westflanke des Oberalpstocks Hochwasser im Gletscherbach, das im Zusammenhang stand mit kurzen, aber sehr intensiven Niederschlägen im Gotthardgebiet (maximale Niederschlagsmengen bei Biasca 115.5 mm, im Gotthard Hospiz 89.7 mm). Die Erosionsrinne liegt direkt unterhalb des Gletschers, wobei das nördliche Bachbett zwischen 2480 und 2030 m ü. M. breit ausgehoben wurde. Die im Gletscher gestauten Wassermassen stammten wohl auch von den starken Niederschlägen in dem fraglichen Gebiet. Der Etzlibach hatte ebenfalls Hochwasser (Normalereignis), die sich dadruch ergebenden kumulierenden Abflüsse bewirkten im Maderanertal grosse Übermurungen und Überschwemmungen. Folgen: Übermurung von Kulturland mit grossen Schäden bei Bristen und bis Amsteg. Der Schaden auf Privatgebiet wurde auf rund 30000 CHF geschätzt, durch Zerstörung von Wehren, Brücken und Waldweg entstand der Öffentlichkeit allerdings ein weitaus grösserer Schaden. </t>
  </si>
  <si>
    <t>unknown</t>
  </si>
  <si>
    <t>UZH [Universität Zürich]</t>
  </si>
  <si>
    <t>B73-14</t>
  </si>
  <si>
    <t>Bas d'Arolla</t>
  </si>
  <si>
    <t>La Borgne d'Arolla</t>
  </si>
  <si>
    <t>1974-06-10</t>
  </si>
  <si>
    <t>estimated</t>
  </si>
  <si>
    <t>no damage</t>
  </si>
  <si>
    <t>Ein Wassertaschenausbruch mit einer schnellen Anfangsspitze der Abflussganglinie, jedoch geringem Ausbruchsvolumen wurde von der Grande Dixence SA registriert. Als wahrscheinliche Ursache wurde eine temporäre Verstopfung des subglazialen Abflusses mit Eistrümmern und ein anschliessendes Versagen dieser Barriere angenommen.</t>
  </si>
  <si>
    <t>Haeberli, W. (1983). Frequency and characteristics of glacier floods in the Swiss Alps. Annals of Glaciology, 4, 85-90.
Bezinge, A. (unknown) unknown
VAW 2003</t>
  </si>
  <si>
    <t>B53-08</t>
  </si>
  <si>
    <t>Bidergletscher</t>
  </si>
  <si>
    <t>Glacier outburst flood, Glacier outburst flood, Glacier outburst flood, Glacier outburst flood</t>
  </si>
  <si>
    <t>Internal glacier lake, Internal glacier lake, Internal glacier lake, Internal glacier lake</t>
  </si>
  <si>
    <t>Biderbach</t>
  </si>
  <si>
    <t>1828-07</t>
  </si>
  <si>
    <t>material damage
arable/agricultural land</t>
  </si>
  <si>
    <t>Ein Wassertaschenausbruch am Bidergletscher transportierte viel Geröll ins Haupttal. In der Folge wurde die Vispa angestaut und die Wiesen von Tamatsand und Bidermatten versumpft. Der Schuttriegel wurde erst 40 Jahre später, während einem Gewitterhochwasser im Triftbach durchbrochen und die Wiesen wieder entsumpft.</t>
  </si>
  <si>
    <t>Haeberli, W. (1983). Frequency and characteristics of glacier floods in the Swiss Alps. Annals of Glaciology, 4, 85-90; Ruppen, P. J., Imseng, G., &amp; Imseng, W. (1979). Saaser Chronik, 1200-1979. Verkehrsverein Saas-Fee, Mengis Druck und Verlag. &amp; Lütschg, O. (1926). Über Niederschlag und Abfluß im Hochgebirge, Sonderdarstellung des Mattmarkgebietes. Verbandsschrift Nr. 14, Schweizerischer Wasserwirtschaftsverband - Veröffentlichung der Hydrologischen Abteilung der Schweizerischen Meteorologischen Zentralanstalt in Zürich. CITED IN VAW (2003). Inventar gefährlicher Gletscher in der Schweiz (Tech. Rep. No. Mitteilung 182): ETH Zürich, Versuchsanstalt für Wasserbau.</t>
  </si>
  <si>
    <t>Murgang</t>
  </si>
  <si>
    <t>1979</t>
  </si>
  <si>
    <t>unknown or not specified</t>
  </si>
  <si>
    <t>Anfangs der 1970er Jahre ereigneten sich verschiedene grössere Eis- und Wassertaschenausbrüche.</t>
  </si>
  <si>
    <t>Röthlisberger, H. (pers. comm.) CITED IN VAW (2003). Inventar gefährlicher Gletscher in der Schweiz (Tech. Rep. No. Mitteilung 182): ETH Zürich, Versuchsanstalt für Wasserbau.</t>
  </si>
  <si>
    <t>1981-09</t>
  </si>
  <si>
    <t>Wassertaschenausbruch am Bidergletscher.</t>
  </si>
  <si>
    <t>Röthlisberger, H.  (note) CITED IN VAW (2003). Inventar gefährlicher Gletscher in der Schweiz (Tech. Rep. No. Mitteilung 182): ETH Zürich, Versuchsanstalt für Wasserbau.</t>
  </si>
  <si>
    <t>1982-06-11</t>
  </si>
  <si>
    <t>Ein Wassertaschenausbruch verursachte einen Murgang und staute die Saaser Vispa bis zum Strassenrand. Um 7:00 Uhr wurde ein starker, fontänenartiger Wasseraustritt auf der orographisch linken Gletscherseite beobachtet. Das Wasser war zu diesem Zeitpunkt nicht schmutzig. Der herumliegende Eisschutt wurde kaum erodiert. In der gestauten Vispa ereignete sich nach einem kurzen Stau ein sekundäres Hochwasser mit einer Abflussspitze, die beim Limnigraphen in Saas Balen um 2 m³/s grösser war als der Normalabfluss.
debris flow</t>
  </si>
  <si>
    <t>Haeberli, W. (1983) Frequency and characteristics of glacier floods in the Swiss Alps.
VAW (2003). Inventar gefährlicher Gletscher in der Schweiz (Tech. Rep. No. Mitteilung 182): ETH Zürich, Versuchsanstalt für Wasserbau.</t>
  </si>
  <si>
    <t>A51d-15</t>
  </si>
  <si>
    <t>Brunnifirn</t>
  </si>
  <si>
    <t>Brunnibach</t>
  </si>
  <si>
    <t>no damage reported</t>
  </si>
  <si>
    <t>B53-04</t>
  </si>
  <si>
    <t>Feegletscher</t>
  </si>
  <si>
    <t>Feeru Vispa</t>
  </si>
  <si>
    <t>2017-05-30</t>
  </si>
  <si>
    <t>Glaciological Report No. 137/138 (2018) [https://doi.glamos.ch/pubs/glrep/glrep_137-138.pdf]</t>
  </si>
  <si>
    <t>2017-12-17</t>
  </si>
  <si>
    <t>B55-07</t>
  </si>
  <si>
    <t>Festigletscher</t>
  </si>
  <si>
    <t>Dorfbächji</t>
  </si>
  <si>
    <t>1899-08-01</t>
  </si>
  <si>
    <t>damaged railroad &amp; telegraph line
Material &amp; Infrastructure damage</t>
  </si>
  <si>
    <t>Ein Wassertaschenausbruch verursachte einen Murgang. Dabei wurden die Eisenbahn- und die Telegrafenlinie beschädigt.</t>
  </si>
  <si>
    <t>Forel et al. (1900) CITED IN VAW (2003). Inventar gefährlicher Gletscher in der Schweiz (Tech. Rep. No. Mitteilung 182): ETH Zürich, Versuchsanstalt für Wasserbau.; Forel, F. A., Lugeon, M. &amp; Muret, E. (1899). Les variations périodiques des glaciers des Alps. XXe rapport, Jahrbuch S. A. C., XXXV. CITED IN Lütschg, I. O. (1915). Der Märjelensee und seine Abflussverhältnisse: eine hydrologische Studie unter Mitberücksichtigung hydrographischer Erscheinungen in anderen Flussgebieten: Annalen der Schweizer. Landeshydrographie, Vol. 1. Sekretariat des Schweizerischen Landeshydrographie in Bern.</t>
  </si>
  <si>
    <t>1967-02</t>
  </si>
  <si>
    <t>Ein Wassertaschenausbruch mit einem grossen Volumen ereignete sich im Winterhalbjahr. Während etwa drei Tagen wurde von der Grande Dixence SA ein erhöhter Wasserabfluss registriert. Die Abllussspitze betrug 2 - 3 m³/s und das Ausbruchvolumen ca. 80000 bis 100000 m³. Dieses Ereignis hatte keine Schadenfolgen.</t>
  </si>
  <si>
    <t>Bezinge, A. (pers. comm.) CITED IN VAW (2003). Inventar gefährlicher Gletscher in der Schweiz (Tech. Rep. No. Mitteilung 182): ETH Zürich, Versuchsanstalt für Wasserbau.</t>
  </si>
  <si>
    <t>B56-03</t>
  </si>
  <si>
    <t>Findelgletscher</t>
  </si>
  <si>
    <t>Findelbach</t>
  </si>
  <si>
    <t>1943-07-23</t>
  </si>
  <si>
    <t>Haeberli, W. (1983). Frequency and characteristics of glacier floods in the Swiss Alps. Annals of Glaciology, 4, 85-90.; Mercanton , P. L. (1944). Les variations périodiques des gllaciers des Alpes Suisses. Les Alpes l Die Alpen. Staempfli Berne. CITED IN VAW (2003). Inventar gefährlicher Gletscher in der Schweiz (Tech. Rep. No. Mitteilung 182): ETH Zürich, Versuchsanstalt für Wasserbau.</t>
  </si>
  <si>
    <t>1982-05-30</t>
  </si>
  <si>
    <t>destroyed an artificial dam, flooded a construction site
Material &amp; infrastructure damage</t>
  </si>
  <si>
    <t>Der Ausbruch einer Wassertasche führte zu einem Hochwasser, das den Damm einer Wasserfassung durchbrach und eine Baustelle überflutete.</t>
  </si>
  <si>
    <t>Aellen, M. and Herren, E. (1991). Die Gletscher der Schweizer Alpen. Jahrbuch 103/104, Gletscherkommission der Schweizer Akademie der Naturwissenschaften l SANW, Versuchsanstalt für Wasserbau, Hydrologie und Glaziologie der ETH Zürich. CITED IN VAW (2003). Inventar gefährlicher Gletscher in der Schweiz (Tech. Rep. No. Mitteilung 182): ETH Zürich, Versuchsanstalt für Wasserbau.</t>
  </si>
  <si>
    <t>2017-08-04</t>
  </si>
  <si>
    <t>GeoPLAN AG (2017): UeWa Findelbach.</t>
  </si>
  <si>
    <t>Galcier du Mont-Miné</t>
  </si>
  <si>
    <t>Hochwasser</t>
  </si>
  <si>
    <t>Borgne</t>
  </si>
  <si>
    <t>Schäden an Brücken und Strassen</t>
  </si>
  <si>
    <t>1952-08-04</t>
  </si>
  <si>
    <t>B85-23</t>
  </si>
  <si>
    <t>Glacier d' Orny</t>
  </si>
  <si>
    <t>Torrent d'Orny</t>
  </si>
  <si>
    <t>1920-06-24</t>
  </si>
  <si>
    <t>destroyed a road and the forest Frumion</t>
  </si>
  <si>
    <t>1920-06-30</t>
  </si>
  <si>
    <t>1920-07-04</t>
  </si>
  <si>
    <t>B85-07</t>
  </si>
  <si>
    <t>Glacier de l' A Neuve</t>
  </si>
  <si>
    <t>Reuse de l'A Neuve</t>
  </si>
  <si>
    <t>1898-06-22</t>
  </si>
  <si>
    <t>major damage in the forest of l’Ancône</t>
  </si>
  <si>
    <t>B84-20</t>
  </si>
  <si>
    <t>Glacier de Pro</t>
  </si>
  <si>
    <t>Perche</t>
  </si>
  <si>
    <t>2012-09-09</t>
  </si>
  <si>
    <t>a probable rupture d’une poche sous/intra-glaciaire (glacier de Pro) a libéré une importante quantité d’eau. Ceci a déclenché une lave torrentielle qui atteint la galerie de la route du Grand-St-Bernard</t>
  </si>
  <si>
    <t>B85-16</t>
  </si>
  <si>
    <t>Glacier de Saleinaz</t>
  </si>
  <si>
    <t>Reuse de Saleinaz</t>
  </si>
  <si>
    <t>1834-06-26</t>
  </si>
  <si>
    <t xml:space="preserve">flooding in Revers (residental area)
Material damage &amp; Settlements </t>
  </si>
  <si>
    <t>Ausbruch einer Wassertasche mit darauffolgenden grossen Überschwemmungen in Revers.</t>
  </si>
  <si>
    <t>Berthod, R. (1983). Orsières ma commune. Administration communale d'Orsières, 1937 Orsières. 2Ème édition revue et corrigée, 1988. CITED IN VAW (2003). Inventar gefährlicher Gletscher in der Schweiz (Tech. Rep. No. Mitteilung 182): ETH Zürich, Versuchsanstalt für Wasserbau.</t>
  </si>
  <si>
    <t>1969-07-16</t>
  </si>
  <si>
    <t>1969-07-17</t>
  </si>
  <si>
    <t xml:space="preserve">Aufgrund der Entleerung einer Wassertasche ereignete sich Mitte Juli 1969 ein Gletscherhochwasser, das an der orographisch rechten Gletscherseite ausbrach.  Diese entstand durch die starke Aufwölbung der Gletscherzunge während des Gletschervorstosses. Dank der rechtzeitigen Warnung und der Einleitung von Sanierungsmassnahmen konnten Einrichtungen der Kraftwerke Emosson SA geschützt werden. </t>
  </si>
  <si>
    <t xml:space="preserve">Röthlisberger, H. (pers. comm.) &amp; VAW (1969). Gutachten über die Sicherheit der Baustelle Saleina in Bezug auf Gletscher. lm Auftrag der Motor-Columbus AG für elektische Unternehmungen (unpublished) CITED IN VAW (2003). Inventar gefährlicher Gletscher in der Schweiz (Tech. Rep. No. Mitteilung 182): ETH Zürich, Versuchsanstalt für Wasserbau.
</t>
  </si>
  <si>
    <t>B73-16</t>
  </si>
  <si>
    <t>Glacier de Tsijiore Nouve</t>
  </si>
  <si>
    <t>1981-06-16</t>
  </si>
  <si>
    <t>1981-06-19</t>
  </si>
  <si>
    <t>Eine Wassertasche von 183000 m³ führte rund 2000 m³ (5500 t) Schutt mit.</t>
  </si>
  <si>
    <t>Gurnell, A. M., Warburton, J., &amp; Clark, M. J. (1988). A Comparison of the Sediment Transport and Yield Characteristics of Two Adjacent Glacier Basins, Val d' Herens, Switzerland. IN: Sediment Budgets. IAHS Publication, (174). CITED IN VAW (2003). Inventar gefährlicher Gletscher in der Schweiz (Tech. Rep. No. Mitteilung 182): ETH Zürich, Versuchsanstalt für Wasserbau.</t>
  </si>
  <si>
    <t>1986-09-18</t>
  </si>
  <si>
    <t>Kleiner Wassertaschenausbruch ohne Schadenkonsequenz.</t>
  </si>
  <si>
    <t>B63-05</t>
  </si>
  <si>
    <t>Glacier de Zinal</t>
  </si>
  <si>
    <t>Navizance</t>
  </si>
  <si>
    <t>1834-08-27</t>
  </si>
  <si>
    <t>major damage in Val d'Anniviers; destroyed bridges, mills &amp; barns, caused flooding in Chippis</t>
  </si>
  <si>
    <t>Nouvelliste et Feuille d'Avis du Yalais (1984-10-11) CITED IN VAW (2003). Inventar gefährlicher Gletscher in der Schweiz (Tech. Rep. No. Mitteilung 182): ETH Zürich, Versuchsanstalt für Wasserbau.</t>
  </si>
  <si>
    <t>B90-04</t>
  </si>
  <si>
    <t xml:space="preserve">Glacier des Grands </t>
  </si>
  <si>
    <t>1930-08-24</t>
  </si>
  <si>
    <t>Ein Wassertaschenausbruch vom Glacier des Grands dauerte 15 Stunden, riss eine Bresche ins Moränenmaterial und löste einen Murgang aus.</t>
  </si>
  <si>
    <t>Mercanton, P. L. (1931). Les variations périodiques des gllaciers des Alpes Suisses. Les Alpes l Die Alpen. Staempfli Berne. CITED IN VAW (2003). Inventar gefährlicher Gletscher in der Schweiz (Tech. Rep. No. Mitteilung 182): ETH Zürich, Versuchsanstalt für Wasserbau.</t>
  </si>
  <si>
    <t>B82-44</t>
  </si>
  <si>
    <t>Glacier du Tournelon Blanc</t>
  </si>
  <si>
    <t>2000-06-20</t>
  </si>
  <si>
    <t>material damage &amp; infrastructure --&gt; street</t>
  </si>
  <si>
    <t>Ausbruch einer Wassertasche. Die Ausbruchsmasse (Eis und Wasser) erreichte knapp die Strasse nach Chanrion.</t>
  </si>
  <si>
    <t>Bauder, A. (pers. Comm.) CITED IN VAW (2003). Inventar gefährlicher Gletscher in der Schweiz (Tech. Rep. No. Mitteilung 182): ETH Zürich, Versuchsanstalt für Wasserbau.</t>
  </si>
  <si>
    <t>B90-02</t>
  </si>
  <si>
    <t>Glacier du Trient</t>
  </si>
  <si>
    <t>Trient</t>
  </si>
  <si>
    <t>Es ereignete sich ein grösserer Wassertaschenausbruch.</t>
  </si>
  <si>
    <t>1911-07-17</t>
  </si>
  <si>
    <t>Ein Wassertaschenausbruch liess den Gletscherabfluss während ca. 48 Stunden um das Doppelte ansteigen.</t>
  </si>
  <si>
    <t>Forei, F. A., Muret, E., and Mercanton, P. L. (1912). Les variations périodiques des glaciers des Alpes. Jahrbuch des S.A.C. l Annuaire du C.A.S., Staempfli Beme. &amp; Vivian, R. (2001). Des glacières du Faucigny aux glaciers du Mont-Blanc. La Fontaine de Siloé. CITED IN VAW (2003). Inventar gefährlicher Gletscher in der Schweiz (Tech. Rep. No. Mitteilung 182): ETH Zürich, Versuchsanstalt für Wasserbau.</t>
  </si>
  <si>
    <t>1918-08-02</t>
  </si>
  <si>
    <t>Es ereignete sich ein starker Wassertaschenausbruch im Zeitraum von ca. 48 Stunden (La Tine).</t>
  </si>
  <si>
    <t>Mercanton, P. L. (1919). Les variations périodiques des glaciers des Alpes Suisses. Jahrbuch des S.A.C. / Annuaire du C.A.S., Staempfli Berne. CITED IN VAW (2003). Inventar gefährlicher Gletscher in der Schweiz (Tech. Rep. No. Mitteilung 182): ETH Zürich, Versuchsanstalt für Wasserbau.</t>
  </si>
  <si>
    <t>1921-07-20</t>
  </si>
  <si>
    <t>Es ereignete sich ein Wassertaschenausbruch im Zeitraum von ca. 36 Stunden.</t>
  </si>
  <si>
    <t>Mercanton, P. L. (1922). Les variations périodiques des glaciers des Alpes Suisses. Jahrbuch des S.A.C. / Annuaire du C.A.S., Staempfli Berne. &amp; Vivian, R. (2001). Des glacières du Faucigny aux glaciers du Mont-Blanc. La Fontaine de Siloé. CITED IN VAW (2003). Inventar gefährlicher Gletscher in der Schweiz (Tech. Rep. No. Mitteilung 182): ETH Zürich, Versuchsanstalt für Wasserbau.</t>
  </si>
  <si>
    <t>1930-06-20</t>
  </si>
  <si>
    <t>1930-07-25</t>
  </si>
  <si>
    <t>1933-07-18</t>
  </si>
  <si>
    <t>1933-07-19</t>
  </si>
  <si>
    <t>Mercanton, P. L. (1934). Les variations périodiques des gllaciers des Alpes Suisses. Les Alpes l Die Alpen. Staempfli Berne. CITED IN VAW (2003). Inventar gefährlicher Gletscher in der Schweiz (Tech. Rep. No. Mitteilung 182): ETH Zürich, Versuchsanstalt für Wasserbau.</t>
  </si>
  <si>
    <t>1942-07-06</t>
  </si>
  <si>
    <t>1942-07-08</t>
  </si>
  <si>
    <t>gaged – baseflow excluded</t>
  </si>
  <si>
    <t>damaged bridges and trees
touristic installation --&gt; Ski lift, mountain cableway</t>
  </si>
  <si>
    <t>Ein grosser Wassertaschenausbruch an der orographisch rechten Gletscherseite richtete beträchtlichen Schaden an (Bäume, Brücken etc.). Der Hochwasserabfluss betrug ca. 26 m³/s (Normalabfluss von ca. 3.5 m³/s). Die Wassertasche hatte ein Gesamtvolumen von ca. 840000 m³.</t>
  </si>
  <si>
    <t xml:space="preserve">Haeberli, W. (1983). Frequency and characteristics of glacier floods in the Swiss Alps. Annals of Glaciology, 4, 85-90.; Mercanton, P. L. (1943). Les variations périodiques des gllaciers des Alpes Suisses. Les Alpes 1924/25 - 1984/49l Die Alpen. Staempfli Berne. &amp; Vivian, R. (2001). Des glacières du Faucigny aux glaciers du Mont-Blanc. La Fontaine de Siloé. CITED IN VAW (2003). Inventar gefährlicher Gletscher in der Schweiz (Tech. Rep. No. Mitteilung 182): ETH Zürich, Versuchsanstalt für Wasserbau.
</t>
  </si>
  <si>
    <t>1943-07-31</t>
  </si>
  <si>
    <t>an Brücken und Strassen</t>
  </si>
  <si>
    <t xml:space="preserve">comme en 1942 , la crue semble due simultanément à la rupture de poche glacières,à la fonte des glaciers et à un violent orage centré sur le col de Balme ( grèle) mat 850000 m3), dégats au village de Trient
</t>
  </si>
  <si>
    <t>SBB,CFF pont sur le Trient etude hydrolique Rap tech</t>
  </si>
  <si>
    <t>1960-08-05</t>
  </si>
  <si>
    <t>1960-08-06</t>
  </si>
  <si>
    <t>some bridges and road parts washed away</t>
  </si>
  <si>
    <t>Ein 48-stündiger  Wassertaschenausbruch führte zu einem Hochwasserabfluss von 25 m³/sec. Bei diesem Ereignis wurden verschiedene Brücken und Strassenabschnitte weggespült.</t>
  </si>
  <si>
    <t>Renaud, A. (1961). Les variations des glaciers Suisses. Les Alpes l Die Alpen. Staempfli Berne. &amp; Vivian, R. (2001). Des glacières du Faucigny aux glaciers du Mont-Blanc. La Fontaine de Siloé. CITED IN VAW (2003). Inventar gefährlicher Gletscher in der Schweiz (Tech. Rep. No. Mitteilung 182): ETH Zürich, Versuchsanstalt für Wasserbau.</t>
  </si>
  <si>
    <t>B55-04</t>
  </si>
  <si>
    <t>Hohberggletscher (Hobärggletscher)</t>
  </si>
  <si>
    <t>Birchbach</t>
  </si>
  <si>
    <t>1898-08-21</t>
  </si>
  <si>
    <t>2.5 m thick deposits at two sections of the BVZ railroad
material &amp; infrastructure damage</t>
  </si>
  <si>
    <t xml:space="preserve">Als Folge eines Wassertaschenausbruchs löste sich ein Murgang. Dabei wurde das Lockermaterial bis auf den anstehenden Fels ausgeräumt. Der Murgang entleerte sich in den Birchbach und übersarte die BVZ Bahnlinie an zwei Stellen mit 2.5 m mächtigen Schuttablagerungen. Das Vordringen dieses Ereignisses wurde selbst in 20 km Entfernung noch bemerkt.
</t>
  </si>
  <si>
    <t>1898
1983</t>
  </si>
  <si>
    <t>Forel et al. (1899) CITED IN VAW (2003). Inventar gefährlicher Gletscher in der Schweiz (Tech. Rep. No. Mitteilung 182): ETH Zürich, Versuchsanstalt für Wasserbau.; Forel, F. A., Lugeon, M. &amp; Muret, E. (1898). Jahrbuch S. A. C. XXXIV, report n.19. CITED IN Lütschg, I. O. (1915). Der Märjelensee und seine Abflussverhältnisse: eine hydrologische Studie unter Mitberücksichtigung hydrographischer Erscheinungen in anderen Flussgebieten: Annalen der Schweizer. Landeshydrographie, Vol. 1. Sekretariat des Schweizerischen Landeshydrographie in Bern.
Haeberli, W. (1983). Frequency and characteristics of glacier floods in the Swiss Alps. Annals of Glaciology, 4, 85-90.</t>
  </si>
  <si>
    <t>1926-09-10</t>
  </si>
  <si>
    <t>destroyed a 30 m long section of the BVZ railroad
material damage (infrastructure)</t>
  </si>
  <si>
    <t>Eine Wassertasche entleerte sich in den Birchbach und zerstörte die Bahngleise der BVZ auf 30 m Länge.</t>
  </si>
  <si>
    <t>1927
1983</t>
  </si>
  <si>
    <t>Mercanton , P. L. (1927). Les variations périodiques des gllaciers des Alpes Suisses. Les Alpes l Die Alpen. Staempfli Berne. CITED IN VAW (2003). Inventar gefährlicher Gletscher in der Schweiz (Tech. Rep. No. Mitteilung 182): ETH Zürich, Versuchsanstalt für Wasserbau.Mercanton , P. L. (1927). Les variations périodiques des gllaciers des Alpes Suisses. Les Alpes l Die Alpen. Staempfli Berne. CITED IN VAW (2003). Inventar gefährlicher Gletscher in der Schweiz (Tech. Rep. No. Mitteilung 182): ETH Zürich, Versuchsanstalt für Wasserbau.
Haeberli, W. (1983). Frequency and characteristics of glacier floods in the Swiss Alps. Annals of Glaciology, 4, 85-90.</t>
  </si>
  <si>
    <t xml:space="preserve">Internal glacier lake </t>
  </si>
  <si>
    <t>1966-09-15</t>
  </si>
  <si>
    <t>debris covered parts of the BVZ railroad
Material &amp; infrastructure damage</t>
  </si>
  <si>
    <t>Der Ausbruch einer Wassertasche im Hobärggletscher löst im Birchbach einenMurgang aus, welcher die BVZ-Linie übermurt</t>
  </si>
  <si>
    <t xml:space="preserve">Haeberli, W. (1983). Frequency and characteristics of glacier floods in the Swiss Alps. Annals of Glaciology, 4, 85-90. 
VAW (2003). Inventar gefährlicher Gletscher in der Schweiz (Tech. Rep. No. Mitteilung 182): ETH Zürich, Versuchsanstalt für Wasserbau.
</t>
  </si>
  <si>
    <t>1989-09</t>
  </si>
  <si>
    <t>Spätsommer</t>
  </si>
  <si>
    <t>debris covered parts of the kantons road
material &amp; infrastructure damage</t>
  </si>
  <si>
    <t xml:space="preserve">Ein Wassertaschenausbruch im Hobärggletscher löst im Birchbach einen Murgang aus,welcher die Kantonsstrasse vermurt.
</t>
  </si>
  <si>
    <t>Haeberli, W. (1983) Frequency and characteristics of glacier floods in the Swiss Alps. 
VAW (2003). Inventar gefährlicher Gletscher in der Schweiz (Tech. Rep. No. Mitteilung 182): ETH Zürich, Versuchsanstalt für Wasserbau.</t>
  </si>
  <si>
    <t>2001-07</t>
  </si>
  <si>
    <t>fin du mois</t>
  </si>
  <si>
    <t>Strasse durch Murgang verschüttet</t>
  </si>
  <si>
    <t>Infolge eines Wassertaschenausbruches im Hobärggletscher ein Murgang im Birchbach, der den Durchlass der Kantonsstrasse St. Niklaus – Täsch verstopfte und die Strasse verschüttete (geschätzte Ablagerungskubatur auf dem Kegel</t>
  </si>
  <si>
    <t>HYD54</t>
  </si>
  <si>
    <t>A54m-13</t>
  </si>
  <si>
    <t>Hubelgletscher (Lauterbrunnen)</t>
  </si>
  <si>
    <t xml:space="preserve">Rote Bach </t>
  </si>
  <si>
    <t>2004-08-04</t>
  </si>
  <si>
    <t>Zerstörung von Wanderweg und Forststrasse</t>
  </si>
  <si>
    <t xml:space="preserve">Murgang ausgelöst </t>
  </si>
  <si>
    <t xml:space="preserve">Gertsch, E. (2004): Ereignisdokumentation Roten Bach. 
VAW(2011): Bericht Hubelgletscher. </t>
  </si>
  <si>
    <t>B55-09</t>
  </si>
  <si>
    <t>Kingletscher</t>
  </si>
  <si>
    <t>Matter Vispa</t>
  </si>
  <si>
    <t>1978-08-28</t>
  </si>
  <si>
    <t>BVZ railroad between Tesch and Randa impacted by debris; flood volume estimated between 0.08 and 0.09 mil cubic meters</t>
  </si>
  <si>
    <t>Kasser, P., Aellen, M., and Siegenthaler, S. (1986). Die Gletscher der Schweizer Alpen. Jahrbuch 99/100, Gletscherkommission der Schweizer Akademie der Naturwissenschaften l SANW, Versuchsanstalt für Wasserbau, Hydrologie und Glaziologie der ETH Zürich. CITED IN VAW (2003). Inventar gefährlicher Gletscher in der Schweiz (Tech. Rep. No. Mitteilung 182): ETH Zürich, Versuchsanstalt für Wasserbau.</t>
  </si>
  <si>
    <t>A54l-19</t>
  </si>
  <si>
    <t>Lower Grindelwald Glacier</t>
  </si>
  <si>
    <t>Weisse Lütschine</t>
  </si>
  <si>
    <t>Sommer</t>
  </si>
  <si>
    <t>major damage</t>
  </si>
  <si>
    <t>in summer</t>
  </si>
  <si>
    <t>Haeberli, W. (1983). Frequency and characteristics of glacier floods in the Swiss Alps. Annals of Glaciology, 4, 85-90.Haeberli, W. (1983). Frequency and characteristics of glacier floods in the Swiss Alps. Annals of Glaciology, 4, 85-90.Haeberli, W. (1983). Frequency and characteristics of glacier floods in the Swiss Alps. Annals of Glaciology, 4, 85-90.</t>
  </si>
  <si>
    <t>1951-07-02</t>
  </si>
  <si>
    <t>5 m high flood wave caused considerable damage; washed away 2 bridges, flooded the railway station</t>
  </si>
  <si>
    <t>Haeberli, W. (1983). Frequency and characteristics of glacier floods in the Swiss Alps. Annals of Glaciology, 4, 85-90.; Neue Berner Zeitung (1951-07-08) &amp; Mercanton, P. L. &amp; Renaud, A. (1952). Les variations périodiques des glaciers des Alpes. Les Alpes / Die Alpen, Staempfli Berne. &amp; Kienholz, H. (1977). Kombinierte geomorphologische Gefahrenkarte 1: 10 000 von Grindelwald. Catena, 3(3-4), 265-294. &amp; Haeberli, W. (1980). Morphodynamische Aspekte aktueller Gletscherhochwasser in den Schweizer Alpen. Regio basiliensis, 21(3), 58-78. CITED IN VAW (2003). Inventar gefährlicher Gletscher in der Schweiz (Tech. Rep. No. Mitteilung 182): ETH Zürich, Versuchsanstalt für Wasserbau.</t>
  </si>
  <si>
    <t>B51-14</t>
  </si>
  <si>
    <t>Mälligagletscher</t>
  </si>
  <si>
    <t>Triftbach</t>
  </si>
  <si>
    <t>Durch Toteis kam es zu einem Wassertaschenausbruch am Mälligagletscher</t>
  </si>
  <si>
    <t>B55-18</t>
  </si>
  <si>
    <t>Mellichgletscher</t>
  </si>
  <si>
    <t>Glacier outburst flood, Lenght change</t>
  </si>
  <si>
    <t>Internal glacier lake, Glacier advance</t>
  </si>
  <si>
    <t xml:space="preserve">Mellichbach </t>
  </si>
  <si>
    <t>Ausbruch einer Wassertasche. Das Ereignis steht im Zusammenhang mit einem starken Vorstoss des Gletschers. An der Front war die Bewegung langsamer und Spannungsrisse führten zur Bildung und Entleerung der Wassertasche. Keine Schadenmeldung.</t>
  </si>
  <si>
    <t>Mercanton, P.L. (1916-1924) Les variations périodiques des glaciers des Alpes 1913/24 - 1923/34.
UZH [Universität Zürich]</t>
  </si>
  <si>
    <t>B41-07</t>
  </si>
  <si>
    <t>Minstigergletscher</t>
  </si>
  <si>
    <t>Minstigerbach</t>
  </si>
  <si>
    <t>Length change, Glacier outburst flood</t>
  </si>
  <si>
    <t>Glacier retreat, Internal glacier lake</t>
  </si>
  <si>
    <t>1987-08-23</t>
  </si>
  <si>
    <t>1 bridge washed away; combination with high precipitation caused a debris flow; deposits covered parts of the Furka-Oberalp railroad
material, settlement &amp; tourists installations damages --&gt; residential area, ski lift / mountain cableway</t>
  </si>
  <si>
    <t>Auslösung eines grossen Murgangs aus einem Felscouloir im Vorfeld des Minstigergletschers. Unmittelbar nach diesem Ereignis wechselte der Abfluss die Gletscherseite. Die temporäre Verlegung des subglazialen Abflusssystems, möglicherweise kombiniert mit einer kurzfristigen Stauung und anschliessendem Wasserausbruch, löste diesen Murgang aus. Für den Ausbruch einer Wassertasche spricht der Umstand, dass ein erster Schwall des Hochwassers bereits eine Brücke wegriss. Erst später stieg der Wasserpegel als Folge intensiver Niederschläge zu kritischer Höhe an. Schliesslich führte der Bach übermässig Geschiebe und trat über die Ufer. Aufgrund des Gletscherrückzugs wurde die Anrissstelle für die Erosion freigelegt und damit das Murgangereignis ermöglicht. Der Murgang verklauste bei der Eisenbahnbrücke der Furka-Oberalp Bahnline (FO) das Gerinne und übersarte das Dorf Münster sowie eine Flache von ca. 30000 m².</t>
  </si>
  <si>
    <t>VAW (1992). Murgänge 1987. Bericht im Auftrag des Bundesamtes für Wasserwirtschaft (unpublished). CITED IN VAW (2003). Inventar gefährlicher Gletscher in der Schweiz (Tech. Rep. No. Mitteilung 182): ETH Zürich, Versuchsanstalt für Wasserbau.
VAW</t>
  </si>
  <si>
    <t>1987-08-24</t>
  </si>
  <si>
    <t>Kulturschäden</t>
  </si>
  <si>
    <t>Münster: Kulturschäden (Boden, der überschwemmt, übersart oder wegeschwemmt wurde) beliefen sich im Gebiet der Gemeinde Münster auf insgesamt 1'229'000 Fr.   Anmerkung: Kulturschäden im Minstigertal wurden separat ausgeschieden. Andere Schäden ?</t>
  </si>
  <si>
    <t>2008-08-21</t>
  </si>
  <si>
    <t>Infolge eines Wassertaschenausbruchs hat sich am 21. August 2008 gegen 14.50 Uhr bei schönem Wetter ein Murgang ereignet.
Rupture d’une poche d’eau au Minstigergletscher (volume d’eau estimé à 15’000m3) &gt; lave torrentielle sur le Münstigerbach par beau temps (volume total de 60’000m3) &gt; débordements et importants dépôts dans le village de Münster. Il me semble que la poche était de nature paraglaciaire, c.à.d que le lac se trouvait entre le glacier et la moraine latérale. L’événement est largement documenté par les médias mais aussi dans un rapport d’événement technique. Norbert Carlen était sur site à l’époque et notre Service dispose aussi de plusieurs photos.</t>
  </si>
  <si>
    <t>B17-04</t>
  </si>
  <si>
    <t>im Kanton VD</t>
  </si>
  <si>
    <t>Haeberli, W. (1983). Frequency and characteristics of glacier floods in the Swiss Alps. Annals of Glaciology, 4, 85-90.</t>
  </si>
  <si>
    <t>B43-03</t>
  </si>
  <si>
    <t>Rhonegletscher</t>
  </si>
  <si>
    <t>Rotten</t>
  </si>
  <si>
    <t>A54m-12</t>
  </si>
  <si>
    <t>Rottalgletscher (BE)</t>
  </si>
  <si>
    <t>Rottalbach</t>
  </si>
  <si>
    <t>Wassertaschenausbruch ohne Schadenwirkung.</t>
  </si>
  <si>
    <t>Haeberli, W. (1980). Morphodynamische Aspekte aktueller Gletscherhochwasser in den Schweizer Alpen. Regio basiliensis, 21(3), 58-78. CITED IN VAW (2003). Inventar gefährlicher Gletscher in der Schweiz (Tech. Rep. No. Mitteilung 182): ETH Zürich, Versuchsanstalt für Wasserbau.</t>
  </si>
  <si>
    <t>1939-08-07</t>
  </si>
  <si>
    <t>Eisabbruch von 150 m Länge und 80 m Breite. Die Eis- und Schuttablagerungen erreichten durchgehend zwei Meter Höhe. Anschliessend stellte sich vom Gletscher her ein starker Wasserfluss ein (= Wassertaschenausbruch?), der sich einen tiefen Weg bahnte und die Lütschine gelb färbte.</t>
  </si>
  <si>
    <t>Michel (1950) CITED IN VAW (2003). Inventar gefährlicher Gletscher in der Schweiz (Tech. Rep. No. Mitteilung 182): ETH Zürich, Versuchsanstalt für Wasserbau.
Michel, H. (1979) Buch der Talschaft Lauterbrunnen 1240-1249</t>
  </si>
  <si>
    <t>1971-09</t>
  </si>
  <si>
    <t>flood; caused blockage of the power stations in Mattmark; streambed had to be corrected after the flood</t>
  </si>
  <si>
    <t>2014-07-31</t>
  </si>
  <si>
    <t>10.000 m³ sediment deposited in the Lütschine river; deposits have been removed to prevent flooding; flood volume reported to range between 1.2-1,8 mil cubic metres</t>
  </si>
  <si>
    <t>Glaciological Report No. 135/136 (2017) [https://doi.glamos.ch/pubs/glrep/glrep_135-136.pdf]</t>
  </si>
  <si>
    <t>B51-13</t>
  </si>
  <si>
    <t>Triftgletscher (VS)</t>
  </si>
  <si>
    <t xml:space="preserve">flood damage in Tamatten
Material damage --&gt; arable/agriculture land
</t>
  </si>
  <si>
    <t>Der Ausbruch eines Gletschersees oder einer Wassertasche im Triftgletschergebiet verursachte Flurschaden in Tamatten.</t>
  </si>
  <si>
    <t>1868-08-17</t>
  </si>
  <si>
    <t>damaged villages, streets and bridges in Tamatten</t>
  </si>
  <si>
    <t>VAW (2003). Inventar gefährlicher Gletscher in der Schweiz (Tech. Rep. No. Mitteilung 182): ETH Zürich, Versuchsanstalt für Wasserbau.</t>
  </si>
  <si>
    <t>B57-16</t>
  </si>
  <si>
    <t>2019-07-24</t>
  </si>
  <si>
    <t>GeoPLAN AG (2019): Aufarbeitung Hochwasserereignisse am Triftbach.</t>
  </si>
  <si>
    <t>B32-05</t>
  </si>
  <si>
    <t>Uistere Stampbachgletscher</t>
  </si>
  <si>
    <t>Stampbach</t>
  </si>
  <si>
    <t>damage between Eisten and Blatten</t>
  </si>
  <si>
    <t>Der Ausbruch einer Wassertasche beim Uistren Stampbachgletscher bildete einen Murgang. Der Lauf der Lonza wurde verändert und es entstanden Verwüstungen zwischen Eisten und Blatten.</t>
  </si>
  <si>
    <t>Haeberli, W. (1980) Morphodynamische Aspekte aktueller Gletscherhochwasser in den Schweizer Alpen. ;Bieri, D. (1996) Abschätzung von Gletschergefahren im Raum Grindelwald - Lauterbrunnen - Lötschental. ;Haeberli, W. (1983) Frequency and characteristics of glacier floods in the Swiss Alps.
VAW (2003). Inventar gefährlicher Gletscher in der Schweiz (Tech. Rep. No. Mitteilung 182): ETH Zürich, Versuchsanstalt für Wasserbau.</t>
  </si>
  <si>
    <t>Wassertaschenausbruch.</t>
  </si>
  <si>
    <t>Bieri, D. (1996) Abschätzung von Gletschergefahren im Raum Grindelwald - Lauterbrunnen - Lötschental. ;Haeberli, W. (1983) Frequency and characteristics of glacier floods in the Swiss Alps. ;Haeberli, W. (1980) Morphodynamische Aspekte aktueller Gletscherhochwasser in den Schweizer Alpen.
VAW (2003). Inventar gefährlicher Gletscher in der Schweiz (Tech. Rep. No. Mitteilung 182): ETH Zürich, Versuchsanstalt für Wasserbau.</t>
  </si>
  <si>
    <t>1930</t>
  </si>
  <si>
    <t>1939</t>
  </si>
  <si>
    <t>various water pocket oubursts in the 1930th</t>
  </si>
  <si>
    <t>1945-08</t>
  </si>
  <si>
    <t>1976-07-11</t>
  </si>
  <si>
    <t>flooding in Blatten (residential area)
maternal &amp; settlements damage</t>
  </si>
  <si>
    <t>Eine Wassertasche entleerte sich mit flacher Abflussspitze (pulsierender Wasseranfall) und führte zur linienhaften Erosion im 30° steilen, schuttbedeckten Gletschervorfeld. Eisblöcke und Geschiebe verstopften das Durchlassrohr der Strasse zwischen Blatten und Gletscherstaffel und der Bach ergoss sich ins Dorf Blatten.</t>
  </si>
  <si>
    <t>VAW (2003). Inventar gefährlicher Gletscher in der Schweiz (Tech. Rep. No. Mitteilung 182): ETH Zürich, Versuchsanstalt für Wasserbau.
Haeberli, W. (1983). Frequency and characteristics of glacier floods in the Swiss Alps. Annals of Glaciology, 4, 85-90.
Bieri, D. (1996) Abschätzung von Gletschergefahren im Raum Grindelwald - Lauterbrunnen - Lötschental. 
Haeberli, W. (1980) Morphodynamische Aspekte aktueller Gletscherhochwasser in den Schweizer Alpen.</t>
  </si>
  <si>
    <t>1988-08-19</t>
  </si>
  <si>
    <t xml:space="preserve">Strassen und Brücken überschüttet </t>
  </si>
  <si>
    <t xml:space="preserve">route coupée;Stammbach (zwischen Blatten und Kühmad): Strasse und Wiesen mit Geröll (unerwartet) überführt; Strassenverbindung zur Fafleralp unterbrochen. Ursache: evtl. Ausbruch eines unterirdisch gelegenen Gletschersees (nach ROETHLISBERGER).
Rupture poche glaciaire
</t>
  </si>
  <si>
    <t xml:space="preserve">Roethlisberger </t>
  </si>
  <si>
    <t>1989-08-20</t>
  </si>
  <si>
    <t>10.000 m³ of debris covered the road between Blatten and the Fafleralp</t>
  </si>
  <si>
    <t>debris flood</t>
  </si>
  <si>
    <t>A54l-04</t>
  </si>
  <si>
    <t>Upper Grindelwaldgletscher</t>
  </si>
  <si>
    <t xml:space="preserve">Schwarze Lütschine </t>
  </si>
  <si>
    <t>1927-07-27</t>
  </si>
  <si>
    <t>Kienholz, H. (1977). Kombinierte geomorphologische Gefahrenkarte 1: 10 000 von Grindelwald. Catena, 3(3-4), 265-294. CITED IN VAW (2003). Inventar gefährlicher Gletscher in der Schweiz (Tech. Rep. No. Mitteilung 182): ETH Zürich, Versuchsanstalt für Wasserbau.</t>
  </si>
  <si>
    <t>1981-10-21</t>
  </si>
  <si>
    <t>1981-10-22</t>
  </si>
  <si>
    <t>minor damage</t>
  </si>
  <si>
    <t>Wassertaschenausbruch mit offenbar nur geringer Schadenwirkung.</t>
  </si>
  <si>
    <t>Aellen, M. (1988). Die Gletscher der Schweizer Alpen 1979/80 und 1980/81. Jahrbuch 101/102, Gletscherkommission der Schweizer Akademie der Naturwissenschaften l SANW, VAW. CITED IN VAW (2003). Inventar gefährlicher Gletscher in der Schweiz (Tech. Rep. No. Mitteilung 182): ETH Zürich, Versuchsanstalt für Wasserbau.</t>
  </si>
  <si>
    <t>2003-07-14</t>
  </si>
  <si>
    <t xml:space="preserve">Überflutungen </t>
  </si>
  <si>
    <t xml:space="preserve">Flutwellen, ereignete sich circa um die Mittagszeit am 15.07.2003
Camping in Grindelwald evakuiert 
Öffnung der Schleussen im Lötschental somit konnte das Wasser passieren </t>
  </si>
  <si>
    <t>Berner Oberländer vom 16.07.2003 
Bettschen + Blumer (2003): Ereignisdokumentation</t>
  </si>
  <si>
    <t>2009-08-26</t>
  </si>
  <si>
    <t>wenig Schäden, vor allem Tiefen- und Seitenerosion</t>
  </si>
  <si>
    <t>Abfluss ging im Mättenberg vor dem Ausbruch der Wassertasche zurück viel Schwemmholz transportiert 
Überflutung Mättenberg</t>
  </si>
  <si>
    <t>Tiefbauamt Kanton Bern (2009): Ereignisbericht vom Wasserausbruch
Tiefbauamt Kanton Bern (2010): Bericht 09397.1</t>
  </si>
  <si>
    <t>2010-08-27</t>
  </si>
  <si>
    <t>2010-08-26</t>
  </si>
  <si>
    <t>2010-08-29</t>
  </si>
  <si>
    <t>geringe Überschwemmungen</t>
  </si>
  <si>
    <t>pulsartiges Abflussverhalten, danach auch noch gestörtes Abflussverhalten</t>
  </si>
  <si>
    <t>Tiefbauamt des Kanton Bern (2010): Kurzbericht_Ogri_2010_08_28.</t>
  </si>
  <si>
    <t>2011-06-29</t>
  </si>
  <si>
    <t>grosser Schutttransport
Strasse überschüttet
Starkregen</t>
  </si>
  <si>
    <t>Tiefbauamt Kanton Bern (2011): Oberer Grindelwaldgletscher; Wasserausbruch von 29. Juni 2011.</t>
  </si>
  <si>
    <t>2011-08</t>
  </si>
  <si>
    <t>2011-08-25</t>
  </si>
  <si>
    <t xml:space="preserve">grosse Mengen an Geschiebetransport </t>
  </si>
  <si>
    <t>Hählen, N. (2011): Ereignisbericht und erste Grobanalyse 
ARGE (2012): LLE Oberer Grindelwaldgletscher 2011
Tiefbauamt Kanton Bern (2011): Bericht 09397.3</t>
  </si>
  <si>
    <t>C84-16</t>
  </si>
  <si>
    <t>Vadrec da l'Albigna</t>
  </si>
  <si>
    <t>Albigna</t>
  </si>
  <si>
    <t>1927-09-24</t>
  </si>
  <si>
    <t>gaged</t>
  </si>
  <si>
    <t>destroyed large parts of cultivated land &amp; roads
Material damage</t>
  </si>
  <si>
    <t>Ein Wassertaschenausbruch verstärkte ein Niederschlagshochwasser. Das Abflussvolumen wurde auf 2.7 Mio m³ geschätzt. Bei diesem Ereignis wurde ein Grossteil des Kulturlandes und der Strassen zerstört sowie diverse Ortschaften bedroht.</t>
  </si>
  <si>
    <t xml:space="preserve">1928
1983
</t>
  </si>
  <si>
    <t>Amt für Wasserwirtschaft (1928). Hydrographisches Jahrbuch der Schweiz 1927. Eidgenossisches Departement des lnnern. Herausgegeben durch das Eidgenossische Amt für Wasserwirtschaft, Bern. CITED IN VAW (2003). Inventar gefährlicher Gletscher in der Schweiz (Tech. Rep. No. Mitteilung 182): ETH Zürich, Versuchsanstalt für Wasserbau.
Haeberli, W. (1983). Frequency and characteristics of glacier floods in the Swiss Alps. Annals of Glaciology, 4, 85-90.</t>
  </si>
  <si>
    <t>E23-17</t>
  </si>
  <si>
    <t>Vadret da l'Alp Ota</t>
  </si>
  <si>
    <t>2006-07-11</t>
  </si>
  <si>
    <t>caused death of 1 person
Fatality</t>
  </si>
  <si>
    <t>Nach dem plötzlichen Ausbruch einer subglazialen Wassertasche entstand im Gletschervorfeld ein Murgang aus Lockersedimenten. Der Murgang floss über einen Wanderweg und tötete eine Person.</t>
  </si>
  <si>
    <t>Glaciological Report  No. 135/136 (2017)
Bauder, A. (2017) The Swiss Glaciers 2013/14 and 2014/15.</t>
  </si>
  <si>
    <t>B57-05</t>
  </si>
  <si>
    <t>Zmuttgletscher</t>
  </si>
  <si>
    <t>Zmuttbach</t>
  </si>
  <si>
    <t>1899-10</t>
  </si>
  <si>
    <t>Nach einem warmen Herbst brach eine grosse Wassertasche aus. Dieses Ereignis liess selbst in Sion den Wasserstandspegel der Rhone um 30 cm ansteigen.</t>
  </si>
  <si>
    <t>Forel et al. (1900) CITED IN VAW (2003). Inventar gefährlicher Gletscher in der Schweiz (Tech. Rep. No. Mitteilung 182): ETH Zürich, Versuchsanstalt für Wasserbau.; Id. Ibid. CITED IN Lütschg, I. O. (1915). Der Märjelensee und seine Abflussverhältnisse: eine hydrologische Studie unter Mitberücksichtigung hydrographischer Erscheinungen in anderen Flussgebieten: Annalen der Schweizer. Landeshydrographie, Vol. 1. Sekretariat des Schweizerischen Landeshydrographie in Bern.</t>
  </si>
  <si>
    <t>2019-07-26</t>
  </si>
  <si>
    <t>Hochwasser
Rupture d’une poche d’eau intraglaciaire au Triftgletscher par beau temps &gt; débordement du Triftbach à Zermatt. Nous avons un rapport d’événement détaillé. La poche d’eau était vraisemblablement intra- ou sous-glaciaire.
Zermatt</t>
  </si>
  <si>
    <r>
      <t>Min_</t>
    </r>
    <r>
      <rPr>
        <b/>
        <i/>
        <sz val="11"/>
        <rFont val="Times New Roman"/>
        <family val="1"/>
      </rPr>
      <t>V</t>
    </r>
    <r>
      <rPr>
        <b/>
        <vertAlign val="subscript"/>
        <sz val="11"/>
        <rFont val="Times New Roman"/>
        <family val="1"/>
      </rPr>
      <t>L</t>
    </r>
  </si>
  <si>
    <r>
      <t>Max_</t>
    </r>
    <r>
      <rPr>
        <b/>
        <i/>
        <sz val="11"/>
        <rFont val="Times New Roman"/>
        <family val="1"/>
      </rPr>
      <t>V</t>
    </r>
    <r>
      <rPr>
        <b/>
        <vertAlign val="subscript"/>
        <sz val="11"/>
        <rFont val="Times New Roman"/>
        <family val="1"/>
      </rPr>
      <t>L</t>
    </r>
  </si>
  <si>
    <r>
      <t>V</t>
    </r>
    <r>
      <rPr>
        <b/>
        <vertAlign val="subscript"/>
        <sz val="11"/>
        <rFont val="Times New Roman"/>
        <family val="1"/>
      </rPr>
      <t>L_</t>
    </r>
    <r>
      <rPr>
        <b/>
        <sz val="11"/>
        <rFont val="Times New Roman"/>
        <family val="1"/>
      </rPr>
      <t>calculation</t>
    </r>
  </si>
  <si>
    <r>
      <t>Min_</t>
    </r>
    <r>
      <rPr>
        <b/>
        <i/>
        <sz val="11"/>
        <rFont val="Times New Roman"/>
        <family val="1"/>
      </rPr>
      <t>V</t>
    </r>
    <r>
      <rPr>
        <b/>
        <vertAlign val="subscript"/>
        <sz val="11"/>
        <rFont val="Times New Roman"/>
        <family val="1"/>
      </rPr>
      <t>1</t>
    </r>
    <r>
      <rPr>
        <b/>
        <sz val="11"/>
        <rFont val="Times New Roman"/>
        <family val="1"/>
      </rPr>
      <t xml:space="preserve"> [m3]</t>
    </r>
  </si>
  <si>
    <r>
      <t>Max_</t>
    </r>
    <r>
      <rPr>
        <b/>
        <i/>
        <sz val="11"/>
        <rFont val="Times New Roman"/>
        <family val="1"/>
      </rPr>
      <t>V</t>
    </r>
    <r>
      <rPr>
        <b/>
        <vertAlign val="subscript"/>
        <sz val="11"/>
        <rFont val="Times New Roman"/>
        <family val="1"/>
      </rPr>
      <t>1</t>
    </r>
    <r>
      <rPr>
        <b/>
        <sz val="11"/>
        <rFont val="Times New Roman"/>
        <family val="1"/>
      </rPr>
      <t xml:space="preserve"> [m3]</t>
    </r>
  </si>
  <si>
    <r>
      <t>V</t>
    </r>
    <r>
      <rPr>
        <b/>
        <vertAlign val="subscript"/>
        <sz val="11"/>
        <rFont val="Times New Roman"/>
        <family val="1"/>
      </rPr>
      <t>0_</t>
    </r>
    <r>
      <rPr>
        <b/>
        <sz val="11"/>
        <rFont val="Times New Roman"/>
        <family val="1"/>
      </rPr>
      <t>calculation</t>
    </r>
  </si>
  <si>
    <r>
      <t>Peak_discharge_Q</t>
    </r>
    <r>
      <rPr>
        <b/>
        <vertAlign val="subscript"/>
        <sz val="11"/>
        <rFont val="Times New Roman"/>
        <family val="1"/>
      </rPr>
      <t>p</t>
    </r>
    <r>
      <rPr>
        <b/>
        <sz val="11"/>
        <rFont val="Times New Roman"/>
        <family val="1"/>
      </rPr>
      <t xml:space="preserve"> [m3/s]</t>
    </r>
  </si>
  <si>
    <r>
      <t>Min_</t>
    </r>
    <r>
      <rPr>
        <b/>
        <i/>
        <sz val="11"/>
        <rFont val="Times New Roman"/>
        <family val="1"/>
      </rPr>
      <t>Q</t>
    </r>
    <r>
      <rPr>
        <b/>
        <vertAlign val="subscript"/>
        <sz val="11"/>
        <rFont val="Times New Roman"/>
        <family val="1"/>
      </rPr>
      <t>p</t>
    </r>
    <r>
      <rPr>
        <b/>
        <sz val="11"/>
        <rFont val="Times New Roman"/>
        <family val="1"/>
      </rPr>
      <t xml:space="preserve"> [m3/s]</t>
    </r>
  </si>
  <si>
    <r>
      <t>Max_</t>
    </r>
    <r>
      <rPr>
        <b/>
        <i/>
        <sz val="11"/>
        <rFont val="Times New Roman"/>
        <family val="1"/>
      </rPr>
      <t>Q</t>
    </r>
    <r>
      <rPr>
        <b/>
        <vertAlign val="subscript"/>
        <sz val="11"/>
        <rFont val="Times New Roman"/>
        <family val="1"/>
      </rPr>
      <t>p</t>
    </r>
    <r>
      <rPr>
        <b/>
        <sz val="11"/>
        <rFont val="Times New Roman"/>
        <family val="1"/>
      </rPr>
      <t xml:space="preserve"> [m3/s]</t>
    </r>
  </si>
  <si>
    <r>
      <t xml:space="preserve">Zumbühl, H. (1980). Die Schwankungen der Grindelwaldgletscher in den historischen Bild- und Schriftquellen des 12. bis 19. Jahrhunderts. </t>
    </r>
    <r>
      <rPr>
        <i/>
        <sz val="11"/>
        <rFont val="Times New Roman"/>
        <family val="1"/>
      </rPr>
      <t xml:space="preserve">Denkschriften der Schweizerischen Naturforschenden Gesellschaft, </t>
    </r>
    <r>
      <rPr>
        <sz val="11"/>
        <rFont val="Times New Roman"/>
        <family val="1"/>
      </rPr>
      <t>92. 279 p.+ Supplementary. CITED IN VAW (2003). Inventar gefährlicher Gletscher in der Schweiz (Tech. Rep. No. Mitteilung 182): ETH Zürich, Versuchsanstalt für Wasserbau.</t>
    </r>
  </si>
  <si>
    <r>
      <t xml:space="preserve">Lütschg, O. (1926). Über Niederschlag und Abfluß im Hochgebirge, Sonderdarstellung des Mattmarkgebietes. Verbandsschrift Nr. 14, Schweizerischer Wasserwirtschaftsverband - Veröffentlichung der Hydrologischen Abteilung der Schweizerischen Meteorologischen Zentralanstalt in Zürich. &amp; Ruppen, P. J., Imseng, G., &amp; Imseng, W. (1979). </t>
    </r>
    <r>
      <rPr>
        <i/>
        <sz val="11"/>
        <rFont val="Times New Roman"/>
        <family val="1"/>
      </rPr>
      <t>Saaser Chronik, 1200-1979</t>
    </r>
    <r>
      <rPr>
        <sz val="11"/>
        <rFont val="Times New Roman"/>
        <family val="1"/>
      </rPr>
      <t>. Verkehrsverein Saas-Fee, Mengis Druck und Verlag. CITED IN VAW (2003). Inventar gefährlicher Gletscher in der Schweiz (Tech. Rep. No. Mitteilung 182): ETH Zürich, Versuchsanstalt für Wasserbau.
VAW (2003). Inventar gefährlicher Gletscher in der Schweiz (Tech. Rep. No. Mitteilung 182): ETH Zürich, Versuchsanstalt für Wasserbau.</t>
    </r>
  </si>
  <si>
    <t>B93-06</t>
  </si>
  <si>
    <t>Plan nevé (VS)</t>
  </si>
  <si>
    <t>Torrent de Saint-Barthélemy</t>
  </si>
  <si>
    <t>im Kanton VS</t>
  </si>
  <si>
    <t>1926-09-21</t>
  </si>
  <si>
    <t>A bridge, a  waterpipe and many trees were damaged</t>
  </si>
  <si>
    <t>B85-04</t>
  </si>
  <si>
    <t>Glacier du Dolent</t>
  </si>
  <si>
    <t>Dranse de Ferret</t>
  </si>
  <si>
    <t>1990-07-10</t>
  </si>
  <si>
    <t>A Chalet was damaged</t>
  </si>
  <si>
    <t>Geiformer Bericht: Gefährliche Gletscher Wallis / Beobachtungen und Kategorisierungen 2018</t>
  </si>
  <si>
    <t>2008-09-03</t>
  </si>
  <si>
    <t>2022-08-27</t>
  </si>
  <si>
    <t>Lac de Mauvoisin</t>
  </si>
  <si>
    <t>Blocked Street</t>
  </si>
  <si>
    <t>Petit Plan névé (VD)</t>
  </si>
  <si>
    <t>L'Avancon de Nant</t>
  </si>
  <si>
    <t>Ova da Roseg</t>
  </si>
  <si>
    <t>geringe Überschwemmungen und geringe Schäden  Flussabwärts</t>
  </si>
  <si>
    <t>repeatedly until 1983</t>
  </si>
  <si>
    <t>hourly gaged – baseflow excluded</t>
  </si>
  <si>
    <t>Mercanton, P. L. (1921). Les variations périodiques des glaciers des Alpes Suisses. n° 41, p157, Jahrbuch des S.A.C. / Annuaire du C.A.S., Staempfli Berne. CITED IN VAW (2003). Inventar gefährlicher Gletscher in der Schweiz (Tech. Rep. No. Mitteilung 182): ETH Zürich, Versuchsanstalt für Wasserbau.</t>
  </si>
  <si>
    <t>Mercanton, P. L. (1929). Les variations périodiques des glaciers des Alpes Suisses. N°49, p194. Jahrbuch des S.A.C. / Annuaire du C.A.S., Staempfli Berne.</t>
  </si>
  <si>
    <t>1928-08-03</t>
  </si>
  <si>
    <t>Similar than 1920 accodring to J.L Mercanton</t>
  </si>
  <si>
    <t>The advance of the glacier against the frontal moraine formed a natural dam for the glacial water within the the tongue. The observers reported 6 outburst in 30 min,</t>
  </si>
  <si>
    <t>Forel, F. A. (1901). Les variations périodiques des gllaciers des Alpes Suisses 1900, 21ème rapport.</t>
  </si>
  <si>
    <t xml:space="preserve">Outbust flood from a temporary blockage of the subglacial channel. The blockage was due to a collapse of the ice roof of the glacier portal. The dimension of the collapsed piece of ice was 8m long abd 60m wide. </t>
  </si>
  <si>
    <r>
      <t>Rupture d’une poche d’eau </t>
    </r>
    <r>
      <rPr>
        <i/>
        <sz val="11"/>
        <rFont val="Calibri"/>
        <family val="2"/>
        <scheme val="minor"/>
      </rPr>
      <t>intraglaciaire </t>
    </r>
    <r>
      <rPr>
        <sz val="11"/>
        <rFont val="Calibri"/>
        <family val="2"/>
        <scheme val="minor"/>
      </rPr>
      <t>au Triftgletscher suite à des intempéries &gt; débordement du Triftbach à Zermatt. Nous avons un rapport d’événement détaillé.</t>
    </r>
  </si>
  <si>
    <t>Hagen, T. 1944. Der Gletscherausbruck von Ferpècle. Die Alpen, Bd. 20, Ht. 9, p. 269–74. Bohorquez, P., &amp; Darby, S. E. (2008). The use of one-and two-dimensional hydraulic modelling to reconstruct a glacial outburst flood in a steep Alpine valley. Journal of hydrology, 361(3-4), 240-261.</t>
  </si>
  <si>
    <t>modelled</t>
  </si>
  <si>
    <t>1943-08-23</t>
  </si>
  <si>
    <t>Bohorques, P.; Darby, S.E. (2008): The use of one- and two-dimensional hydraulic modelling to reconstruct a glacial outburst flood in a steep Alpine Valley. In Journal of Hydrologiy 361(3-4), S.240-261.</t>
  </si>
  <si>
    <t>Rupture de trois poche glaciaires alimentant la Borgne à Ferpècle. Les poches d'eau sont divisés et bloquées par des blocs de glace efondrés. Le ponts de lana et une scierie ont été emporté</t>
  </si>
  <si>
    <t>Rupture de deux poches glaciaire formées par les glaciers de Fèrpècle et du Mont-Miné. Plusieur ponts sont endomagés. Dâprès les schéma de Hagen (1944) le lac est en partie à ciel ouvert, et en partie sous la glace</t>
  </si>
  <si>
    <t>Forel et al. (1899) &amp; Vivian, R. (2001). Des glacières du Faucigny aux glaciers du Mont-Blanc. La Fontaine de Siloé. CITED IN VAW (2003). Inventar gefährlicher Gletscher in der Schweiz (Tech. Rep. No. Mitteilung 182): ETH Zürich, Versuchsanstalt für Wasserbau.; Brun, A. (1898). Archives des Sciences phys. et nat. de Genève, VI. CITED IN Lütschg, I. O. (1915). Der Märjelensee und seine Abflussverhältnisse: eine hydrologische Studie unter Mitberücksichtigung hydrographischer Erscheinungen in anderen Flussgebieten: Annalen der Schweizer. Landeshydrographie, Vol. 1. Sekretariat des Schweizerischen Landeshydrographie in Bern.</t>
  </si>
  <si>
    <t>No damages</t>
  </si>
  <si>
    <t>1934-07-17</t>
  </si>
  <si>
    <t>2 persons killed, one badly injured</t>
  </si>
  <si>
    <t>1947-08-09</t>
  </si>
  <si>
    <t>Etzlibach</t>
  </si>
  <si>
    <t>Canton Wallis</t>
  </si>
  <si>
    <t>Aerial observations (and pictures) show the flood wave coming out from the orgraphic left side of the glacier, directly from a subglacial channel.</t>
  </si>
  <si>
    <t>Stockalper Database (Martin Procksch, Canton of Wallis).  Haeberli, W. (1983). Frequency and characteristics of glacier floods in the Swiss Alps. Annals of Glaciology, 4, 85-90.    - Repetitive outburst until 1950</t>
  </si>
  <si>
    <t>A51d-19</t>
  </si>
  <si>
    <t>Bächenfirn (Silenen)</t>
  </si>
  <si>
    <t>1981-07</t>
  </si>
  <si>
    <t>Aellen, M. and Herren, E. (1991). Die Gletscher der Schweizer Alpen. Jahrbuch 103/104, Gletscherkommission der Schweizer Akademie der Naturwissenschaften l SANW, Versuchsanstalt für Wasserbau, Hydrologie und Glaziologie der ETH Zürich. CITED IN VAW (2003)</t>
  </si>
  <si>
    <t>Canton of Wallis Rapport_evenement_Val de Bagnes_2022-27-08</t>
  </si>
  <si>
    <t>Sarah Lanz 2022: Zusammenstellung und raumzeitliche Analyse von glazialen Wassertaschenausbrüchen in den Schweizer Alpen</t>
  </si>
  <si>
    <t>Griesgletscher</t>
  </si>
  <si>
    <t>Agene</t>
  </si>
  <si>
    <t>2023-07-31</t>
  </si>
  <si>
    <t>No impacts</t>
  </si>
  <si>
    <t>The water pocket is likely due to a temporary blockage of the subglacial channel (no precipitations). Leo H. and Lilian T. were retrieving a temperature sensor in the proglacial stream when they heard a big sound due to the ice blocks flowing down in one affluent of the main proglacial stream. The discharge doubled in few minutes The piece of collapsed ice were well visible in the stream.</t>
  </si>
  <si>
    <t>B45-04</t>
  </si>
  <si>
    <t>B72-15</t>
  </si>
  <si>
    <t>Triftgletscher (Zermatt VS)</t>
  </si>
  <si>
    <t>WP mechanism (speculated)(see Ogier Review on Water Pocket)</t>
  </si>
  <si>
    <t>temporary blockage of subglacial channel</t>
  </si>
  <si>
    <t>hydraulic barriere</t>
  </si>
  <si>
    <t>water-filled crevasse</t>
  </si>
  <si>
    <t>Qp Clague&amp;Mathews1973</t>
  </si>
  <si>
    <t>NaN</t>
  </si>
  <si>
    <t>V_flood/Qp (s)</t>
  </si>
  <si>
    <t>Qp (Haeberli1983)</t>
  </si>
  <si>
    <t>4min-gaged - baseflow excluded</t>
  </si>
  <si>
    <t>10min-gaged - baseflow excluded</t>
  </si>
  <si>
    <t xml:space="preserve">the flood volume and peak discharge correspond to one of the main wave among the multiple flood waves. grosse Mengen an Geschiebetransport </t>
  </si>
  <si>
    <t>hydraulic barrier</t>
  </si>
  <si>
    <t>unknown. But the flood volume might be overestimated, or at least no considering only the water pocket volume</t>
  </si>
  <si>
    <t>Mean_Flood_Volume_V0 [m3]</t>
  </si>
  <si>
    <t>Leo Hösli, personnal comunication</t>
  </si>
  <si>
    <t>Martin Funk (personal communication with pictures) + report from canton wallis</t>
  </si>
  <si>
    <t>Hydrograph intergation, baseflow 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</si>
</sst>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Calibri"/>
      <family val="2"/>
      <scheme val="minor"/>
    </font>
    <font>
      <sz val="10"/>
      <color rgb="FF000000"/>
      <name val="Arial"/>
      <family val="2"/>
    </font>
    <font>
      <sz val="11"/>
      <color rgb="FF000000"/>
      <name val="Calibri"/>
      <family val="2"/>
    </font>
    <font>
      <sz val="8"/>
      <name val="Calibri"/>
      <family val="2"/>
      <scheme val="minor"/>
    </font>
    <font>
      <b/>
      <sz val="11"/>
      <name val="Times New Roman"/>
      <family val="1"/>
    </font>
    <font>
      <b/>
      <i/>
      <sz val="11"/>
      <name val="Times New Roman"/>
      <family val="1"/>
    </font>
    <font>
      <b/>
      <vertAlign val="subscript"/>
      <sz val="11"/>
      <name val="Times New Roman"/>
      <family val="1"/>
    </font>
    <font>
      <sz val="11"/>
      <name val="Times New Roman"/>
      <family val="1"/>
    </font>
    <font>
      <sz val="11"/>
      <name val="Calibri"/>
      <family val="2"/>
      <scheme val="minor"/>
    </font>
    <font>
      <i/>
      <sz val="11"/>
      <name val="Times New Roman"/>
      <family val="1"/>
    </font>
    <font>
      <i/>
      <sz val="11"/>
      <name val="Calibri"/>
      <family val="2"/>
      <scheme val="minor"/>
    </font>
    <font>
      <sz val="11"/>
      <color rgb="FF9C0006"/>
      <name val="Calibri"/>
      <family val="2"/>
      <scheme val="minor"/>
    </font>
    <font>
      <sz val="11"/>
      <color rgb="FF9C5700"/>
      <name val="Calibri"/>
      <family val="2"/>
      <scheme val="minor"/>
    </font>
    <font>
      <sz val="11"/>
      <color theme="1"/>
      <name val="Times New Roman"/>
      <family val="1"/>
    </font>
    <font>
      <u/>
      <sz val="11"/>
      <color theme="10"/>
      <name val="Calibri"/>
      <family val="2"/>
      <scheme val="minor"/>
    </font>
  </fonts>
  <fills count="9">
    <fill>
      <patternFill patternType="none"/>
    </fill>
    <fill>
      <patternFill patternType="gray125"/>
    </fill>
    <fill>
      <patternFill patternType="solid">
        <fgColor rgb="FF969696"/>
        <bgColor rgb="FF969696"/>
      </patternFill>
    </fill>
    <fill>
      <patternFill patternType="solid">
        <fgColor rgb="FF999999"/>
        <bgColor rgb="FF999999"/>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rgb="FFFF8989"/>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applyNumberFormat="0" applyBorder="0" applyProtection="0"/>
    <xf numFmtId="0" fontId="2" fillId="0" borderId="0" applyNumberFormat="0" applyBorder="0" applyProtection="0"/>
    <xf numFmtId="0" fontId="1" fillId="0" borderId="0" applyNumberFormat="0" applyBorder="0" applyProtection="0"/>
    <xf numFmtId="0" fontId="11" fillId="4" borderId="0" applyNumberFormat="0" applyBorder="0" applyAlignment="0" applyProtection="0"/>
    <xf numFmtId="0" fontId="12" fillId="5" borderId="0" applyNumberFormat="0" applyBorder="0" applyAlignment="0" applyProtection="0"/>
    <xf numFmtId="0" fontId="14" fillId="0" borderId="0" applyNumberFormat="0" applyFill="0" applyBorder="0" applyAlignment="0" applyProtection="0"/>
  </cellStyleXfs>
  <cellXfs count="134">
    <xf numFmtId="0" fontId="0" fillId="0" borderId="0" xfId="0"/>
    <xf numFmtId="0" fontId="7" fillId="0" borderId="1" xfId="2" applyFont="1" applyBorder="1" applyAlignment="1">
      <alignment horizontal="left" vertical="top" wrapText="1"/>
    </xf>
    <xf numFmtId="0" fontId="7" fillId="0" borderId="1" xfId="3" applyFont="1" applyBorder="1" applyAlignment="1">
      <alignment horizontal="left" vertical="top" wrapText="1"/>
    </xf>
    <xf numFmtId="0" fontId="7" fillId="0" borderId="1" xfId="1" applyFont="1" applyBorder="1" applyAlignment="1">
      <alignment vertical="top"/>
    </xf>
    <xf numFmtId="49" fontId="7" fillId="0" borderId="1" xfId="1" applyNumberFormat="1" applyFont="1" applyBorder="1" applyAlignment="1">
      <alignment vertical="top"/>
    </xf>
    <xf numFmtId="0" fontId="7" fillId="0" borderId="1" xfId="0" applyFont="1" applyBorder="1"/>
    <xf numFmtId="49" fontId="7" fillId="0" borderId="1" xfId="2" applyNumberFormat="1" applyFont="1" applyBorder="1" applyAlignment="1">
      <alignment horizontal="left" vertical="top" wrapText="1"/>
    </xf>
    <xf numFmtId="2" fontId="7" fillId="0" borderId="1" xfId="1" applyNumberFormat="1" applyFont="1" applyBorder="1" applyAlignment="1">
      <alignment vertical="top"/>
    </xf>
    <xf numFmtId="49" fontId="7" fillId="0" borderId="1" xfId="1" applyNumberFormat="1" applyFont="1" applyBorder="1" applyAlignment="1">
      <alignment vertical="top" wrapText="1"/>
    </xf>
    <xf numFmtId="2" fontId="7" fillId="0" borderId="1" xfId="2" applyNumberFormat="1" applyFont="1" applyBorder="1" applyAlignment="1">
      <alignment horizontal="right" vertical="top" wrapText="1"/>
    </xf>
    <xf numFmtId="2" fontId="7" fillId="0" borderId="1" xfId="2" applyNumberFormat="1" applyFont="1" applyBorder="1" applyAlignment="1">
      <alignment horizontal="left" vertical="top" wrapText="1"/>
    </xf>
    <xf numFmtId="2" fontId="7" fillId="0" borderId="1" xfId="3" applyNumberFormat="1" applyFont="1" applyBorder="1" applyAlignment="1">
      <alignment horizontal="right" vertical="top" wrapText="1"/>
    </xf>
    <xf numFmtId="2" fontId="7" fillId="0" borderId="1" xfId="3" applyNumberFormat="1" applyFont="1" applyBorder="1" applyAlignment="1">
      <alignment horizontal="left" vertical="top" wrapText="1"/>
    </xf>
    <xf numFmtId="2" fontId="7" fillId="0" borderId="1" xfId="1" applyNumberFormat="1" applyFont="1" applyBorder="1" applyAlignment="1">
      <alignment horizontal="right" vertical="top"/>
    </xf>
    <xf numFmtId="0" fontId="7" fillId="0" borderId="1" xfId="2" applyFont="1" applyBorder="1" applyAlignment="1">
      <alignment vertical="top" wrapText="1"/>
    </xf>
    <xf numFmtId="2" fontId="7" fillId="0" borderId="1" xfId="1" applyNumberFormat="1" applyFont="1" applyBorder="1" applyAlignment="1" applyProtection="1">
      <alignment horizontal="right" vertical="top"/>
      <protection locked="0"/>
    </xf>
    <xf numFmtId="2" fontId="7" fillId="0" borderId="1" xfId="1" applyNumberFormat="1" applyFont="1" applyBorder="1" applyAlignment="1" applyProtection="1">
      <alignment horizontal="right" vertical="top" wrapText="1"/>
      <protection locked="0"/>
    </xf>
    <xf numFmtId="2" fontId="7" fillId="0" borderId="1" xfId="0" applyNumberFormat="1" applyFont="1" applyBorder="1"/>
    <xf numFmtId="0" fontId="7" fillId="0" borderId="1" xfId="2" applyNumberFormat="1" applyFont="1" applyBorder="1" applyAlignment="1">
      <alignment horizontal="left" vertical="top" wrapText="1"/>
    </xf>
    <xf numFmtId="2" fontId="7" fillId="0" borderId="1" xfId="1" applyNumberFormat="1" applyFont="1" applyBorder="1" applyAlignment="1">
      <alignment horizontal="left" vertical="top"/>
    </xf>
    <xf numFmtId="2" fontId="7" fillId="0" borderId="1" xfId="1" applyNumberFormat="1" applyFont="1" applyBorder="1" applyAlignment="1" applyProtection="1">
      <alignment vertical="top"/>
      <protection locked="0"/>
    </xf>
    <xf numFmtId="2" fontId="9" fillId="0" borderId="1" xfId="1" applyNumberFormat="1" applyFont="1" applyBorder="1" applyAlignment="1" applyProtection="1">
      <alignment vertical="top"/>
      <protection locked="0"/>
    </xf>
    <xf numFmtId="0" fontId="9" fillId="0" borderId="1" xfId="1" applyNumberFormat="1" applyFont="1" applyBorder="1" applyAlignment="1" applyProtection="1">
      <alignment vertical="top"/>
      <protection locked="0"/>
    </xf>
    <xf numFmtId="0" fontId="7" fillId="0" borderId="1" xfId="1" applyNumberFormat="1" applyFont="1" applyBorder="1" applyAlignment="1" applyProtection="1">
      <alignment vertical="top"/>
      <protection locked="0"/>
    </xf>
    <xf numFmtId="0" fontId="7" fillId="0" borderId="1" xfId="3" applyNumberFormat="1" applyFont="1" applyBorder="1" applyAlignment="1">
      <alignment horizontal="left" vertical="top" wrapText="1"/>
    </xf>
    <xf numFmtId="0" fontId="7" fillId="0" borderId="1" xfId="1" applyNumberFormat="1" applyFont="1" applyBorder="1" applyAlignment="1">
      <alignment horizontal="right" vertical="top"/>
    </xf>
    <xf numFmtId="0" fontId="7" fillId="0" borderId="1" xfId="1" applyNumberFormat="1" applyFont="1" applyBorder="1" applyAlignment="1">
      <alignment vertical="top"/>
    </xf>
    <xf numFmtId="0" fontId="7" fillId="0" borderId="1" xfId="1" applyNumberFormat="1" applyFont="1" applyBorder="1" applyAlignment="1">
      <alignment vertical="top" wrapText="1"/>
    </xf>
    <xf numFmtId="0" fontId="7" fillId="0" borderId="1" xfId="2" applyNumberFormat="1" applyFont="1" applyBorder="1" applyAlignment="1">
      <alignment horizontal="right" vertical="top" wrapText="1"/>
    </xf>
    <xf numFmtId="0" fontId="7" fillId="0" borderId="1" xfId="3" applyNumberFormat="1" applyFont="1" applyBorder="1" applyAlignment="1">
      <alignment horizontal="right" vertical="top" wrapText="1"/>
    </xf>
    <xf numFmtId="2" fontId="8" fillId="0" borderId="1" xfId="0" applyNumberFormat="1" applyFont="1" applyBorder="1"/>
    <xf numFmtId="4" fontId="7" fillId="0" borderId="1" xfId="1" applyNumberFormat="1" applyFont="1" applyBorder="1" applyAlignment="1" applyProtection="1">
      <alignment horizontal="right" vertical="top"/>
      <protection locked="0"/>
    </xf>
    <xf numFmtId="4" fontId="7" fillId="0" borderId="1" xfId="2" applyNumberFormat="1" applyFont="1" applyBorder="1" applyAlignment="1">
      <alignment horizontal="right" vertical="top" wrapText="1"/>
    </xf>
    <xf numFmtId="4" fontId="7" fillId="0" borderId="1" xfId="1" applyNumberFormat="1" applyFont="1" applyBorder="1" applyAlignment="1" applyProtection="1">
      <alignment horizontal="right" vertical="top" wrapText="1"/>
      <protection locked="0"/>
    </xf>
    <xf numFmtId="4" fontId="7" fillId="0" borderId="1" xfId="3" applyNumberFormat="1" applyFont="1" applyBorder="1" applyAlignment="1">
      <alignment horizontal="right" vertical="top" wrapText="1"/>
    </xf>
    <xf numFmtId="164" fontId="7" fillId="0" borderId="1" xfId="1" applyNumberFormat="1" applyFont="1" applyBorder="1" applyAlignment="1">
      <alignment horizontal="left" vertical="top"/>
    </xf>
    <xf numFmtId="164" fontId="7" fillId="0" borderId="1" xfId="0" applyNumberFormat="1" applyFont="1" applyBorder="1" applyAlignment="1">
      <alignment horizontal="left"/>
    </xf>
    <xf numFmtId="0" fontId="4" fillId="2" borderId="1" xfId="1" applyFont="1" applyFill="1" applyBorder="1" applyAlignment="1">
      <alignment vertical="top"/>
    </xf>
    <xf numFmtId="49" fontId="4" fillId="2" borderId="1" xfId="1" applyNumberFormat="1" applyFont="1" applyFill="1" applyBorder="1" applyAlignment="1">
      <alignment vertical="top"/>
    </xf>
    <xf numFmtId="2" fontId="4" fillId="2" borderId="1" xfId="1" applyNumberFormat="1" applyFont="1" applyFill="1" applyBorder="1" applyAlignment="1">
      <alignment vertical="top"/>
    </xf>
    <xf numFmtId="0" fontId="4" fillId="2" borderId="1" xfId="1" applyNumberFormat="1" applyFont="1" applyFill="1" applyBorder="1" applyAlignment="1">
      <alignment vertical="top"/>
    </xf>
    <xf numFmtId="164" fontId="4" fillId="2" borderId="1" xfId="1" applyNumberFormat="1" applyFont="1" applyFill="1" applyBorder="1" applyAlignment="1">
      <alignment vertical="top"/>
    </xf>
    <xf numFmtId="164" fontId="4" fillId="2" borderId="1" xfId="1" applyNumberFormat="1" applyFont="1" applyFill="1" applyBorder="1" applyAlignment="1">
      <alignment horizontal="left" vertical="top"/>
    </xf>
    <xf numFmtId="2" fontId="4" fillId="2" borderId="1" xfId="1" applyNumberFormat="1" applyFont="1" applyFill="1" applyBorder="1" applyAlignment="1" applyProtection="1">
      <alignment vertical="top"/>
      <protection locked="0"/>
    </xf>
    <xf numFmtId="4" fontId="4" fillId="2" borderId="1" xfId="1" applyNumberFormat="1" applyFont="1" applyFill="1" applyBorder="1" applyAlignment="1" applyProtection="1">
      <alignment horizontal="left" vertical="top"/>
      <protection locked="0"/>
    </xf>
    <xf numFmtId="2" fontId="4" fillId="2" borderId="1" xfId="1" applyNumberFormat="1" applyFont="1" applyFill="1" applyBorder="1" applyAlignment="1" applyProtection="1">
      <alignment horizontal="left" vertical="top"/>
      <protection locked="0"/>
    </xf>
    <xf numFmtId="0" fontId="5" fillId="2" borderId="1" xfId="1" applyNumberFormat="1" applyFont="1" applyFill="1" applyBorder="1" applyAlignment="1" applyProtection="1">
      <alignment vertical="top"/>
      <protection locked="0"/>
    </xf>
    <xf numFmtId="0" fontId="4" fillId="2" borderId="1" xfId="1" applyNumberFormat="1" applyFont="1" applyFill="1" applyBorder="1" applyAlignment="1">
      <alignment horizontal="left" vertical="top"/>
    </xf>
    <xf numFmtId="0" fontId="4" fillId="3" borderId="1" xfId="1" applyFont="1" applyFill="1" applyBorder="1" applyAlignment="1">
      <alignment vertical="top"/>
    </xf>
    <xf numFmtId="0" fontId="8" fillId="0" borderId="1" xfId="0" applyFont="1" applyBorder="1"/>
    <xf numFmtId="0" fontId="13" fillId="0" borderId="0" xfId="0" applyFont="1"/>
    <xf numFmtId="0" fontId="8" fillId="0" borderId="0" xfId="0" applyFont="1"/>
    <xf numFmtId="49" fontId="8" fillId="0" borderId="0" xfId="0" applyNumberFormat="1" applyFont="1"/>
    <xf numFmtId="2" fontId="8" fillId="0" borderId="0" xfId="0" applyNumberFormat="1" applyFont="1"/>
    <xf numFmtId="164" fontId="8" fillId="0" borderId="0" xfId="0" applyNumberFormat="1" applyFont="1"/>
    <xf numFmtId="4" fontId="8" fillId="0" borderId="0" xfId="0" applyNumberFormat="1" applyFont="1"/>
    <xf numFmtId="49" fontId="7" fillId="0" borderId="1" xfId="2" applyNumberFormat="1" applyFont="1" applyBorder="1" applyAlignment="1" applyProtection="1">
      <alignment horizontal="left" vertical="top" wrapText="1"/>
      <protection locked="0"/>
    </xf>
    <xf numFmtId="14" fontId="7" fillId="0" borderId="1" xfId="2" quotePrefix="1" applyNumberFormat="1" applyFont="1" applyBorder="1" applyAlignment="1">
      <alignment horizontal="left" vertical="top" wrapText="1"/>
    </xf>
    <xf numFmtId="0" fontId="8" fillId="6" borderId="1" xfId="5" applyFont="1" applyFill="1" applyBorder="1" applyAlignment="1">
      <alignment horizontal="left" vertical="top" wrapText="1"/>
    </xf>
    <xf numFmtId="0" fontId="8" fillId="6" borderId="1" xfId="5" applyFont="1" applyFill="1" applyBorder="1" applyAlignment="1">
      <alignment vertical="top"/>
    </xf>
    <xf numFmtId="49" fontId="8" fillId="6" borderId="1" xfId="5" applyNumberFormat="1" applyFont="1" applyFill="1" applyBorder="1" applyAlignment="1">
      <alignment vertical="top"/>
    </xf>
    <xf numFmtId="2" fontId="8" fillId="6" borderId="1" xfId="5" applyNumberFormat="1" applyFont="1" applyFill="1" applyBorder="1"/>
    <xf numFmtId="0" fontId="8" fillId="6" borderId="1" xfId="5" applyNumberFormat="1" applyFont="1" applyFill="1" applyBorder="1" applyAlignment="1">
      <alignment horizontal="left" vertical="top" wrapText="1"/>
    </xf>
    <xf numFmtId="2" fontId="8" fillId="6" borderId="1" xfId="5" applyNumberFormat="1" applyFont="1" applyFill="1" applyBorder="1" applyAlignment="1">
      <alignment vertical="top"/>
    </xf>
    <xf numFmtId="2" fontId="8" fillId="6" borderId="1" xfId="5" applyNumberFormat="1" applyFont="1" applyFill="1" applyBorder="1" applyAlignment="1">
      <alignment horizontal="left" vertical="top"/>
    </xf>
    <xf numFmtId="2" fontId="8" fillId="6" borderId="1" xfId="5" applyNumberFormat="1" applyFont="1" applyFill="1" applyBorder="1" applyAlignment="1" applyProtection="1">
      <alignment horizontal="right" vertical="top"/>
      <protection locked="0"/>
    </xf>
    <xf numFmtId="2" fontId="8" fillId="6" borderId="1" xfId="5" applyNumberFormat="1" applyFont="1" applyFill="1" applyBorder="1" applyAlignment="1" applyProtection="1">
      <alignment vertical="top"/>
      <protection locked="0"/>
    </xf>
    <xf numFmtId="4" fontId="8" fillId="6" borderId="1" xfId="5" applyNumberFormat="1" applyFont="1" applyFill="1" applyBorder="1" applyAlignment="1" applyProtection="1">
      <alignment horizontal="right" vertical="top"/>
      <protection locked="0"/>
    </xf>
    <xf numFmtId="2" fontId="8" fillId="6" borderId="1" xfId="5" applyNumberFormat="1" applyFont="1" applyFill="1" applyBorder="1" applyAlignment="1" applyProtection="1">
      <alignment horizontal="right" vertical="top" wrapText="1"/>
      <protection locked="0"/>
    </xf>
    <xf numFmtId="0" fontId="8" fillId="6" borderId="1" xfId="5" applyNumberFormat="1" applyFont="1" applyFill="1" applyBorder="1" applyAlignment="1" applyProtection="1">
      <alignment vertical="top"/>
      <protection locked="0"/>
    </xf>
    <xf numFmtId="0" fontId="8" fillId="6" borderId="1" xfId="5" applyNumberFormat="1" applyFont="1" applyFill="1" applyBorder="1" applyAlignment="1">
      <alignment horizontal="right" vertical="top"/>
    </xf>
    <xf numFmtId="0" fontId="8" fillId="6" borderId="1" xfId="5" applyNumberFormat="1" applyFont="1" applyFill="1" applyBorder="1" applyAlignment="1">
      <alignment vertical="top"/>
    </xf>
    <xf numFmtId="0" fontId="8" fillId="6" borderId="1" xfId="5" applyNumberFormat="1" applyFont="1" applyFill="1" applyBorder="1" applyAlignment="1">
      <alignment vertical="top" wrapText="1"/>
    </xf>
    <xf numFmtId="0" fontId="8" fillId="6" borderId="1" xfId="5" applyFont="1" applyFill="1" applyBorder="1" applyAlignment="1">
      <alignment vertical="top" wrapText="1"/>
    </xf>
    <xf numFmtId="0" fontId="8" fillId="6" borderId="1" xfId="0" applyFont="1" applyFill="1" applyBorder="1"/>
    <xf numFmtId="49" fontId="8" fillId="6" borderId="1" xfId="5" applyNumberFormat="1" applyFont="1" applyFill="1" applyBorder="1"/>
    <xf numFmtId="0" fontId="7" fillId="6" borderId="1" xfId="2" applyFont="1" applyFill="1" applyBorder="1" applyAlignment="1">
      <alignment horizontal="left" vertical="top" wrapText="1"/>
    </xf>
    <xf numFmtId="0" fontId="7" fillId="6" borderId="1" xfId="3" applyFont="1" applyFill="1" applyBorder="1" applyAlignment="1">
      <alignment horizontal="left" vertical="top" wrapText="1"/>
    </xf>
    <xf numFmtId="0" fontId="7" fillId="6" borderId="1" xfId="1" applyFont="1" applyFill="1" applyBorder="1" applyAlignment="1">
      <alignment vertical="top"/>
    </xf>
    <xf numFmtId="49" fontId="7" fillId="6" borderId="1" xfId="1" applyNumberFormat="1" applyFont="1" applyFill="1" applyBorder="1" applyAlignment="1">
      <alignment vertical="top"/>
    </xf>
    <xf numFmtId="2" fontId="7" fillId="6" borderId="1" xfId="0" applyNumberFormat="1" applyFont="1" applyFill="1" applyBorder="1"/>
    <xf numFmtId="0" fontId="7" fillId="6" borderId="1" xfId="2" applyNumberFormat="1" applyFont="1" applyFill="1" applyBorder="1" applyAlignment="1">
      <alignment horizontal="left" vertical="top" wrapText="1"/>
    </xf>
    <xf numFmtId="2" fontId="7" fillId="6" borderId="1" xfId="1" applyNumberFormat="1" applyFont="1" applyFill="1" applyBorder="1" applyAlignment="1">
      <alignment vertical="top"/>
    </xf>
    <xf numFmtId="2" fontId="7" fillId="6" borderId="1" xfId="1" applyNumberFormat="1" applyFont="1" applyFill="1" applyBorder="1" applyAlignment="1">
      <alignment horizontal="left" vertical="top"/>
    </xf>
    <xf numFmtId="2" fontId="7" fillId="6" borderId="1" xfId="1" applyNumberFormat="1" applyFont="1" applyFill="1" applyBorder="1" applyAlignment="1" applyProtection="1">
      <alignment horizontal="right" vertical="top"/>
      <protection locked="0"/>
    </xf>
    <xf numFmtId="2" fontId="7" fillId="6" borderId="1" xfId="1" applyNumberFormat="1" applyFont="1" applyFill="1" applyBorder="1" applyAlignment="1" applyProtection="1">
      <alignment vertical="top"/>
      <protection locked="0"/>
    </xf>
    <xf numFmtId="2" fontId="9" fillId="6" borderId="1" xfId="1" applyNumberFormat="1" applyFont="1" applyFill="1" applyBorder="1" applyAlignment="1" applyProtection="1">
      <alignment vertical="top"/>
      <protection locked="0"/>
    </xf>
    <xf numFmtId="4" fontId="7" fillId="6" borderId="1" xfId="1" applyNumberFormat="1" applyFont="1" applyFill="1" applyBorder="1" applyAlignment="1" applyProtection="1">
      <alignment horizontal="right" vertical="top"/>
      <protection locked="0"/>
    </xf>
    <xf numFmtId="2" fontId="7" fillId="6" borderId="1" xfId="1" applyNumberFormat="1" applyFont="1" applyFill="1" applyBorder="1" applyAlignment="1" applyProtection="1">
      <alignment horizontal="right" vertical="top" wrapText="1"/>
      <protection locked="0"/>
    </xf>
    <xf numFmtId="0" fontId="9" fillId="6" borderId="1" xfId="1" applyNumberFormat="1" applyFont="1" applyFill="1" applyBorder="1" applyAlignment="1" applyProtection="1">
      <alignment vertical="top"/>
      <protection locked="0"/>
    </xf>
    <xf numFmtId="0" fontId="7" fillId="6" borderId="1" xfId="1" applyNumberFormat="1" applyFont="1" applyFill="1" applyBorder="1" applyAlignment="1">
      <alignment horizontal="right" vertical="top"/>
    </xf>
    <xf numFmtId="0" fontId="7" fillId="6" borderId="1" xfId="1" applyNumberFormat="1" applyFont="1" applyFill="1" applyBorder="1" applyAlignment="1">
      <alignment vertical="top"/>
    </xf>
    <xf numFmtId="0" fontId="7" fillId="6" borderId="1" xfId="2" applyFont="1" applyFill="1" applyBorder="1" applyAlignment="1">
      <alignment vertical="top" wrapText="1"/>
    </xf>
    <xf numFmtId="0" fontId="7" fillId="6" borderId="1" xfId="1" applyNumberFormat="1" applyFont="1" applyFill="1" applyBorder="1" applyAlignment="1">
      <alignment vertical="top" wrapText="1"/>
    </xf>
    <xf numFmtId="4" fontId="8" fillId="6" borderId="1" xfId="4" applyNumberFormat="1" applyFont="1" applyFill="1" applyBorder="1" applyAlignment="1" applyProtection="1">
      <alignment horizontal="right" vertical="top"/>
      <protection locked="0"/>
    </xf>
    <xf numFmtId="2" fontId="8" fillId="6" borderId="1" xfId="4" applyNumberFormat="1" applyFont="1" applyFill="1" applyBorder="1" applyAlignment="1" applyProtection="1">
      <alignment horizontal="right" vertical="top"/>
      <protection locked="0"/>
    </xf>
    <xf numFmtId="2" fontId="8" fillId="6" borderId="1" xfId="4" applyNumberFormat="1" applyFont="1" applyFill="1" applyBorder="1" applyAlignment="1" applyProtection="1">
      <alignment horizontal="right" vertical="top" wrapText="1"/>
      <protection locked="0"/>
    </xf>
    <xf numFmtId="0" fontId="14" fillId="0" borderId="0" xfId="6"/>
    <xf numFmtId="49" fontId="7" fillId="0" borderId="1" xfId="0" applyNumberFormat="1" applyFont="1" applyBorder="1"/>
    <xf numFmtId="164" fontId="7" fillId="0" borderId="1" xfId="0" applyNumberFormat="1" applyFont="1" applyBorder="1"/>
    <xf numFmtId="4" fontId="7" fillId="0" borderId="1" xfId="0" applyNumberFormat="1" applyFont="1" applyBorder="1"/>
    <xf numFmtId="49" fontId="8" fillId="6" borderId="1" xfId="5" applyNumberFormat="1" applyFont="1" applyFill="1" applyBorder="1" applyAlignment="1">
      <alignment horizontal="left" vertical="top" wrapText="1"/>
    </xf>
    <xf numFmtId="49" fontId="7" fillId="6" borderId="1" xfId="2" applyNumberFormat="1" applyFont="1" applyFill="1" applyBorder="1" applyAlignment="1">
      <alignment horizontal="left" vertical="top" wrapText="1"/>
    </xf>
    <xf numFmtId="49" fontId="13" fillId="0" borderId="1" xfId="0" applyNumberFormat="1" applyFont="1" applyBorder="1"/>
    <xf numFmtId="49" fontId="0" fillId="0" borderId="0" xfId="0" applyNumberFormat="1"/>
    <xf numFmtId="49" fontId="7" fillId="7" borderId="1" xfId="2" applyNumberFormat="1" applyFont="1" applyFill="1" applyBorder="1" applyAlignment="1">
      <alignment horizontal="left" vertical="top" wrapText="1"/>
    </xf>
    <xf numFmtId="49" fontId="7" fillId="7" borderId="1" xfId="1" applyNumberFormat="1" applyFont="1" applyFill="1" applyBorder="1" applyAlignment="1">
      <alignment vertical="top"/>
    </xf>
    <xf numFmtId="0" fontId="7" fillId="7" borderId="1" xfId="2" applyFont="1" applyFill="1" applyBorder="1" applyAlignment="1">
      <alignment horizontal="left" vertical="top" wrapText="1"/>
    </xf>
    <xf numFmtId="0" fontId="7" fillId="7" borderId="1" xfId="2" applyNumberFormat="1" applyFont="1" applyFill="1" applyBorder="1" applyAlignment="1">
      <alignment horizontal="left" vertical="top" wrapText="1"/>
    </xf>
    <xf numFmtId="164" fontId="7" fillId="7" borderId="1" xfId="0" applyNumberFormat="1" applyFont="1" applyFill="1" applyBorder="1" applyAlignment="1">
      <alignment horizontal="left"/>
    </xf>
    <xf numFmtId="164" fontId="7" fillId="7" borderId="1" xfId="1" applyNumberFormat="1" applyFont="1" applyFill="1" applyBorder="1" applyAlignment="1">
      <alignment horizontal="left" vertical="top"/>
    </xf>
    <xf numFmtId="2" fontId="8" fillId="7" borderId="1" xfId="0" applyNumberFormat="1" applyFont="1" applyFill="1" applyBorder="1"/>
    <xf numFmtId="2" fontId="7" fillId="7" borderId="1" xfId="1" applyNumberFormat="1" applyFont="1" applyFill="1" applyBorder="1" applyAlignment="1" applyProtection="1">
      <alignment vertical="top"/>
      <protection locked="0"/>
    </xf>
    <xf numFmtId="2" fontId="9" fillId="7" borderId="1" xfId="1" applyNumberFormat="1" applyFont="1" applyFill="1" applyBorder="1" applyAlignment="1" applyProtection="1">
      <alignment vertical="top"/>
      <protection locked="0"/>
    </xf>
    <xf numFmtId="2" fontId="7" fillId="7" borderId="1" xfId="0" applyNumberFormat="1" applyFont="1" applyFill="1" applyBorder="1"/>
    <xf numFmtId="2" fontId="7" fillId="7" borderId="1" xfId="1" applyNumberFormat="1" applyFont="1" applyFill="1" applyBorder="1" applyAlignment="1" applyProtection="1">
      <alignment horizontal="right" vertical="top"/>
      <protection locked="0"/>
    </xf>
    <xf numFmtId="2" fontId="7" fillId="7" borderId="1" xfId="1" applyNumberFormat="1" applyFont="1" applyFill="1" applyBorder="1" applyAlignment="1" applyProtection="1">
      <alignment horizontal="right" vertical="top" wrapText="1"/>
      <protection locked="0"/>
    </xf>
    <xf numFmtId="0" fontId="9" fillId="7" borderId="1" xfId="1" applyNumberFormat="1" applyFont="1" applyFill="1" applyBorder="1" applyAlignment="1" applyProtection="1">
      <alignment vertical="top"/>
      <protection locked="0"/>
    </xf>
    <xf numFmtId="2" fontId="7" fillId="7" borderId="1" xfId="1" applyNumberFormat="1" applyFont="1" applyFill="1" applyBorder="1" applyAlignment="1">
      <alignment vertical="top"/>
    </xf>
    <xf numFmtId="0" fontId="7" fillId="7" borderId="1" xfId="1" applyNumberFormat="1" applyFont="1" applyFill="1" applyBorder="1" applyAlignment="1">
      <alignment horizontal="right" vertical="top"/>
    </xf>
    <xf numFmtId="0" fontId="7" fillId="7" borderId="1" xfId="1" applyNumberFormat="1" applyFont="1" applyFill="1" applyBorder="1" applyAlignment="1">
      <alignment vertical="top"/>
    </xf>
    <xf numFmtId="0" fontId="7" fillId="7" borderId="1" xfId="1" applyNumberFormat="1" applyFont="1" applyFill="1" applyBorder="1" applyAlignment="1">
      <alignment vertical="top" wrapText="1"/>
    </xf>
    <xf numFmtId="0" fontId="7" fillId="7" borderId="1" xfId="2" applyFont="1" applyFill="1" applyBorder="1" applyAlignment="1">
      <alignment vertical="top" wrapText="1"/>
    </xf>
    <xf numFmtId="0" fontId="8" fillId="7" borderId="1" xfId="0" applyFont="1" applyFill="1" applyBorder="1"/>
    <xf numFmtId="2" fontId="7" fillId="7" borderId="1" xfId="1" applyNumberFormat="1" applyFont="1" applyFill="1" applyBorder="1" applyAlignment="1">
      <alignment horizontal="right" vertical="top"/>
    </xf>
    <xf numFmtId="2" fontId="7" fillId="7" borderId="1" xfId="1" applyNumberFormat="1" applyFont="1" applyFill="1" applyBorder="1" applyAlignment="1">
      <alignment horizontal="left" vertical="top"/>
    </xf>
    <xf numFmtId="4" fontId="7" fillId="7" borderId="1" xfId="1" applyNumberFormat="1" applyFont="1" applyFill="1" applyBorder="1" applyAlignment="1" applyProtection="1">
      <alignment horizontal="right" vertical="top" wrapText="1"/>
      <protection locked="0"/>
    </xf>
    <xf numFmtId="4" fontId="7" fillId="7" borderId="1" xfId="1" applyNumberFormat="1" applyFont="1" applyFill="1" applyBorder="1" applyAlignment="1" applyProtection="1">
      <alignment horizontal="right" vertical="top"/>
      <protection locked="0"/>
    </xf>
    <xf numFmtId="49" fontId="7" fillId="7" borderId="1" xfId="1" applyNumberFormat="1" applyFont="1" applyFill="1" applyBorder="1" applyAlignment="1">
      <alignment vertical="top" wrapText="1"/>
    </xf>
    <xf numFmtId="0" fontId="13" fillId="0" borderId="1" xfId="0" applyFont="1" applyBorder="1"/>
    <xf numFmtId="0" fontId="7" fillId="0" borderId="0" xfId="2" applyFont="1" applyBorder="1" applyAlignment="1">
      <alignment vertical="top" wrapText="1"/>
    </xf>
    <xf numFmtId="2" fontId="7" fillId="8" borderId="1" xfId="1" applyNumberFormat="1" applyFont="1" applyFill="1" applyBorder="1" applyAlignment="1">
      <alignment vertical="top"/>
    </xf>
    <xf numFmtId="0" fontId="7" fillId="8" borderId="1" xfId="1" applyNumberFormat="1" applyFont="1" applyFill="1" applyBorder="1" applyAlignment="1">
      <alignment horizontal="right" vertical="top"/>
    </xf>
    <xf numFmtId="0" fontId="9" fillId="8" borderId="1" xfId="1" applyNumberFormat="1" applyFont="1" applyFill="1" applyBorder="1" applyAlignment="1" applyProtection="1">
      <alignment vertical="top"/>
      <protection locked="0"/>
    </xf>
  </cellXfs>
  <cellStyles count="7">
    <cellStyle name="Excel Built-in Normal 1" xfId="1" xr:uid="{F3BA128F-13CC-45FF-A0F5-134FAB5C4ED7}"/>
    <cellStyle name="Excel Built-in Normal 3" xfId="2" xr:uid="{EB624524-7397-4805-8FAC-D96EAF6D20B0}"/>
    <cellStyle name="Excel Built-in Normal 4" xfId="3" xr:uid="{6F07DD37-6D49-40FC-9376-9B2AC91B46A3}"/>
    <cellStyle name="Insatisfaisant" xfId="4" builtinId="27"/>
    <cellStyle name="Lien hypertexte" xfId="6" builtinId="8"/>
    <cellStyle name="Neutre" xfId="5" builtinId="28"/>
    <cellStyle name="Normal" xfId="0" builtinId="0"/>
  </cellStyles>
  <dxfs count="0"/>
  <tableStyles count="0" defaultTableStyle="TableStyleMedium2" defaultPivotStyle="PivotStyleLight16"/>
  <colors>
    <mruColors>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Qobs</a:t>
            </a:r>
            <a:r>
              <a:rPr lang="en-GB" baseline="0"/>
              <a:t> vs Qe (Clague&amp;Mathews1973)</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9.9322178477690287E-2"/>
                  <c:y val="-1.17727471566054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('Qmax prediction'!$P$5:$P$15,'Qmax prediction'!$P$17)</c:f>
              <c:numCache>
                <c:formatCode>0.00</c:formatCode>
                <c:ptCount val="12"/>
                <c:pt idx="0">
                  <c:v>50</c:v>
                </c:pt>
                <c:pt idx="1">
                  <c:v>200</c:v>
                </c:pt>
                <c:pt idx="2">
                  <c:v>74.599999999999994</c:v>
                </c:pt>
                <c:pt idx="3">
                  <c:v>50</c:v>
                </c:pt>
                <c:pt idx="4">
                  <c:v>2.5</c:v>
                </c:pt>
                <c:pt idx="5">
                  <c:v>2.5</c:v>
                </c:pt>
                <c:pt idx="6">
                  <c:v>14.9</c:v>
                </c:pt>
                <c:pt idx="7">
                  <c:v>400</c:v>
                </c:pt>
                <c:pt idx="8">
                  <c:v>230</c:v>
                </c:pt>
                <c:pt idx="9">
                  <c:v>2.4500000000000002</c:v>
                </c:pt>
                <c:pt idx="10">
                  <c:v>22.5</c:v>
                </c:pt>
                <c:pt idx="11">
                  <c:v>128</c:v>
                </c:pt>
              </c:numCache>
            </c:numRef>
          </c:xVal>
          <c:yVal>
            <c:numRef>
              <c:f>('Qmax prediction'!$T$5:$T$15,'Qmax prediction'!$T$17)</c:f>
              <c:numCache>
                <c:formatCode>General</c:formatCode>
                <c:ptCount val="12"/>
                <c:pt idx="0">
                  <c:v>3.8735815027309841</c:v>
                </c:pt>
                <c:pt idx="1">
                  <c:v>6.0702396032459589</c:v>
                </c:pt>
                <c:pt idx="2">
                  <c:v>19.605814456212798</c:v>
                </c:pt>
                <c:pt idx="3">
                  <c:v>5.8141262711700934</c:v>
                </c:pt>
                <c:pt idx="4">
                  <c:v>14.94182840983567</c:v>
                </c:pt>
                <c:pt idx="5">
                  <c:v>14.94182840983567</c:v>
                </c:pt>
                <c:pt idx="6">
                  <c:v>4.8917250739550875</c:v>
                </c:pt>
                <c:pt idx="7">
                  <c:v>102.75942175972834</c:v>
                </c:pt>
                <c:pt idx="8">
                  <c:v>30.022246350627928</c:v>
                </c:pt>
                <c:pt idx="9">
                  <c:v>1.2618959616822716</c:v>
                </c:pt>
                <c:pt idx="10">
                  <c:v>66.731115550335517</c:v>
                </c:pt>
                <c:pt idx="11">
                  <c:v>145.90661612038468</c:v>
                </c:pt>
              </c:numCache>
            </c:numRef>
          </c:yVal>
          <c:smooth val="0"/>
          <c:extLst>
            <c:ext xmlns:c16="http://schemas.microsoft.com/office/drawing/2014/chart" uri="{C3380CC4-5D6E-409C-BE32-E72D297353CC}">
              <c16:uniqueId val="{00000000-00B8-4D1F-BD9C-B853685E40C7}"/>
            </c:ext>
          </c:extLst>
        </c:ser>
        <c:dLbls>
          <c:showLegendKey val="0"/>
          <c:showVal val="0"/>
          <c:showCatName val="0"/>
          <c:showSerName val="0"/>
          <c:showPercent val="0"/>
          <c:showBubbleSize val="0"/>
        </c:dLbls>
        <c:axId val="525695480"/>
        <c:axId val="525696536"/>
      </c:scatterChart>
      <c:valAx>
        <c:axId val="5256954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96536"/>
        <c:crosses val="autoZero"/>
        <c:crossBetween val="midCat"/>
      </c:valAx>
      <c:valAx>
        <c:axId val="52569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95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Qobs vs Qe (Haeberli1983,</a:t>
            </a:r>
            <a:r>
              <a:rPr lang="en-GB" baseline="0"/>
              <a:t> t=1500s)</a:t>
            </a:r>
          </a:p>
        </c:rich>
      </c:tx>
      <c:layout>
        <c:manualLayout>
          <c:xMode val="edge"/>
          <c:yMode val="edge"/>
          <c:x val="0.3376178915135608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('Qmax prediction'!$P$5,'Qmax prediction'!$P$6,'Qmax prediction'!$P$7,'Qmax prediction'!$P$8,'Qmax prediction'!$P$9,'Qmax prediction'!$P$10,'Qmax prediction'!$P$11,'Qmax prediction'!$P$12,'Qmax prediction'!$P$13,'Qmax prediction'!$P$14,'Qmax prediction'!$P$15,'Qmax prediction'!$P$17)</c:f>
              <c:numCache>
                <c:formatCode>0.00</c:formatCode>
                <c:ptCount val="12"/>
                <c:pt idx="0">
                  <c:v>50</c:v>
                </c:pt>
                <c:pt idx="1">
                  <c:v>200</c:v>
                </c:pt>
                <c:pt idx="2">
                  <c:v>74.599999999999994</c:v>
                </c:pt>
                <c:pt idx="3">
                  <c:v>50</c:v>
                </c:pt>
                <c:pt idx="4">
                  <c:v>2.5</c:v>
                </c:pt>
                <c:pt idx="5">
                  <c:v>2.5</c:v>
                </c:pt>
                <c:pt idx="6">
                  <c:v>14.9</c:v>
                </c:pt>
                <c:pt idx="7">
                  <c:v>400</c:v>
                </c:pt>
                <c:pt idx="8">
                  <c:v>230</c:v>
                </c:pt>
                <c:pt idx="9">
                  <c:v>2.4500000000000002</c:v>
                </c:pt>
                <c:pt idx="10">
                  <c:v>22.5</c:v>
                </c:pt>
                <c:pt idx="11">
                  <c:v>128</c:v>
                </c:pt>
              </c:numCache>
            </c:numRef>
          </c:xVal>
          <c:yVal>
            <c:numRef>
              <c:f>('Qmax prediction'!$V$5,'Qmax prediction'!$V$6,'Qmax prediction'!$V$7,'Qmax prediction'!$V$8,'Qmax prediction'!$V$9,'Qmax prediction'!$V$10,'Qmax prediction'!$V$11,'Qmax prediction'!$V$12,'Qmax prediction'!$V$13,'Qmax prediction'!$V$14,'Qmax prediction'!$V$15,'Qmax prediction'!$V$17)</c:f>
              <c:numCache>
                <c:formatCode>General</c:formatCode>
                <c:ptCount val="12"/>
                <c:pt idx="0">
                  <c:v>8</c:v>
                </c:pt>
                <c:pt idx="1">
                  <c:v>15.641333333333334</c:v>
                </c:pt>
                <c:pt idx="2">
                  <c:v>90</c:v>
                </c:pt>
                <c:pt idx="3">
                  <c:v>14.666666666666666</c:v>
                </c:pt>
                <c:pt idx="4">
                  <c:v>60</c:v>
                </c:pt>
                <c:pt idx="5">
                  <c:v>60</c:v>
                </c:pt>
                <c:pt idx="6">
                  <c:v>11.333333333333334</c:v>
                </c:pt>
                <c:pt idx="7">
                  <c:v>1066.6666666666667</c:v>
                </c:pt>
                <c:pt idx="8">
                  <c:v>170</c:v>
                </c:pt>
                <c:pt idx="9">
                  <c:v>1.5</c:v>
                </c:pt>
                <c:pt idx="10">
                  <c:v>560</c:v>
                </c:pt>
                <c:pt idx="11">
                  <c:v>1800</c:v>
                </c:pt>
              </c:numCache>
            </c:numRef>
          </c:yVal>
          <c:smooth val="0"/>
          <c:extLst>
            <c:ext xmlns:c16="http://schemas.microsoft.com/office/drawing/2014/chart" uri="{C3380CC4-5D6E-409C-BE32-E72D297353CC}">
              <c16:uniqueId val="{00000000-F2B7-4288-A4F3-998C2A750994}"/>
            </c:ext>
          </c:extLst>
        </c:ser>
        <c:dLbls>
          <c:showLegendKey val="0"/>
          <c:showVal val="0"/>
          <c:showCatName val="0"/>
          <c:showSerName val="0"/>
          <c:showPercent val="0"/>
          <c:showBubbleSize val="0"/>
        </c:dLbls>
        <c:axId val="423190128"/>
        <c:axId val="525684920"/>
      </c:scatterChart>
      <c:valAx>
        <c:axId val="423190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84920"/>
        <c:crosses val="autoZero"/>
        <c:crossBetween val="midCat"/>
      </c:valAx>
      <c:valAx>
        <c:axId val="52568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90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373856</xdr:colOff>
      <xdr:row>17</xdr:row>
      <xdr:rowOff>64293</xdr:rowOff>
    </xdr:from>
    <xdr:to>
      <xdr:col>19</xdr:col>
      <xdr:colOff>88106</xdr:colOff>
      <xdr:row>32</xdr:row>
      <xdr:rowOff>92868</xdr:rowOff>
    </xdr:to>
    <xdr:graphicFrame macro="">
      <xdr:nvGraphicFramePr>
        <xdr:cNvPr id="3" name="Graphique 2">
          <a:extLst>
            <a:ext uri="{FF2B5EF4-FFF2-40B4-BE49-F238E27FC236}">
              <a16:creationId xmlns:a16="http://schemas.microsoft.com/office/drawing/2014/main" id="{28F1D542-8858-6174-35AA-DCCA4A37D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302419</xdr:colOff>
      <xdr:row>17</xdr:row>
      <xdr:rowOff>83343</xdr:rowOff>
    </xdr:from>
    <xdr:to>
      <xdr:col>25</xdr:col>
      <xdr:colOff>302419</xdr:colOff>
      <xdr:row>32</xdr:row>
      <xdr:rowOff>111918</xdr:rowOff>
    </xdr:to>
    <xdr:graphicFrame macro="">
      <xdr:nvGraphicFramePr>
        <xdr:cNvPr id="4" name="Graphique 3">
          <a:extLst>
            <a:ext uri="{FF2B5EF4-FFF2-40B4-BE49-F238E27FC236}">
              <a16:creationId xmlns:a16="http://schemas.microsoft.com/office/drawing/2014/main" id="{4E9AA59F-31DE-9964-E931-66B75B281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453AE-42D3-44AD-B1ED-100E8200E393}">
  <dimension ref="A1:AG94"/>
  <sheetViews>
    <sheetView tabSelected="1" topLeftCell="T1" zoomScaleNormal="100" workbookViewId="0">
      <pane ySplit="1" topLeftCell="A86" activePane="bottomLeft" state="frozen"/>
      <selection pane="bottomLeft" activeCell="U15" sqref="U15"/>
    </sheetView>
  </sheetViews>
  <sheetFormatPr baseColWidth="10" defaultColWidth="10.73046875" defaultRowHeight="16.5" customHeight="1" x14ac:dyDescent="0.45"/>
  <cols>
    <col min="1" max="1" width="10.1328125" style="104" bestFit="1" customWidth="1"/>
    <col min="2" max="2" width="13.86328125" style="51" customWidth="1"/>
    <col min="3" max="3" width="6.6640625" style="51" customWidth="1"/>
    <col min="4" max="4" width="12.59765625" style="51" bestFit="1" customWidth="1"/>
    <col min="5" max="5" width="33.06640625" style="52" customWidth="1"/>
    <col min="6" max="6" width="11.6640625" style="51" customWidth="1"/>
    <col min="7" max="7" width="29.3984375" style="51" customWidth="1"/>
    <col min="8" max="8" width="21" style="51" customWidth="1"/>
    <col min="9" max="9" width="14" style="51" bestFit="1" customWidth="1"/>
    <col min="10" max="10" width="8" style="51" customWidth="1"/>
    <col min="11" max="11" width="14.86328125" style="53" customWidth="1"/>
    <col min="12" max="12" width="14.3984375" style="53" bestFit="1" customWidth="1"/>
    <col min="13" max="13" width="29.86328125" style="51" bestFit="1" customWidth="1"/>
    <col min="14" max="14" width="20.265625" style="51" customWidth="1"/>
    <col min="15" max="15" width="13.73046875" style="54" bestFit="1" customWidth="1"/>
    <col min="16" max="16" width="14.3984375" style="54" bestFit="1" customWidth="1"/>
    <col min="17" max="17" width="48.265625" style="53" bestFit="1" customWidth="1"/>
    <col min="18" max="18" width="12.265625" style="53" bestFit="1" customWidth="1"/>
    <col min="19" max="19" width="12.73046875" style="53" bestFit="1" customWidth="1"/>
    <col min="20" max="20" width="19.73046875" style="53" bestFit="1" customWidth="1"/>
    <col min="21" max="21" width="39.1328125" style="55" bestFit="1" customWidth="1"/>
    <col min="22" max="22" width="19" style="53" bestFit="1" customWidth="1"/>
    <col min="23" max="23" width="19.3984375" style="53" bestFit="1" customWidth="1"/>
    <col min="24" max="24" width="22" style="51" bestFit="1" customWidth="1"/>
    <col min="25" max="25" width="35.59765625" style="53" bestFit="1" customWidth="1"/>
    <col min="26" max="26" width="21.86328125" style="53" bestFit="1" customWidth="1"/>
    <col min="27" max="27" width="22.265625" style="53" bestFit="1" customWidth="1"/>
    <col min="28" max="28" width="28.265625" style="51" bestFit="1" customWidth="1"/>
    <col min="29" max="29" width="169" style="51" bestFit="1" customWidth="1"/>
    <col min="30" max="30" width="24.86328125" style="53" bestFit="1" customWidth="1"/>
    <col min="31" max="31" width="255.73046875" style="51" bestFit="1" customWidth="1"/>
    <col min="32" max="32" width="29.73046875" style="51" bestFit="1" customWidth="1"/>
    <col min="33" max="33" width="255.73046875" style="51" bestFit="1" customWidth="1"/>
    <col min="34" max="16384" width="10.73046875" style="51"/>
  </cols>
  <sheetData>
    <row r="1" spans="1:33" s="49" customFormat="1" ht="16.5" customHeight="1" x14ac:dyDescent="0.45">
      <c r="A1" s="38" t="s">
        <v>0</v>
      </c>
      <c r="B1" s="37" t="s">
        <v>1</v>
      </c>
      <c r="C1" s="37" t="s">
        <v>2</v>
      </c>
      <c r="D1" s="37" t="s">
        <v>3</v>
      </c>
      <c r="E1" s="38" t="s">
        <v>4</v>
      </c>
      <c r="F1" s="37" t="s">
        <v>5</v>
      </c>
      <c r="G1" s="37" t="s">
        <v>6</v>
      </c>
      <c r="H1" s="37" t="s">
        <v>7</v>
      </c>
      <c r="I1" s="37" t="s">
        <v>8</v>
      </c>
      <c r="J1" s="37" t="s">
        <v>441</v>
      </c>
      <c r="K1" s="39" t="s">
        <v>9</v>
      </c>
      <c r="L1" s="39" t="s">
        <v>10</v>
      </c>
      <c r="M1" s="40" t="s">
        <v>11</v>
      </c>
      <c r="N1" s="40" t="s">
        <v>12</v>
      </c>
      <c r="O1" s="41" t="s">
        <v>13</v>
      </c>
      <c r="P1" s="42" t="s">
        <v>14</v>
      </c>
      <c r="Q1" s="39" t="s">
        <v>15</v>
      </c>
      <c r="R1" s="43" t="s">
        <v>371</v>
      </c>
      <c r="S1" s="43" t="s">
        <v>372</v>
      </c>
      <c r="T1" s="43" t="s">
        <v>373</v>
      </c>
      <c r="U1" s="44" t="s">
        <v>454</v>
      </c>
      <c r="V1" s="45" t="s">
        <v>374</v>
      </c>
      <c r="W1" s="45" t="s">
        <v>375</v>
      </c>
      <c r="X1" s="46" t="s">
        <v>376</v>
      </c>
      <c r="Y1" s="39" t="s">
        <v>377</v>
      </c>
      <c r="Z1" s="39" t="s">
        <v>378</v>
      </c>
      <c r="AA1" s="39" t="s">
        <v>379</v>
      </c>
      <c r="AB1" s="47" t="s">
        <v>17</v>
      </c>
      <c r="AC1" s="40" t="s">
        <v>18</v>
      </c>
      <c r="AD1" s="39" t="s">
        <v>19</v>
      </c>
      <c r="AE1" s="40" t="s">
        <v>20</v>
      </c>
      <c r="AF1" s="40" t="s">
        <v>21</v>
      </c>
      <c r="AG1" s="48" t="s">
        <v>22</v>
      </c>
    </row>
    <row r="2" spans="1:33" s="49" customFormat="1" ht="16.5" customHeight="1" x14ac:dyDescent="0.45">
      <c r="A2" s="6" t="s">
        <v>23</v>
      </c>
      <c r="B2" s="2" t="s">
        <v>24</v>
      </c>
      <c r="C2" s="2" t="s">
        <v>25</v>
      </c>
      <c r="D2" s="3" t="s">
        <v>26</v>
      </c>
      <c r="E2" s="4" t="s">
        <v>27</v>
      </c>
      <c r="F2" s="1" t="s">
        <v>28</v>
      </c>
      <c r="G2" s="1"/>
      <c r="H2" s="1"/>
      <c r="I2" s="1"/>
      <c r="J2" s="1" t="s">
        <v>37</v>
      </c>
      <c r="K2" s="17">
        <v>2636574.25</v>
      </c>
      <c r="L2" s="17">
        <v>1098078.375</v>
      </c>
      <c r="M2" s="18" t="s">
        <v>29</v>
      </c>
      <c r="N2" s="18" t="s">
        <v>30</v>
      </c>
      <c r="O2" s="7"/>
      <c r="P2" s="19"/>
      <c r="Q2" s="15"/>
      <c r="R2" s="20"/>
      <c r="S2" s="20"/>
      <c r="T2" s="21"/>
      <c r="U2" s="31"/>
      <c r="V2" s="15"/>
      <c r="W2" s="15"/>
      <c r="X2" s="22"/>
      <c r="Y2" s="7"/>
      <c r="Z2" s="7"/>
      <c r="AA2" s="7"/>
      <c r="AB2" s="25"/>
      <c r="AC2" s="26"/>
      <c r="AD2" s="7"/>
      <c r="AE2" s="26"/>
      <c r="AF2" s="26">
        <v>1983</v>
      </c>
      <c r="AG2" s="14" t="s">
        <v>31</v>
      </c>
    </row>
    <row r="3" spans="1:33" s="49" customFormat="1" ht="16.5" customHeight="1" x14ac:dyDescent="0.45">
      <c r="A3" s="6" t="s">
        <v>427</v>
      </c>
      <c r="B3" s="2" t="s">
        <v>24</v>
      </c>
      <c r="C3" s="2" t="s">
        <v>25</v>
      </c>
      <c r="D3" s="3" t="s">
        <v>26</v>
      </c>
      <c r="E3" s="4" t="s">
        <v>428</v>
      </c>
      <c r="F3" s="1" t="s">
        <v>28</v>
      </c>
      <c r="G3" s="1" t="s">
        <v>32</v>
      </c>
      <c r="H3" s="1" t="s">
        <v>33</v>
      </c>
      <c r="I3" s="1"/>
      <c r="J3" s="1" t="s">
        <v>37</v>
      </c>
      <c r="K3" s="17">
        <v>2701355.6</v>
      </c>
      <c r="L3" s="17">
        <v>1178349.5</v>
      </c>
      <c r="M3" s="18" t="s">
        <v>423</v>
      </c>
      <c r="N3" s="18" t="s">
        <v>34</v>
      </c>
      <c r="O3" s="7"/>
      <c r="P3" s="19"/>
      <c r="Q3" s="15"/>
      <c r="R3" s="20"/>
      <c r="S3" s="20"/>
      <c r="T3" s="21"/>
      <c r="U3" s="31"/>
      <c r="V3" s="15"/>
      <c r="W3" s="16"/>
      <c r="X3" s="22"/>
      <c r="Y3" s="7"/>
      <c r="Z3" s="7"/>
      <c r="AA3" s="7"/>
      <c r="AB3" s="25"/>
      <c r="AC3" s="26" t="s">
        <v>35</v>
      </c>
      <c r="AD3" s="7"/>
      <c r="AE3" s="26" t="s">
        <v>36</v>
      </c>
      <c r="AF3" s="26" t="s">
        <v>37</v>
      </c>
      <c r="AG3" s="14" t="s">
        <v>38</v>
      </c>
    </row>
    <row r="4" spans="1:33" s="49" customFormat="1" ht="16.5" customHeight="1" x14ac:dyDescent="0.45">
      <c r="A4" s="6" t="s">
        <v>39</v>
      </c>
      <c r="B4" s="2" t="s">
        <v>24</v>
      </c>
      <c r="C4" s="2" t="s">
        <v>25</v>
      </c>
      <c r="D4" s="3" t="s">
        <v>26</v>
      </c>
      <c r="E4" s="4" t="s">
        <v>40</v>
      </c>
      <c r="F4" s="1" t="s">
        <v>28</v>
      </c>
      <c r="G4" s="1" t="s">
        <v>32</v>
      </c>
      <c r="H4" s="1" t="s">
        <v>33</v>
      </c>
      <c r="I4" s="1"/>
      <c r="J4" s="1" t="s">
        <v>442</v>
      </c>
      <c r="K4" s="17">
        <v>2604753.25</v>
      </c>
      <c r="L4" s="17">
        <v>1092866</v>
      </c>
      <c r="M4" s="18" t="s">
        <v>41</v>
      </c>
      <c r="N4" s="18" t="s">
        <v>42</v>
      </c>
      <c r="O4" s="7"/>
      <c r="P4" s="19"/>
      <c r="Q4" s="15"/>
      <c r="R4" s="20"/>
      <c r="S4" s="20"/>
      <c r="T4" s="21"/>
      <c r="U4" s="33">
        <v>2250</v>
      </c>
      <c r="V4" s="16">
        <v>2000</v>
      </c>
      <c r="W4" s="16">
        <v>2500</v>
      </c>
      <c r="X4" s="22" t="s">
        <v>37</v>
      </c>
      <c r="Y4" s="7">
        <v>2.4500000000000002</v>
      </c>
      <c r="Z4" s="7"/>
      <c r="AA4" s="7"/>
      <c r="AB4" s="25" t="s">
        <v>37</v>
      </c>
      <c r="AC4" s="26" t="s">
        <v>44</v>
      </c>
      <c r="AD4" s="7"/>
      <c r="AE4" s="26" t="s">
        <v>45</v>
      </c>
      <c r="AF4" s="26">
        <v>1983</v>
      </c>
      <c r="AG4" s="14" t="s">
        <v>46</v>
      </c>
    </row>
    <row r="5" spans="1:33" s="49" customFormat="1" ht="16.5" customHeight="1" x14ac:dyDescent="0.45">
      <c r="A5" s="6" t="s">
        <v>47</v>
      </c>
      <c r="B5" s="2" t="s">
        <v>24</v>
      </c>
      <c r="C5" s="2" t="s">
        <v>25</v>
      </c>
      <c r="D5" s="3" t="s">
        <v>26</v>
      </c>
      <c r="E5" s="4" t="s">
        <v>48</v>
      </c>
      <c r="F5" s="1" t="s">
        <v>28</v>
      </c>
      <c r="G5" s="1" t="s">
        <v>49</v>
      </c>
      <c r="H5" s="1" t="s">
        <v>50</v>
      </c>
      <c r="I5" s="1"/>
      <c r="J5" s="1" t="s">
        <v>37</v>
      </c>
      <c r="K5" s="17">
        <v>2634851.75</v>
      </c>
      <c r="L5" s="17">
        <v>1108866.5</v>
      </c>
      <c r="M5" s="18" t="s">
        <v>51</v>
      </c>
      <c r="N5" s="18" t="s">
        <v>52</v>
      </c>
      <c r="O5" s="7"/>
      <c r="P5" s="19"/>
      <c r="Q5" s="15"/>
      <c r="R5" s="20"/>
      <c r="S5" s="20"/>
      <c r="T5" s="21"/>
      <c r="U5" s="31"/>
      <c r="V5" s="15"/>
      <c r="W5" s="16"/>
      <c r="X5" s="22"/>
      <c r="Y5" s="7"/>
      <c r="Z5" s="7"/>
      <c r="AA5" s="7"/>
      <c r="AB5" s="25"/>
      <c r="AC5" s="27" t="s">
        <v>53</v>
      </c>
      <c r="AD5" s="7"/>
      <c r="AE5" s="27" t="s">
        <v>54</v>
      </c>
      <c r="AF5" s="26">
        <v>1926</v>
      </c>
      <c r="AG5" s="14" t="s">
        <v>55</v>
      </c>
    </row>
    <row r="6" spans="1:33" s="49" customFormat="1" ht="16.5" customHeight="1" x14ac:dyDescent="0.45">
      <c r="A6" s="6" t="s">
        <v>47</v>
      </c>
      <c r="B6" s="2" t="s">
        <v>24</v>
      </c>
      <c r="C6" s="2" t="s">
        <v>25</v>
      </c>
      <c r="D6" s="3" t="s">
        <v>26</v>
      </c>
      <c r="E6" s="4" t="s">
        <v>48</v>
      </c>
      <c r="F6" s="1" t="s">
        <v>28</v>
      </c>
      <c r="G6" s="1" t="s">
        <v>49</v>
      </c>
      <c r="H6" s="1" t="s">
        <v>50</v>
      </c>
      <c r="I6" s="1"/>
      <c r="J6" s="1" t="s">
        <v>37</v>
      </c>
      <c r="K6" s="17">
        <v>2634851.75</v>
      </c>
      <c r="L6" s="17">
        <v>1108866.5</v>
      </c>
      <c r="M6" s="18" t="s">
        <v>51</v>
      </c>
      <c r="N6" s="18">
        <v>1975</v>
      </c>
      <c r="O6" s="7">
        <v>1970</v>
      </c>
      <c r="P6" s="19" t="s">
        <v>57</v>
      </c>
      <c r="Q6" s="15"/>
      <c r="R6" s="20"/>
      <c r="S6" s="20"/>
      <c r="T6" s="21"/>
      <c r="U6" s="31"/>
      <c r="V6" s="15"/>
      <c r="W6" s="16"/>
      <c r="X6" s="22"/>
      <c r="Y6" s="7"/>
      <c r="Z6" s="7"/>
      <c r="AA6" s="7"/>
      <c r="AB6" s="25"/>
      <c r="AC6" s="26" t="s">
        <v>58</v>
      </c>
      <c r="AD6" s="7"/>
      <c r="AE6" s="27" t="s">
        <v>59</v>
      </c>
      <c r="AF6" s="26">
        <v>2003</v>
      </c>
      <c r="AG6" s="14" t="s">
        <v>60</v>
      </c>
    </row>
    <row r="7" spans="1:33" s="49" customFormat="1" ht="16.5" customHeight="1" x14ac:dyDescent="0.45">
      <c r="A7" s="6" t="s">
        <v>47</v>
      </c>
      <c r="B7" s="2" t="s">
        <v>24</v>
      </c>
      <c r="C7" s="2" t="s">
        <v>25</v>
      </c>
      <c r="D7" s="3" t="s">
        <v>26</v>
      </c>
      <c r="E7" s="4" t="s">
        <v>48</v>
      </c>
      <c r="F7" s="1" t="s">
        <v>28</v>
      </c>
      <c r="G7" s="1" t="s">
        <v>49</v>
      </c>
      <c r="H7" s="1" t="s">
        <v>50</v>
      </c>
      <c r="I7" s="1"/>
      <c r="J7" s="1" t="s">
        <v>37</v>
      </c>
      <c r="K7" s="17">
        <v>2634851.75</v>
      </c>
      <c r="L7" s="17">
        <v>1108866.5</v>
      </c>
      <c r="M7" s="18" t="s">
        <v>51</v>
      </c>
      <c r="N7" s="18" t="s">
        <v>61</v>
      </c>
      <c r="O7" s="7"/>
      <c r="P7" s="19"/>
      <c r="Q7" s="15"/>
      <c r="R7" s="20"/>
      <c r="S7" s="20"/>
      <c r="T7" s="21"/>
      <c r="U7" s="31"/>
      <c r="V7" s="15"/>
      <c r="W7" s="16"/>
      <c r="X7" s="22"/>
      <c r="Y7" s="7"/>
      <c r="Z7" s="7"/>
      <c r="AA7" s="7"/>
      <c r="AB7" s="25"/>
      <c r="AC7" s="26" t="s">
        <v>58</v>
      </c>
      <c r="AD7" s="7"/>
      <c r="AE7" s="26" t="s">
        <v>62</v>
      </c>
      <c r="AF7" s="26">
        <v>2003</v>
      </c>
      <c r="AG7" s="14" t="s">
        <v>63</v>
      </c>
    </row>
    <row r="8" spans="1:33" s="49" customFormat="1" ht="16.5" customHeight="1" x14ac:dyDescent="0.45">
      <c r="A8" s="6" t="s">
        <v>47</v>
      </c>
      <c r="B8" s="2" t="s">
        <v>24</v>
      </c>
      <c r="C8" s="2" t="s">
        <v>25</v>
      </c>
      <c r="D8" s="3" t="s">
        <v>26</v>
      </c>
      <c r="E8" s="4" t="s">
        <v>48</v>
      </c>
      <c r="F8" s="1" t="s">
        <v>28</v>
      </c>
      <c r="G8" s="1" t="s">
        <v>49</v>
      </c>
      <c r="H8" s="1" t="s">
        <v>50</v>
      </c>
      <c r="I8" s="1"/>
      <c r="J8" s="1" t="s">
        <v>37</v>
      </c>
      <c r="K8" s="17">
        <v>2634851.75</v>
      </c>
      <c r="L8" s="17">
        <v>1108866.5</v>
      </c>
      <c r="M8" s="18" t="s">
        <v>51</v>
      </c>
      <c r="N8" s="18" t="s">
        <v>64</v>
      </c>
      <c r="O8" s="7"/>
      <c r="P8" s="19"/>
      <c r="Q8" s="15"/>
      <c r="R8" s="20"/>
      <c r="S8" s="20"/>
      <c r="T8" s="21"/>
      <c r="U8" s="31"/>
      <c r="V8" s="15"/>
      <c r="W8" s="16"/>
      <c r="X8" s="22"/>
      <c r="Y8" s="7"/>
      <c r="Z8" s="7"/>
      <c r="AA8" s="7"/>
      <c r="AB8" s="25"/>
      <c r="AC8" s="26" t="s">
        <v>58</v>
      </c>
      <c r="AD8" s="7"/>
      <c r="AE8" s="27" t="s">
        <v>65</v>
      </c>
      <c r="AF8" s="26">
        <v>1983</v>
      </c>
      <c r="AG8" s="14" t="s">
        <v>66</v>
      </c>
    </row>
    <row r="9" spans="1:33" s="49" customFormat="1" ht="16.5" customHeight="1" x14ac:dyDescent="0.45">
      <c r="A9" s="6" t="s">
        <v>67</v>
      </c>
      <c r="B9" s="2" t="s">
        <v>24</v>
      </c>
      <c r="C9" s="2" t="s">
        <v>25</v>
      </c>
      <c r="D9" s="3" t="s">
        <v>26</v>
      </c>
      <c r="E9" s="4" t="s">
        <v>68</v>
      </c>
      <c r="F9" s="1" t="s">
        <v>28</v>
      </c>
      <c r="G9" s="1"/>
      <c r="H9" s="1"/>
      <c r="I9" s="1"/>
      <c r="J9" s="1" t="s">
        <v>37</v>
      </c>
      <c r="K9" s="17">
        <v>2703690</v>
      </c>
      <c r="L9" s="17">
        <v>1176913.25</v>
      </c>
      <c r="M9" s="18" t="s">
        <v>69</v>
      </c>
      <c r="N9" s="18">
        <v>1942</v>
      </c>
      <c r="O9" s="7"/>
      <c r="P9" s="19"/>
      <c r="Q9" s="15"/>
      <c r="R9" s="20"/>
      <c r="S9" s="20"/>
      <c r="T9" s="21"/>
      <c r="U9" s="31"/>
      <c r="V9" s="15"/>
      <c r="W9" s="16"/>
      <c r="X9" s="22"/>
      <c r="Y9" s="7"/>
      <c r="Z9" s="7"/>
      <c r="AA9" s="7"/>
      <c r="AB9" s="25"/>
      <c r="AC9" s="26" t="s">
        <v>70</v>
      </c>
      <c r="AD9" s="7"/>
      <c r="AE9" s="26"/>
      <c r="AF9" s="26" t="s">
        <v>37</v>
      </c>
      <c r="AG9" s="14" t="s">
        <v>38</v>
      </c>
    </row>
    <row r="10" spans="1:33" s="49" customFormat="1" ht="16.5" customHeight="1" x14ac:dyDescent="0.45">
      <c r="A10" s="6" t="s">
        <v>71</v>
      </c>
      <c r="B10" s="2" t="s">
        <v>24</v>
      </c>
      <c r="C10" s="2" t="s">
        <v>25</v>
      </c>
      <c r="D10" s="3" t="s">
        <v>26</v>
      </c>
      <c r="E10" s="4" t="s">
        <v>72</v>
      </c>
      <c r="F10" s="1" t="s">
        <v>28</v>
      </c>
      <c r="G10" s="1"/>
      <c r="H10" s="1"/>
      <c r="I10" s="1"/>
      <c r="J10" s="1" t="s">
        <v>37</v>
      </c>
      <c r="K10" s="17">
        <v>2634491.5</v>
      </c>
      <c r="L10" s="17">
        <v>1102393</v>
      </c>
      <c r="M10" s="18" t="s">
        <v>73</v>
      </c>
      <c r="N10" s="18" t="s">
        <v>74</v>
      </c>
      <c r="O10" s="7"/>
      <c r="P10" s="19"/>
      <c r="Q10" s="15"/>
      <c r="R10" s="20"/>
      <c r="S10" s="20"/>
      <c r="T10" s="21"/>
      <c r="U10" s="31">
        <v>300000</v>
      </c>
      <c r="V10" s="15"/>
      <c r="W10" s="16"/>
      <c r="X10" s="22" t="s">
        <v>37</v>
      </c>
      <c r="Y10" s="7"/>
      <c r="Z10" s="7"/>
      <c r="AA10" s="7"/>
      <c r="AB10" s="25"/>
      <c r="AC10" s="26"/>
      <c r="AD10" s="7"/>
      <c r="AE10" s="26"/>
      <c r="AF10" s="26">
        <v>2018</v>
      </c>
      <c r="AG10" s="14" t="s">
        <v>75</v>
      </c>
    </row>
    <row r="11" spans="1:33" s="49" customFormat="1" ht="16.5" customHeight="1" x14ac:dyDescent="0.45">
      <c r="A11" s="6" t="s">
        <v>71</v>
      </c>
      <c r="B11" s="2" t="s">
        <v>24</v>
      </c>
      <c r="C11" s="2" t="s">
        <v>25</v>
      </c>
      <c r="D11" s="3" t="s">
        <v>26</v>
      </c>
      <c r="E11" s="4" t="s">
        <v>72</v>
      </c>
      <c r="F11" s="1" t="s">
        <v>28</v>
      </c>
      <c r="G11" s="1"/>
      <c r="H11" s="1"/>
      <c r="I11" s="1"/>
      <c r="J11" s="1" t="s">
        <v>37</v>
      </c>
      <c r="K11" s="17">
        <v>2634491.5</v>
      </c>
      <c r="L11" s="17">
        <v>1102393</v>
      </c>
      <c r="M11" s="18" t="s">
        <v>73</v>
      </c>
      <c r="N11" s="18" t="s">
        <v>76</v>
      </c>
      <c r="O11" s="7"/>
      <c r="P11" s="19"/>
      <c r="Q11" s="15"/>
      <c r="R11" s="20"/>
      <c r="S11" s="20"/>
      <c r="T11" s="21"/>
      <c r="U11" s="31">
        <v>24000</v>
      </c>
      <c r="V11" s="15"/>
      <c r="W11" s="16"/>
      <c r="X11" s="22" t="s">
        <v>37</v>
      </c>
      <c r="Y11" s="7"/>
      <c r="Z11" s="7"/>
      <c r="AA11" s="7"/>
      <c r="AB11" s="25"/>
      <c r="AC11" s="26"/>
      <c r="AD11" s="7"/>
      <c r="AE11" s="26"/>
      <c r="AF11" s="26">
        <v>2018</v>
      </c>
      <c r="AG11" s="14" t="s">
        <v>75</v>
      </c>
    </row>
    <row r="12" spans="1:33" s="49" customFormat="1" ht="16.5" customHeight="1" x14ac:dyDescent="0.45">
      <c r="A12" s="6" t="s">
        <v>77</v>
      </c>
      <c r="B12" s="2" t="s">
        <v>24</v>
      </c>
      <c r="C12" s="2" t="s">
        <v>25</v>
      </c>
      <c r="D12" s="3" t="s">
        <v>26</v>
      </c>
      <c r="E12" s="4" t="s">
        <v>78</v>
      </c>
      <c r="F12" s="1" t="s">
        <v>28</v>
      </c>
      <c r="G12" s="1" t="s">
        <v>32</v>
      </c>
      <c r="H12" s="1" t="s">
        <v>33</v>
      </c>
      <c r="I12" s="1"/>
      <c r="J12" s="1" t="s">
        <v>37</v>
      </c>
      <c r="K12" s="17">
        <v>2630887.5</v>
      </c>
      <c r="L12" s="17">
        <v>1105232.375</v>
      </c>
      <c r="M12" s="18" t="s">
        <v>79</v>
      </c>
      <c r="N12" s="18" t="s">
        <v>80</v>
      </c>
      <c r="O12" s="7"/>
      <c r="P12" s="19"/>
      <c r="Q12" s="15"/>
      <c r="R12" s="20"/>
      <c r="S12" s="20"/>
      <c r="T12" s="21"/>
      <c r="U12" s="31"/>
      <c r="V12" s="15"/>
      <c r="W12" s="16"/>
      <c r="X12" s="22"/>
      <c r="Y12" s="7"/>
      <c r="Z12" s="7"/>
      <c r="AA12" s="7"/>
      <c r="AB12" s="25"/>
      <c r="AC12" s="27" t="s">
        <v>81</v>
      </c>
      <c r="AD12" s="7"/>
      <c r="AE12" s="27" t="s">
        <v>82</v>
      </c>
      <c r="AF12" s="26">
        <v>1899</v>
      </c>
      <c r="AG12" s="14" t="s">
        <v>83</v>
      </c>
    </row>
    <row r="13" spans="1:33" s="49" customFormat="1" ht="16.5" customHeight="1" x14ac:dyDescent="0.45">
      <c r="A13" s="6" t="s">
        <v>77</v>
      </c>
      <c r="B13" s="2" t="s">
        <v>24</v>
      </c>
      <c r="C13" s="2" t="s">
        <v>25</v>
      </c>
      <c r="D13" s="3" t="s">
        <v>26</v>
      </c>
      <c r="E13" s="4" t="s">
        <v>78</v>
      </c>
      <c r="F13" s="1" t="s">
        <v>28</v>
      </c>
      <c r="G13" s="1" t="s">
        <v>32</v>
      </c>
      <c r="H13" s="1" t="s">
        <v>33</v>
      </c>
      <c r="I13" s="1"/>
      <c r="J13" s="1" t="s">
        <v>37</v>
      </c>
      <c r="K13" s="17">
        <v>2630887.5</v>
      </c>
      <c r="L13" s="17">
        <v>1105232.375</v>
      </c>
      <c r="M13" s="18" t="s">
        <v>79</v>
      </c>
      <c r="N13" s="18" t="s">
        <v>429</v>
      </c>
      <c r="O13" s="7"/>
      <c r="P13" s="19"/>
      <c r="Q13" s="15"/>
      <c r="R13" s="20"/>
      <c r="S13" s="20"/>
      <c r="T13" s="21"/>
      <c r="U13" s="31"/>
      <c r="V13" s="15"/>
      <c r="W13" s="16"/>
      <c r="X13" s="22"/>
      <c r="Y13" s="7"/>
      <c r="Z13" s="7"/>
      <c r="AA13" s="7"/>
      <c r="AB13" s="25"/>
      <c r="AC13" s="26"/>
      <c r="AD13" s="7"/>
      <c r="AE13" s="27"/>
      <c r="AF13" s="26">
        <v>1991</v>
      </c>
      <c r="AG13" s="14" t="s">
        <v>430</v>
      </c>
    </row>
    <row r="14" spans="1:33" s="49" customFormat="1" ht="16.5" customHeight="1" x14ac:dyDescent="0.45">
      <c r="A14" s="6" t="s">
        <v>77</v>
      </c>
      <c r="B14" s="2" t="s">
        <v>24</v>
      </c>
      <c r="C14" s="2" t="s">
        <v>25</v>
      </c>
      <c r="D14" s="3" t="s">
        <v>26</v>
      </c>
      <c r="E14" s="4" t="s">
        <v>78</v>
      </c>
      <c r="F14" s="1" t="s">
        <v>28</v>
      </c>
      <c r="G14" s="1" t="s">
        <v>32</v>
      </c>
      <c r="H14" s="1" t="s">
        <v>33</v>
      </c>
      <c r="I14" s="1"/>
      <c r="J14" s="1" t="s">
        <v>37</v>
      </c>
      <c r="K14" s="17">
        <v>2630887.5</v>
      </c>
      <c r="L14" s="17">
        <v>1105232.375</v>
      </c>
      <c r="M14" s="18" t="s">
        <v>79</v>
      </c>
      <c r="N14" s="18" t="s">
        <v>84</v>
      </c>
      <c r="O14" s="7"/>
      <c r="P14" s="19"/>
      <c r="Q14" s="15"/>
      <c r="R14" s="20"/>
      <c r="S14" s="20"/>
      <c r="T14" s="21"/>
      <c r="U14" s="31">
        <v>90000</v>
      </c>
      <c r="V14" s="15">
        <v>80000</v>
      </c>
      <c r="W14" s="16">
        <v>100000</v>
      </c>
      <c r="X14" s="22" t="s">
        <v>37</v>
      </c>
      <c r="Y14" s="7">
        <v>2.5</v>
      </c>
      <c r="Z14" s="7">
        <v>2</v>
      </c>
      <c r="AA14" s="7">
        <v>3</v>
      </c>
      <c r="AB14" s="25" t="s">
        <v>37</v>
      </c>
      <c r="AC14" s="26" t="s">
        <v>44</v>
      </c>
      <c r="AD14" s="7"/>
      <c r="AE14" s="27" t="s">
        <v>85</v>
      </c>
      <c r="AF14" s="26">
        <v>2003</v>
      </c>
      <c r="AG14" s="14" t="s">
        <v>86</v>
      </c>
    </row>
    <row r="15" spans="1:33" s="49" customFormat="1" ht="16.5" customHeight="1" x14ac:dyDescent="0.45">
      <c r="A15" s="6" t="s">
        <v>87</v>
      </c>
      <c r="B15" s="2" t="s">
        <v>24</v>
      </c>
      <c r="C15" s="2" t="s">
        <v>25</v>
      </c>
      <c r="D15" s="3" t="s">
        <v>26</v>
      </c>
      <c r="E15" s="4" t="s">
        <v>88</v>
      </c>
      <c r="F15" s="1" t="s">
        <v>28</v>
      </c>
      <c r="G15" s="1"/>
      <c r="H15" s="1"/>
      <c r="I15" s="1"/>
      <c r="J15" s="1" t="s">
        <v>442</v>
      </c>
      <c r="K15" s="17">
        <v>2633748.75</v>
      </c>
      <c r="L15" s="17">
        <v>1093704.5</v>
      </c>
      <c r="M15" s="18" t="s">
        <v>89</v>
      </c>
      <c r="N15" s="18" t="s">
        <v>90</v>
      </c>
      <c r="O15" s="7"/>
      <c r="P15" s="19"/>
      <c r="Q15" s="15"/>
      <c r="R15" s="20"/>
      <c r="S15" s="20"/>
      <c r="T15" s="21"/>
      <c r="U15" s="31"/>
      <c r="V15" s="15"/>
      <c r="W15" s="16"/>
      <c r="X15" s="22"/>
      <c r="Y15" s="7"/>
      <c r="Z15" s="7"/>
      <c r="AA15" s="7"/>
      <c r="AB15" s="25"/>
      <c r="AC15" s="26"/>
      <c r="AD15" s="7"/>
      <c r="AE15" s="26" t="s">
        <v>410</v>
      </c>
      <c r="AF15" s="26">
        <v>1944</v>
      </c>
      <c r="AG15" s="14" t="s">
        <v>91</v>
      </c>
    </row>
    <row r="16" spans="1:33" s="49" customFormat="1" ht="16.5" customHeight="1" x14ac:dyDescent="0.45">
      <c r="A16" s="6" t="s">
        <v>87</v>
      </c>
      <c r="B16" s="2" t="s">
        <v>24</v>
      </c>
      <c r="C16" s="2" t="s">
        <v>25</v>
      </c>
      <c r="D16" s="3" t="s">
        <v>26</v>
      </c>
      <c r="E16" s="4" t="s">
        <v>88</v>
      </c>
      <c r="F16" s="1" t="s">
        <v>28</v>
      </c>
      <c r="G16" s="1" t="s">
        <v>32</v>
      </c>
      <c r="H16" s="1" t="s">
        <v>33</v>
      </c>
      <c r="I16" s="1"/>
      <c r="J16" s="1" t="s">
        <v>37</v>
      </c>
      <c r="K16" s="17">
        <v>2633748.75</v>
      </c>
      <c r="L16" s="17">
        <v>1093704.5</v>
      </c>
      <c r="M16" s="18" t="s">
        <v>89</v>
      </c>
      <c r="N16" s="18" t="s">
        <v>92</v>
      </c>
      <c r="O16" s="7"/>
      <c r="P16" s="19"/>
      <c r="Q16" s="15"/>
      <c r="R16" s="20"/>
      <c r="S16" s="20"/>
      <c r="T16" s="21"/>
      <c r="U16" s="31"/>
      <c r="V16" s="15"/>
      <c r="W16" s="16"/>
      <c r="X16" s="22"/>
      <c r="Y16" s="7"/>
      <c r="Z16" s="7"/>
      <c r="AA16" s="7"/>
      <c r="AB16" s="25"/>
      <c r="AC16" s="27" t="s">
        <v>93</v>
      </c>
      <c r="AD16" s="7"/>
      <c r="AE16" s="26" t="s">
        <v>94</v>
      </c>
      <c r="AF16" s="26">
        <v>1991</v>
      </c>
      <c r="AG16" s="14" t="s">
        <v>95</v>
      </c>
    </row>
    <row r="17" spans="1:33" s="49" customFormat="1" ht="16.5" customHeight="1" x14ac:dyDescent="0.45">
      <c r="A17" s="6" t="s">
        <v>87</v>
      </c>
      <c r="B17" s="2" t="s">
        <v>24</v>
      </c>
      <c r="C17" s="2" t="s">
        <v>25</v>
      </c>
      <c r="D17" s="3" t="s">
        <v>26</v>
      </c>
      <c r="E17" s="4" t="s">
        <v>88</v>
      </c>
      <c r="F17" s="1" t="s">
        <v>28</v>
      </c>
      <c r="G17" s="1"/>
      <c r="H17" s="1"/>
      <c r="I17" s="1"/>
      <c r="J17" s="1" t="s">
        <v>442</v>
      </c>
      <c r="K17" s="17">
        <v>2633748.75</v>
      </c>
      <c r="L17" s="17">
        <v>1093704.5</v>
      </c>
      <c r="M17" s="18" t="s">
        <v>89</v>
      </c>
      <c r="N17" s="18" t="s">
        <v>96</v>
      </c>
      <c r="O17" s="7"/>
      <c r="P17" s="19"/>
      <c r="Q17" s="15"/>
      <c r="R17" s="20"/>
      <c r="S17" s="20"/>
      <c r="T17" s="21"/>
      <c r="U17" s="31">
        <v>17000</v>
      </c>
      <c r="V17" s="15"/>
      <c r="W17" s="16"/>
      <c r="X17" s="49" t="s">
        <v>457</v>
      </c>
      <c r="Y17" s="7">
        <v>14.9</v>
      </c>
      <c r="Z17" s="7"/>
      <c r="AA17" s="7"/>
      <c r="AB17" s="25" t="s">
        <v>403</v>
      </c>
      <c r="AC17" s="26"/>
      <c r="AD17" s="7"/>
      <c r="AE17" s="27"/>
      <c r="AF17" s="26">
        <v>2017</v>
      </c>
      <c r="AG17" s="14" t="s">
        <v>97</v>
      </c>
    </row>
    <row r="18" spans="1:33" s="49" customFormat="1" ht="16.5" customHeight="1" x14ac:dyDescent="0.45">
      <c r="A18" s="6" t="s">
        <v>439</v>
      </c>
      <c r="B18" s="2" t="s">
        <v>24</v>
      </c>
      <c r="C18" s="2" t="s">
        <v>25</v>
      </c>
      <c r="D18" s="3" t="s">
        <v>26</v>
      </c>
      <c r="E18" s="8" t="s">
        <v>98</v>
      </c>
      <c r="F18" s="1" t="s">
        <v>28</v>
      </c>
      <c r="G18" s="1"/>
      <c r="H18" s="1" t="s">
        <v>33</v>
      </c>
      <c r="I18" s="1"/>
      <c r="J18" s="1" t="s">
        <v>452</v>
      </c>
      <c r="K18" s="17">
        <v>2608645</v>
      </c>
      <c r="L18" s="17">
        <v>1094778.125</v>
      </c>
      <c r="M18" s="18" t="s">
        <v>100</v>
      </c>
      <c r="N18" s="57" t="s">
        <v>414</v>
      </c>
      <c r="O18" s="7"/>
      <c r="P18" s="19"/>
      <c r="Q18" s="15"/>
      <c r="R18" s="20"/>
      <c r="S18" s="20"/>
      <c r="T18" s="21"/>
      <c r="U18" s="31">
        <v>1600000</v>
      </c>
      <c r="V18" s="15"/>
      <c r="W18" s="16"/>
      <c r="X18" s="22" t="s">
        <v>37</v>
      </c>
      <c r="Y18" s="7">
        <v>400</v>
      </c>
      <c r="Z18" s="7">
        <v>358</v>
      </c>
      <c r="AA18" s="7">
        <v>454</v>
      </c>
      <c r="AB18" s="25" t="s">
        <v>413</v>
      </c>
      <c r="AC18" s="26" t="s">
        <v>101</v>
      </c>
      <c r="AD18" s="7"/>
      <c r="AE18" s="26" t="s">
        <v>417</v>
      </c>
      <c r="AF18" s="26">
        <v>1944</v>
      </c>
      <c r="AG18" s="129" t="s">
        <v>412</v>
      </c>
    </row>
    <row r="19" spans="1:33" s="49" customFormat="1" ht="16.5" customHeight="1" x14ac:dyDescent="0.45">
      <c r="A19" s="6" t="s">
        <v>439</v>
      </c>
      <c r="B19" s="2" t="s">
        <v>24</v>
      </c>
      <c r="C19" s="2" t="s">
        <v>25</v>
      </c>
      <c r="D19" s="3" t="s">
        <v>26</v>
      </c>
      <c r="E19" s="8" t="s">
        <v>98</v>
      </c>
      <c r="F19" s="1" t="s">
        <v>28</v>
      </c>
      <c r="G19" s="1"/>
      <c r="H19" s="1" t="s">
        <v>33</v>
      </c>
      <c r="I19" s="1"/>
      <c r="J19" s="1" t="s">
        <v>442</v>
      </c>
      <c r="K19" s="17">
        <v>2608645</v>
      </c>
      <c r="L19" s="17">
        <v>1094778.125</v>
      </c>
      <c r="M19" s="18" t="s">
        <v>100</v>
      </c>
      <c r="N19" s="18" t="s">
        <v>102</v>
      </c>
      <c r="O19" s="7"/>
      <c r="P19" s="19"/>
      <c r="Q19" s="15"/>
      <c r="R19" s="20"/>
      <c r="S19" s="20"/>
      <c r="T19" s="21"/>
      <c r="U19" s="31">
        <v>255000</v>
      </c>
      <c r="V19" s="15"/>
      <c r="W19" s="16"/>
      <c r="X19" s="22" t="s">
        <v>37</v>
      </c>
      <c r="Y19" s="7">
        <v>230</v>
      </c>
      <c r="Z19" s="7"/>
      <c r="AA19" s="7"/>
      <c r="AB19" s="25" t="s">
        <v>413</v>
      </c>
      <c r="AC19" s="26"/>
      <c r="AD19" s="7"/>
      <c r="AE19" s="26" t="s">
        <v>416</v>
      </c>
      <c r="AF19" s="26">
        <v>2003</v>
      </c>
      <c r="AG19" s="14" t="s">
        <v>415</v>
      </c>
    </row>
    <row r="20" spans="1:33" s="49" customFormat="1" ht="16.5" customHeight="1" x14ac:dyDescent="0.45">
      <c r="A20" s="6" t="s">
        <v>103</v>
      </c>
      <c r="B20" s="2" t="s">
        <v>24</v>
      </c>
      <c r="C20" s="2" t="s">
        <v>25</v>
      </c>
      <c r="D20" s="3" t="s">
        <v>26</v>
      </c>
      <c r="E20" s="4" t="s">
        <v>104</v>
      </c>
      <c r="F20" s="1" t="s">
        <v>28</v>
      </c>
      <c r="G20" s="1" t="s">
        <v>32</v>
      </c>
      <c r="H20" s="1" t="s">
        <v>33</v>
      </c>
      <c r="I20" s="1"/>
      <c r="J20" s="1" t="s">
        <v>452</v>
      </c>
      <c r="K20" s="17">
        <v>2569972.75</v>
      </c>
      <c r="L20" s="17">
        <v>1093924.75</v>
      </c>
      <c r="M20" s="18" t="s">
        <v>105</v>
      </c>
      <c r="N20" s="18" t="s">
        <v>106</v>
      </c>
      <c r="O20" s="7"/>
      <c r="P20" s="19"/>
      <c r="Q20" s="15"/>
      <c r="R20" s="20"/>
      <c r="S20" s="20"/>
      <c r="T20" s="21"/>
      <c r="U20" s="31"/>
      <c r="V20" s="15"/>
      <c r="W20" s="16"/>
      <c r="X20" s="22"/>
      <c r="Y20" s="7"/>
      <c r="Z20" s="7"/>
      <c r="AA20" s="7"/>
      <c r="AB20" s="25"/>
      <c r="AC20" s="26" t="s">
        <v>107</v>
      </c>
      <c r="AD20" s="7"/>
      <c r="AE20" s="26" t="s">
        <v>408</v>
      </c>
      <c r="AF20" s="26">
        <v>1921</v>
      </c>
      <c r="AG20" s="14" t="s">
        <v>404</v>
      </c>
    </row>
    <row r="21" spans="1:33" s="49" customFormat="1" ht="16.5" customHeight="1" x14ac:dyDescent="0.45">
      <c r="A21" s="6" t="s">
        <v>103</v>
      </c>
      <c r="B21" s="2" t="s">
        <v>24</v>
      </c>
      <c r="C21" s="2" t="s">
        <v>25</v>
      </c>
      <c r="D21" s="3" t="s">
        <v>26</v>
      </c>
      <c r="E21" s="4" t="s">
        <v>104</v>
      </c>
      <c r="F21" s="1" t="s">
        <v>28</v>
      </c>
      <c r="G21" s="1" t="s">
        <v>32</v>
      </c>
      <c r="H21" s="1" t="s">
        <v>33</v>
      </c>
      <c r="I21" s="1"/>
      <c r="J21" s="1" t="s">
        <v>452</v>
      </c>
      <c r="K21" s="17">
        <v>2569972.75</v>
      </c>
      <c r="L21" s="17">
        <v>1093924.75</v>
      </c>
      <c r="M21" s="18" t="s">
        <v>105</v>
      </c>
      <c r="N21" s="18" t="s">
        <v>108</v>
      </c>
      <c r="O21" s="7"/>
      <c r="P21" s="19"/>
      <c r="Q21" s="15"/>
      <c r="R21" s="20"/>
      <c r="S21" s="20"/>
      <c r="T21" s="21"/>
      <c r="U21" s="31"/>
      <c r="V21" s="15"/>
      <c r="W21" s="16"/>
      <c r="X21" s="22"/>
      <c r="Y21" s="7"/>
      <c r="Z21" s="7"/>
      <c r="AA21" s="7"/>
      <c r="AB21" s="25"/>
      <c r="AC21" s="26" t="s">
        <v>107</v>
      </c>
      <c r="AD21" s="7"/>
      <c r="AE21" s="26" t="s">
        <v>408</v>
      </c>
      <c r="AF21" s="26">
        <v>1921</v>
      </c>
      <c r="AG21" s="14" t="s">
        <v>404</v>
      </c>
    </row>
    <row r="22" spans="1:33" s="49" customFormat="1" ht="16.5" customHeight="1" x14ac:dyDescent="0.45">
      <c r="A22" s="6" t="s">
        <v>103</v>
      </c>
      <c r="B22" s="2" t="s">
        <v>24</v>
      </c>
      <c r="C22" s="2" t="s">
        <v>25</v>
      </c>
      <c r="D22" s="3" t="s">
        <v>26</v>
      </c>
      <c r="E22" s="4" t="s">
        <v>104</v>
      </c>
      <c r="F22" s="1" t="s">
        <v>28</v>
      </c>
      <c r="G22" s="1" t="s">
        <v>32</v>
      </c>
      <c r="H22" s="1" t="s">
        <v>33</v>
      </c>
      <c r="I22" s="1"/>
      <c r="J22" s="1" t="s">
        <v>452</v>
      </c>
      <c r="K22" s="17">
        <v>2569972.75</v>
      </c>
      <c r="L22" s="17">
        <v>1093924.75</v>
      </c>
      <c r="M22" s="18" t="s">
        <v>105</v>
      </c>
      <c r="N22" s="18" t="s">
        <v>109</v>
      </c>
      <c r="O22" s="7"/>
      <c r="P22" s="19"/>
      <c r="Q22" s="15"/>
      <c r="R22" s="20"/>
      <c r="S22" s="20"/>
      <c r="T22" s="21"/>
      <c r="U22" s="31"/>
      <c r="V22" s="15"/>
      <c r="W22" s="16"/>
      <c r="X22" s="22"/>
      <c r="Y22" s="7"/>
      <c r="Z22" s="7"/>
      <c r="AA22" s="7"/>
      <c r="AB22" s="25"/>
      <c r="AC22" s="26" t="s">
        <v>107</v>
      </c>
      <c r="AD22" s="7"/>
      <c r="AE22" s="26" t="s">
        <v>408</v>
      </c>
      <c r="AF22" s="26">
        <v>1921</v>
      </c>
      <c r="AG22" s="14" t="s">
        <v>404</v>
      </c>
    </row>
    <row r="23" spans="1:33" s="49" customFormat="1" ht="16.5" customHeight="1" x14ac:dyDescent="0.45">
      <c r="A23" s="6" t="s">
        <v>103</v>
      </c>
      <c r="B23" s="2" t="s">
        <v>24</v>
      </c>
      <c r="C23" s="2" t="s">
        <v>25</v>
      </c>
      <c r="D23" s="3" t="s">
        <v>26</v>
      </c>
      <c r="E23" s="4" t="s">
        <v>104</v>
      </c>
      <c r="F23" s="1" t="s">
        <v>28</v>
      </c>
      <c r="G23" s="1"/>
      <c r="H23" s="1"/>
      <c r="I23" s="1"/>
      <c r="J23" s="1" t="s">
        <v>37</v>
      </c>
      <c r="K23" s="17">
        <v>2569972.75</v>
      </c>
      <c r="L23" s="17">
        <v>1093924.75</v>
      </c>
      <c r="M23" s="18" t="s">
        <v>105</v>
      </c>
      <c r="N23" s="56" t="s">
        <v>406</v>
      </c>
      <c r="O23" s="7"/>
      <c r="P23" s="19"/>
      <c r="Q23" s="15"/>
      <c r="R23" s="20"/>
      <c r="S23" s="20"/>
      <c r="T23" s="21"/>
      <c r="U23" s="31"/>
      <c r="V23" s="15"/>
      <c r="W23" s="16"/>
      <c r="X23" s="22"/>
      <c r="Y23" s="7"/>
      <c r="Z23" s="7"/>
      <c r="AA23" s="7"/>
      <c r="AB23" s="25"/>
      <c r="AC23" s="26" t="s">
        <v>58</v>
      </c>
      <c r="AD23" s="7"/>
      <c r="AE23" s="26" t="s">
        <v>407</v>
      </c>
      <c r="AF23" s="26">
        <v>1929</v>
      </c>
      <c r="AG23" s="14" t="s">
        <v>405</v>
      </c>
    </row>
    <row r="24" spans="1:33" s="49" customFormat="1" ht="16.5" customHeight="1" x14ac:dyDescent="0.45">
      <c r="A24" s="6" t="s">
        <v>110</v>
      </c>
      <c r="B24" s="2" t="s">
        <v>24</v>
      </c>
      <c r="C24" s="2" t="s">
        <v>25</v>
      </c>
      <c r="D24" s="3" t="s">
        <v>26</v>
      </c>
      <c r="E24" s="4" t="s">
        <v>111</v>
      </c>
      <c r="F24" s="1" t="s">
        <v>28</v>
      </c>
      <c r="G24" s="1"/>
      <c r="H24" s="1"/>
      <c r="I24" s="1"/>
      <c r="J24" s="1" t="s">
        <v>37</v>
      </c>
      <c r="K24" s="17">
        <v>2569867.75</v>
      </c>
      <c r="L24" s="17">
        <v>1086603</v>
      </c>
      <c r="M24" s="18" t="s">
        <v>112</v>
      </c>
      <c r="N24" s="18" t="s">
        <v>113</v>
      </c>
      <c r="O24" s="7"/>
      <c r="P24" s="19"/>
      <c r="Q24" s="15"/>
      <c r="R24" s="20"/>
      <c r="S24" s="20"/>
      <c r="T24" s="21"/>
      <c r="U24" s="31"/>
      <c r="V24" s="15"/>
      <c r="W24" s="16"/>
      <c r="X24" s="22"/>
      <c r="Y24" s="7"/>
      <c r="Z24" s="7"/>
      <c r="AA24" s="7"/>
      <c r="AB24" s="25"/>
      <c r="AC24" s="26" t="s">
        <v>114</v>
      </c>
      <c r="AD24" s="7"/>
      <c r="AE24" s="26"/>
      <c r="AF24" s="26">
        <v>1898</v>
      </c>
      <c r="AG24" s="14" t="s">
        <v>418</v>
      </c>
    </row>
    <row r="25" spans="1:33" s="49" customFormat="1" ht="16.5" customHeight="1" x14ac:dyDescent="0.45">
      <c r="A25" s="102" t="s">
        <v>115</v>
      </c>
      <c r="B25" s="77" t="s">
        <v>24</v>
      </c>
      <c r="C25" s="77" t="s">
        <v>25</v>
      </c>
      <c r="D25" s="78" t="s">
        <v>26</v>
      </c>
      <c r="E25" s="79" t="s">
        <v>116</v>
      </c>
      <c r="F25" s="76" t="s">
        <v>28</v>
      </c>
      <c r="G25" s="76"/>
      <c r="H25" s="76"/>
      <c r="I25" s="76" t="s">
        <v>56</v>
      </c>
      <c r="J25" s="76" t="s">
        <v>37</v>
      </c>
      <c r="K25" s="80">
        <v>2584130.75</v>
      </c>
      <c r="L25" s="80">
        <v>1082617.75</v>
      </c>
      <c r="M25" s="81" t="s">
        <v>117</v>
      </c>
      <c r="N25" s="81" t="s">
        <v>118</v>
      </c>
      <c r="O25" s="82"/>
      <c r="P25" s="83"/>
      <c r="Q25" s="84"/>
      <c r="R25" s="85"/>
      <c r="S25" s="85"/>
      <c r="T25" s="86"/>
      <c r="U25" s="87"/>
      <c r="V25" s="84"/>
      <c r="W25" s="88"/>
      <c r="X25" s="89"/>
      <c r="Y25" s="82"/>
      <c r="Z25" s="82"/>
      <c r="AA25" s="82"/>
      <c r="AB25" s="90"/>
      <c r="AC25" s="91"/>
      <c r="AD25" s="82"/>
      <c r="AE25" s="91" t="s">
        <v>119</v>
      </c>
      <c r="AF25" s="91">
        <v>2022</v>
      </c>
      <c r="AG25" s="92" t="s">
        <v>432</v>
      </c>
    </row>
    <row r="26" spans="1:33" s="49" customFormat="1" ht="16.5" customHeight="1" x14ac:dyDescent="0.45">
      <c r="A26" s="6" t="s">
        <v>120</v>
      </c>
      <c r="B26" s="2" t="s">
        <v>24</v>
      </c>
      <c r="C26" s="2" t="s">
        <v>25</v>
      </c>
      <c r="D26" s="3" t="s">
        <v>26</v>
      </c>
      <c r="E26" s="4" t="s">
        <v>121</v>
      </c>
      <c r="F26" s="1" t="s">
        <v>28</v>
      </c>
      <c r="G26" s="1" t="s">
        <v>32</v>
      </c>
      <c r="H26" s="1" t="s">
        <v>33</v>
      </c>
      <c r="I26" s="1"/>
      <c r="J26" s="1" t="s">
        <v>37</v>
      </c>
      <c r="K26" s="17">
        <v>2569134.25</v>
      </c>
      <c r="L26" s="17">
        <v>1090914</v>
      </c>
      <c r="M26" s="18" t="s">
        <v>122</v>
      </c>
      <c r="N26" s="18" t="s">
        <v>123</v>
      </c>
      <c r="O26" s="7"/>
      <c r="P26" s="19"/>
      <c r="Q26" s="15"/>
      <c r="R26" s="20"/>
      <c r="S26" s="20"/>
      <c r="T26" s="21"/>
      <c r="U26" s="31"/>
      <c r="V26" s="15"/>
      <c r="W26" s="16"/>
      <c r="X26" s="22"/>
      <c r="Y26" s="7"/>
      <c r="Z26" s="7"/>
      <c r="AA26" s="7"/>
      <c r="AB26" s="25"/>
      <c r="AC26" s="27" t="s">
        <v>124</v>
      </c>
      <c r="AD26" s="7"/>
      <c r="AE26" s="26" t="s">
        <v>125</v>
      </c>
      <c r="AF26" s="26">
        <v>1983</v>
      </c>
      <c r="AG26" s="14" t="s">
        <v>126</v>
      </c>
    </row>
    <row r="27" spans="1:33" s="49" customFormat="1" ht="16.5" customHeight="1" x14ac:dyDescent="0.45">
      <c r="A27" s="6" t="s">
        <v>120</v>
      </c>
      <c r="B27" s="2" t="s">
        <v>24</v>
      </c>
      <c r="C27" s="2" t="s">
        <v>25</v>
      </c>
      <c r="D27" s="3" t="s">
        <v>26</v>
      </c>
      <c r="E27" s="4" t="s">
        <v>121</v>
      </c>
      <c r="F27" s="1" t="s">
        <v>28</v>
      </c>
      <c r="G27" s="1" t="s">
        <v>32</v>
      </c>
      <c r="H27" s="1" t="s">
        <v>33</v>
      </c>
      <c r="I27" s="1"/>
      <c r="J27" s="1" t="s">
        <v>37</v>
      </c>
      <c r="K27" s="17">
        <v>2569134.25</v>
      </c>
      <c r="L27" s="17">
        <v>1090914</v>
      </c>
      <c r="M27" s="18" t="s">
        <v>122</v>
      </c>
      <c r="N27" s="18" t="s">
        <v>127</v>
      </c>
      <c r="O27" s="7"/>
      <c r="P27" s="19" t="s">
        <v>128</v>
      </c>
      <c r="Q27" s="15"/>
      <c r="R27" s="20"/>
      <c r="S27" s="20"/>
      <c r="T27" s="21"/>
      <c r="U27" s="31"/>
      <c r="V27" s="15"/>
      <c r="W27" s="16"/>
      <c r="X27" s="22"/>
      <c r="Y27" s="7"/>
      <c r="Z27" s="7"/>
      <c r="AA27" s="7"/>
      <c r="AB27" s="25"/>
      <c r="AC27" s="26" t="s">
        <v>44</v>
      </c>
      <c r="AD27" s="7"/>
      <c r="AE27" s="26" t="s">
        <v>129</v>
      </c>
      <c r="AF27" s="26">
        <v>2003</v>
      </c>
      <c r="AG27" s="14" t="s">
        <v>130</v>
      </c>
    </row>
    <row r="28" spans="1:33" s="49" customFormat="1" ht="16.5" customHeight="1" x14ac:dyDescent="0.45">
      <c r="A28" s="6" t="s">
        <v>131</v>
      </c>
      <c r="B28" s="2" t="s">
        <v>24</v>
      </c>
      <c r="C28" s="2" t="s">
        <v>25</v>
      </c>
      <c r="D28" s="3" t="s">
        <v>26</v>
      </c>
      <c r="E28" s="4" t="s">
        <v>132</v>
      </c>
      <c r="F28" s="1" t="s">
        <v>28</v>
      </c>
      <c r="G28" s="1" t="s">
        <v>32</v>
      </c>
      <c r="H28" s="1" t="s">
        <v>33</v>
      </c>
      <c r="I28" s="1"/>
      <c r="J28" s="1" t="s">
        <v>37</v>
      </c>
      <c r="K28" s="17">
        <v>2600817.5</v>
      </c>
      <c r="L28" s="17">
        <v>1094012.125</v>
      </c>
      <c r="M28" s="18" t="s">
        <v>41</v>
      </c>
      <c r="N28" s="18" t="s">
        <v>133</v>
      </c>
      <c r="O28" s="7"/>
      <c r="P28" s="19" t="s">
        <v>134</v>
      </c>
      <c r="Q28" s="15"/>
      <c r="R28" s="20"/>
      <c r="S28" s="20"/>
      <c r="T28" s="21"/>
      <c r="U28" s="31">
        <v>183000</v>
      </c>
      <c r="V28" s="15"/>
      <c r="W28" s="16"/>
      <c r="X28" s="22" t="s">
        <v>37</v>
      </c>
      <c r="Y28" s="7"/>
      <c r="Z28" s="7"/>
      <c r="AA28" s="7"/>
      <c r="AB28" s="25"/>
      <c r="AC28" s="26" t="s">
        <v>58</v>
      </c>
      <c r="AD28" s="7"/>
      <c r="AE28" s="27" t="s">
        <v>135</v>
      </c>
      <c r="AF28" s="26">
        <v>1988</v>
      </c>
      <c r="AG28" s="14" t="s">
        <v>136</v>
      </c>
    </row>
    <row r="29" spans="1:33" s="49" customFormat="1" ht="16.5" customHeight="1" x14ac:dyDescent="0.45">
      <c r="A29" s="6" t="s">
        <v>131</v>
      </c>
      <c r="B29" s="2" t="s">
        <v>24</v>
      </c>
      <c r="C29" s="2" t="s">
        <v>25</v>
      </c>
      <c r="D29" s="3" t="s">
        <v>26</v>
      </c>
      <c r="E29" s="4" t="s">
        <v>132</v>
      </c>
      <c r="F29" s="1" t="s">
        <v>28</v>
      </c>
      <c r="G29" s="1" t="s">
        <v>32</v>
      </c>
      <c r="H29" s="1" t="s">
        <v>33</v>
      </c>
      <c r="I29" s="1"/>
      <c r="J29" s="1" t="s">
        <v>37</v>
      </c>
      <c r="K29" s="17">
        <v>2600817.5</v>
      </c>
      <c r="L29" s="17">
        <v>1094012.125</v>
      </c>
      <c r="M29" s="18" t="s">
        <v>41</v>
      </c>
      <c r="N29" s="18" t="s">
        <v>137</v>
      </c>
      <c r="O29" s="7"/>
      <c r="P29" s="19"/>
      <c r="Q29" s="15"/>
      <c r="R29" s="20"/>
      <c r="S29" s="20"/>
      <c r="T29" s="21"/>
      <c r="U29" s="31"/>
      <c r="V29" s="15"/>
      <c r="W29" s="16"/>
      <c r="X29" s="22"/>
      <c r="Y29" s="7"/>
      <c r="Z29" s="7"/>
      <c r="AA29" s="7"/>
      <c r="AB29" s="25"/>
      <c r="AC29" s="26" t="s">
        <v>44</v>
      </c>
      <c r="AD29" s="7"/>
      <c r="AE29" s="26" t="s">
        <v>138</v>
      </c>
      <c r="AF29" s="26">
        <v>2003</v>
      </c>
      <c r="AG29" s="14" t="s">
        <v>60</v>
      </c>
    </row>
    <row r="30" spans="1:33" s="49" customFormat="1" ht="16.5" customHeight="1" x14ac:dyDescent="0.45">
      <c r="A30" s="6" t="s">
        <v>139</v>
      </c>
      <c r="B30" s="2" t="s">
        <v>24</v>
      </c>
      <c r="C30" s="2" t="s">
        <v>25</v>
      </c>
      <c r="D30" s="3" t="s">
        <v>26</v>
      </c>
      <c r="E30" s="4" t="s">
        <v>140</v>
      </c>
      <c r="F30" s="1" t="s">
        <v>28</v>
      </c>
      <c r="G30" s="1"/>
      <c r="H30" s="1"/>
      <c r="I30" s="1"/>
      <c r="J30" s="1" t="s">
        <v>37</v>
      </c>
      <c r="K30" s="17">
        <v>2614826</v>
      </c>
      <c r="L30" s="17">
        <v>1101934.75</v>
      </c>
      <c r="M30" s="18" t="s">
        <v>141</v>
      </c>
      <c r="N30" s="18" t="s">
        <v>142</v>
      </c>
      <c r="O30" s="7"/>
      <c r="P30" s="19"/>
      <c r="Q30" s="15"/>
      <c r="R30" s="20"/>
      <c r="S30" s="20"/>
      <c r="T30" s="21"/>
      <c r="U30" s="31"/>
      <c r="V30" s="15"/>
      <c r="W30" s="16"/>
      <c r="X30" s="22"/>
      <c r="Y30" s="7"/>
      <c r="Z30" s="7"/>
      <c r="AA30" s="7"/>
      <c r="AB30" s="25"/>
      <c r="AC30" s="26" t="s">
        <v>143</v>
      </c>
      <c r="AD30" s="7"/>
      <c r="AE30" s="26"/>
      <c r="AF30" s="26">
        <v>1984</v>
      </c>
      <c r="AG30" s="14" t="s">
        <v>144</v>
      </c>
    </row>
    <row r="31" spans="1:33" s="49" customFormat="1" ht="14.25" customHeight="1" x14ac:dyDescent="0.45">
      <c r="A31" s="6" t="s">
        <v>145</v>
      </c>
      <c r="B31" s="2" t="s">
        <v>24</v>
      </c>
      <c r="C31" s="2" t="s">
        <v>25</v>
      </c>
      <c r="D31" s="3" t="s">
        <v>26</v>
      </c>
      <c r="E31" s="4" t="s">
        <v>146</v>
      </c>
      <c r="F31" s="1" t="s">
        <v>28</v>
      </c>
      <c r="G31" s="1" t="s">
        <v>32</v>
      </c>
      <c r="H31" s="1" t="s">
        <v>33</v>
      </c>
      <c r="I31" s="1"/>
      <c r="J31" s="1" t="s">
        <v>37</v>
      </c>
      <c r="K31" s="17">
        <v>2565897.75</v>
      </c>
      <c r="L31" s="17">
        <v>1094789</v>
      </c>
      <c r="M31" s="18" t="s">
        <v>158</v>
      </c>
      <c r="N31" s="18" t="s">
        <v>147</v>
      </c>
      <c r="O31" s="7"/>
      <c r="P31" s="19"/>
      <c r="Q31" s="15"/>
      <c r="R31" s="20"/>
      <c r="S31" s="20"/>
      <c r="T31" s="21"/>
      <c r="U31" s="31"/>
      <c r="V31" s="15"/>
      <c r="W31" s="16"/>
      <c r="X31" s="22"/>
      <c r="Y31" s="7"/>
      <c r="Z31" s="7"/>
      <c r="AA31" s="7"/>
      <c r="AB31" s="25"/>
      <c r="AC31" s="26" t="s">
        <v>58</v>
      </c>
      <c r="AD31" s="7"/>
      <c r="AE31" s="27" t="s">
        <v>148</v>
      </c>
      <c r="AF31" s="26">
        <v>1931</v>
      </c>
      <c r="AG31" s="14" t="s">
        <v>149</v>
      </c>
    </row>
    <row r="32" spans="1:33" s="49" customFormat="1" ht="16.5" customHeight="1" x14ac:dyDescent="0.45">
      <c r="A32" s="101" t="s">
        <v>388</v>
      </c>
      <c r="B32" s="58" t="s">
        <v>24</v>
      </c>
      <c r="C32" s="58" t="s">
        <v>25</v>
      </c>
      <c r="D32" s="59" t="s">
        <v>26</v>
      </c>
      <c r="E32" s="60" t="s">
        <v>389</v>
      </c>
      <c r="F32" s="58" t="s">
        <v>28</v>
      </c>
      <c r="G32" s="58"/>
      <c r="H32" s="58" t="s">
        <v>33</v>
      </c>
      <c r="I32" s="58" t="s">
        <v>56</v>
      </c>
      <c r="J32" s="58" t="s">
        <v>37</v>
      </c>
      <c r="K32" s="80">
        <v>2571000</v>
      </c>
      <c r="L32" s="80">
        <v>1085000</v>
      </c>
      <c r="M32" s="62" t="s">
        <v>390</v>
      </c>
      <c r="N32" s="62" t="s">
        <v>113</v>
      </c>
      <c r="O32" s="63"/>
      <c r="P32" s="64"/>
      <c r="Q32" s="65"/>
      <c r="R32" s="66"/>
      <c r="S32" s="66"/>
      <c r="T32" s="66"/>
      <c r="U32" s="67"/>
      <c r="V32" s="65"/>
      <c r="W32" s="68"/>
      <c r="X32" s="69"/>
      <c r="Y32" s="63"/>
      <c r="Z32" s="63"/>
      <c r="AA32" s="63"/>
      <c r="AB32" s="70"/>
      <c r="AC32" s="71" t="s">
        <v>419</v>
      </c>
      <c r="AD32" s="63"/>
      <c r="AE32" s="71"/>
      <c r="AF32" s="71">
        <v>2003</v>
      </c>
      <c r="AG32" s="73" t="s">
        <v>290</v>
      </c>
    </row>
    <row r="33" spans="1:33" s="49" customFormat="1" ht="16.5" customHeight="1" x14ac:dyDescent="0.45">
      <c r="A33" s="101" t="s">
        <v>388</v>
      </c>
      <c r="B33" s="58" t="s">
        <v>24</v>
      </c>
      <c r="C33" s="58" t="s">
        <v>25</v>
      </c>
      <c r="D33" s="59" t="s">
        <v>26</v>
      </c>
      <c r="E33" s="60" t="s">
        <v>389</v>
      </c>
      <c r="F33" s="58" t="s">
        <v>28</v>
      </c>
      <c r="G33" s="58"/>
      <c r="H33" s="58" t="s">
        <v>33</v>
      </c>
      <c r="I33" s="58" t="s">
        <v>56</v>
      </c>
      <c r="J33" s="58" t="s">
        <v>37</v>
      </c>
      <c r="K33" s="80">
        <v>2571000</v>
      </c>
      <c r="L33" s="80">
        <v>1085000</v>
      </c>
      <c r="M33" s="62" t="s">
        <v>390</v>
      </c>
      <c r="N33" s="62" t="s">
        <v>391</v>
      </c>
      <c r="O33" s="63"/>
      <c r="P33" s="64"/>
      <c r="Q33" s="65"/>
      <c r="R33" s="66"/>
      <c r="S33" s="66"/>
      <c r="T33" s="66"/>
      <c r="U33" s="67">
        <v>30000</v>
      </c>
      <c r="V33" s="65"/>
      <c r="W33" s="68"/>
      <c r="X33" s="69"/>
      <c r="Y33" s="63"/>
      <c r="Z33" s="63"/>
      <c r="AA33" s="63"/>
      <c r="AB33" s="70"/>
      <c r="AC33" s="71" t="s">
        <v>392</v>
      </c>
      <c r="AD33" s="63"/>
      <c r="AE33" s="71"/>
      <c r="AF33" s="71">
        <v>2018</v>
      </c>
      <c r="AG33" s="73" t="s">
        <v>393</v>
      </c>
    </row>
    <row r="34" spans="1:33" s="74" customFormat="1" ht="16.5" customHeight="1" x14ac:dyDescent="0.45">
      <c r="A34" s="6" t="s">
        <v>150</v>
      </c>
      <c r="B34" s="2" t="s">
        <v>24</v>
      </c>
      <c r="C34" s="2" t="s">
        <v>25</v>
      </c>
      <c r="D34" s="3" t="s">
        <v>26</v>
      </c>
      <c r="E34" s="4" t="s">
        <v>151</v>
      </c>
      <c r="F34" s="1" t="s">
        <v>28</v>
      </c>
      <c r="G34" s="1" t="s">
        <v>32</v>
      </c>
      <c r="H34" s="1" t="s">
        <v>33</v>
      </c>
      <c r="I34" s="1"/>
      <c r="J34" s="1" t="s">
        <v>37</v>
      </c>
      <c r="K34" s="17">
        <v>2591035</v>
      </c>
      <c r="L34" s="17">
        <v>1091147</v>
      </c>
      <c r="M34" s="18" t="s">
        <v>396</v>
      </c>
      <c r="N34" s="18" t="s">
        <v>152</v>
      </c>
      <c r="O34" s="7"/>
      <c r="P34" s="19"/>
      <c r="Q34" s="15"/>
      <c r="R34" s="20"/>
      <c r="S34" s="20"/>
      <c r="T34" s="21"/>
      <c r="U34" s="31"/>
      <c r="V34" s="15"/>
      <c r="W34" s="16"/>
      <c r="X34" s="22"/>
      <c r="Y34" s="7"/>
      <c r="Z34" s="7"/>
      <c r="AA34" s="7"/>
      <c r="AB34" s="25"/>
      <c r="AC34" s="26" t="s">
        <v>153</v>
      </c>
      <c r="AD34" s="7"/>
      <c r="AE34" s="26" t="s">
        <v>154</v>
      </c>
      <c r="AF34" s="26">
        <v>2003</v>
      </c>
      <c r="AG34" s="14" t="s">
        <v>155</v>
      </c>
    </row>
    <row r="35" spans="1:33" s="49" customFormat="1" ht="16.5" customHeight="1" x14ac:dyDescent="0.45">
      <c r="A35" s="101" t="s">
        <v>150</v>
      </c>
      <c r="B35" s="58" t="s">
        <v>24</v>
      </c>
      <c r="C35" s="58" t="s">
        <v>25</v>
      </c>
      <c r="D35" s="59" t="s">
        <v>26</v>
      </c>
      <c r="E35" s="75" t="s">
        <v>151</v>
      </c>
      <c r="F35" s="58" t="s">
        <v>28</v>
      </c>
      <c r="G35" s="58" t="s">
        <v>32</v>
      </c>
      <c r="H35" s="58"/>
      <c r="I35" s="58"/>
      <c r="J35" s="58" t="s">
        <v>37</v>
      </c>
      <c r="K35" s="61">
        <v>2591002</v>
      </c>
      <c r="L35" s="61">
        <v>1091400.5</v>
      </c>
      <c r="M35" s="62" t="s">
        <v>396</v>
      </c>
      <c r="N35" s="101" t="s">
        <v>395</v>
      </c>
      <c r="O35" s="63"/>
      <c r="P35" s="64"/>
      <c r="Q35" s="65"/>
      <c r="R35" s="66"/>
      <c r="S35" s="66"/>
      <c r="T35" s="66"/>
      <c r="U35" s="67"/>
      <c r="V35" s="65"/>
      <c r="W35" s="68"/>
      <c r="X35" s="69"/>
      <c r="Y35" s="63"/>
      <c r="Z35" s="63"/>
      <c r="AA35" s="63"/>
      <c r="AB35" s="70"/>
      <c r="AC35" s="71" t="s">
        <v>397</v>
      </c>
      <c r="AD35" s="63"/>
      <c r="AE35" s="71"/>
      <c r="AF35" s="71">
        <v>2022</v>
      </c>
      <c r="AG35" s="73" t="s">
        <v>431</v>
      </c>
    </row>
    <row r="36" spans="1:33" s="49" customFormat="1" ht="16.5" customHeight="1" x14ac:dyDescent="0.45">
      <c r="A36" s="6" t="s">
        <v>156</v>
      </c>
      <c r="B36" s="2" t="s">
        <v>24</v>
      </c>
      <c r="C36" s="2" t="s">
        <v>25</v>
      </c>
      <c r="D36" s="3" t="s">
        <v>26</v>
      </c>
      <c r="E36" s="4" t="s">
        <v>157</v>
      </c>
      <c r="F36" s="1" t="s">
        <v>28</v>
      </c>
      <c r="G36" s="1" t="s">
        <v>32</v>
      </c>
      <c r="H36" s="1" t="s">
        <v>33</v>
      </c>
      <c r="I36" s="1"/>
      <c r="J36" s="1" t="s">
        <v>37</v>
      </c>
      <c r="K36" s="17">
        <v>2568192.25</v>
      </c>
      <c r="L36" s="17">
        <v>1094900.125</v>
      </c>
      <c r="M36" s="18" t="s">
        <v>158</v>
      </c>
      <c r="N36" s="18">
        <v>1961</v>
      </c>
      <c r="O36" s="7"/>
      <c r="P36" s="19"/>
      <c r="Q36" s="15"/>
      <c r="R36" s="20"/>
      <c r="S36" s="20"/>
      <c r="T36" s="21"/>
      <c r="U36" s="31"/>
      <c r="V36" s="15"/>
      <c r="W36" s="16"/>
      <c r="X36" s="22"/>
      <c r="Y36" s="7"/>
      <c r="Z36" s="7"/>
      <c r="AA36" s="7"/>
      <c r="AB36" s="25"/>
      <c r="AC36" s="26"/>
      <c r="AD36" s="7"/>
      <c r="AE36" s="26" t="s">
        <v>159</v>
      </c>
      <c r="AF36" s="26">
        <v>1983</v>
      </c>
      <c r="AG36" s="14" t="s">
        <v>66</v>
      </c>
    </row>
    <row r="37" spans="1:33" s="49" customFormat="1" ht="17.25" customHeight="1" x14ac:dyDescent="0.45">
      <c r="A37" s="6" t="s">
        <v>156</v>
      </c>
      <c r="B37" s="2" t="s">
        <v>24</v>
      </c>
      <c r="C37" s="2" t="s">
        <v>25</v>
      </c>
      <c r="D37" s="3" t="s">
        <v>26</v>
      </c>
      <c r="E37" s="4" t="s">
        <v>157</v>
      </c>
      <c r="F37" s="1" t="s">
        <v>28</v>
      </c>
      <c r="G37" s="1" t="s">
        <v>32</v>
      </c>
      <c r="H37" s="1" t="s">
        <v>33</v>
      </c>
      <c r="I37" s="1"/>
      <c r="J37" s="1" t="s">
        <v>37</v>
      </c>
      <c r="K37" s="17">
        <v>2568192.25</v>
      </c>
      <c r="L37" s="17">
        <v>1094900.125</v>
      </c>
      <c r="M37" s="18" t="s">
        <v>158</v>
      </c>
      <c r="N37" s="18">
        <v>1967</v>
      </c>
      <c r="O37" s="7"/>
      <c r="P37" s="19"/>
      <c r="Q37" s="15"/>
      <c r="R37" s="20"/>
      <c r="S37" s="20"/>
      <c r="T37" s="21"/>
      <c r="U37" s="31"/>
      <c r="V37" s="15"/>
      <c r="W37" s="16"/>
      <c r="X37" s="22"/>
      <c r="Y37" s="7"/>
      <c r="Z37" s="7"/>
      <c r="AA37" s="7"/>
      <c r="AB37" s="25"/>
      <c r="AC37" s="26" t="s">
        <v>58</v>
      </c>
      <c r="AD37" s="7"/>
      <c r="AE37" s="26" t="s">
        <v>159</v>
      </c>
      <c r="AF37" s="26">
        <v>1983</v>
      </c>
      <c r="AG37" s="14" t="s">
        <v>66</v>
      </c>
    </row>
    <row r="38" spans="1:33" s="49" customFormat="1" ht="16.5" customHeight="1" x14ac:dyDescent="0.45">
      <c r="A38" s="6" t="s">
        <v>156</v>
      </c>
      <c r="B38" s="2" t="s">
        <v>24</v>
      </c>
      <c r="C38" s="2" t="s">
        <v>25</v>
      </c>
      <c r="D38" s="3" t="s">
        <v>26</v>
      </c>
      <c r="E38" s="4" t="s">
        <v>157</v>
      </c>
      <c r="F38" s="1" t="s">
        <v>28</v>
      </c>
      <c r="G38" s="1" t="s">
        <v>32</v>
      </c>
      <c r="H38" s="1" t="s">
        <v>33</v>
      </c>
      <c r="I38" s="1"/>
      <c r="J38" s="1" t="s">
        <v>37</v>
      </c>
      <c r="K38" s="17">
        <v>2568192.25</v>
      </c>
      <c r="L38" s="17">
        <v>1094900.125</v>
      </c>
      <c r="M38" s="18" t="s">
        <v>158</v>
      </c>
      <c r="N38" s="18">
        <v>1971</v>
      </c>
      <c r="O38" s="7"/>
      <c r="P38" s="19"/>
      <c r="Q38" s="15"/>
      <c r="R38" s="20"/>
      <c r="S38" s="20"/>
      <c r="T38" s="21"/>
      <c r="U38" s="31"/>
      <c r="V38" s="15"/>
      <c r="W38" s="16"/>
      <c r="X38" s="22"/>
      <c r="Y38" s="7"/>
      <c r="Z38" s="7"/>
      <c r="AA38" s="7"/>
      <c r="AB38" s="25"/>
      <c r="AC38" s="26" t="s">
        <v>58</v>
      </c>
      <c r="AD38" s="7"/>
      <c r="AE38" s="26" t="s">
        <v>159</v>
      </c>
      <c r="AF38" s="26">
        <v>1983</v>
      </c>
      <c r="AG38" s="14" t="s">
        <v>66</v>
      </c>
    </row>
    <row r="39" spans="1:33" s="49" customFormat="1" ht="16.5" customHeight="1" x14ac:dyDescent="0.45">
      <c r="A39" s="6" t="s">
        <v>156</v>
      </c>
      <c r="B39" s="2" t="s">
        <v>24</v>
      </c>
      <c r="C39" s="2" t="s">
        <v>25</v>
      </c>
      <c r="D39" s="3" t="s">
        <v>26</v>
      </c>
      <c r="E39" s="4" t="s">
        <v>157</v>
      </c>
      <c r="F39" s="1" t="s">
        <v>28</v>
      </c>
      <c r="G39" s="1" t="s">
        <v>32</v>
      </c>
      <c r="H39" s="1" t="s">
        <v>33</v>
      </c>
      <c r="I39" s="1"/>
      <c r="J39" s="1" t="s">
        <v>37</v>
      </c>
      <c r="K39" s="17">
        <v>2568192.25</v>
      </c>
      <c r="L39" s="17">
        <v>1094900.125</v>
      </c>
      <c r="M39" s="18" t="s">
        <v>158</v>
      </c>
      <c r="N39" s="18" t="s">
        <v>160</v>
      </c>
      <c r="O39" s="7"/>
      <c r="P39" s="19"/>
      <c r="Q39" s="15"/>
      <c r="R39" s="20"/>
      <c r="S39" s="20"/>
      <c r="T39" s="21"/>
      <c r="U39" s="31"/>
      <c r="V39" s="15"/>
      <c r="W39" s="16"/>
      <c r="X39" s="22"/>
      <c r="Y39" s="7"/>
      <c r="Z39" s="7"/>
      <c r="AA39" s="7"/>
      <c r="AB39" s="25"/>
      <c r="AC39" s="26" t="s">
        <v>58</v>
      </c>
      <c r="AD39" s="7"/>
      <c r="AE39" s="26" t="s">
        <v>161</v>
      </c>
      <c r="AF39" s="26">
        <v>1912</v>
      </c>
      <c r="AG39" s="14" t="s">
        <v>162</v>
      </c>
    </row>
    <row r="40" spans="1:33" s="49" customFormat="1" ht="16.5" customHeight="1" x14ac:dyDescent="0.45">
      <c r="A40" s="6" t="s">
        <v>156</v>
      </c>
      <c r="B40" s="2" t="s">
        <v>24</v>
      </c>
      <c r="C40" s="2" t="s">
        <v>25</v>
      </c>
      <c r="D40" s="3" t="s">
        <v>26</v>
      </c>
      <c r="E40" s="4" t="s">
        <v>157</v>
      </c>
      <c r="F40" s="1" t="s">
        <v>28</v>
      </c>
      <c r="G40" s="1" t="s">
        <v>32</v>
      </c>
      <c r="H40" s="1" t="s">
        <v>33</v>
      </c>
      <c r="I40" s="1"/>
      <c r="J40" s="1" t="s">
        <v>37</v>
      </c>
      <c r="K40" s="17">
        <v>2568192.25</v>
      </c>
      <c r="L40" s="17">
        <v>1094900.125</v>
      </c>
      <c r="M40" s="18" t="s">
        <v>158</v>
      </c>
      <c r="N40" s="18" t="s">
        <v>163</v>
      </c>
      <c r="O40" s="7"/>
      <c r="P40" s="19"/>
      <c r="Q40" s="15"/>
      <c r="R40" s="20"/>
      <c r="S40" s="20"/>
      <c r="T40" s="21"/>
      <c r="U40" s="31"/>
      <c r="V40" s="15"/>
      <c r="W40" s="16"/>
      <c r="X40" s="22"/>
      <c r="Y40" s="7"/>
      <c r="Z40" s="7"/>
      <c r="AA40" s="7"/>
      <c r="AB40" s="25"/>
      <c r="AC40" s="26" t="s">
        <v>58</v>
      </c>
      <c r="AD40" s="7"/>
      <c r="AE40" s="26" t="s">
        <v>164</v>
      </c>
      <c r="AF40" s="26">
        <v>1919</v>
      </c>
      <c r="AG40" s="14" t="s">
        <v>165</v>
      </c>
    </row>
    <row r="41" spans="1:33" s="49" customFormat="1" ht="16.5" customHeight="1" x14ac:dyDescent="0.45">
      <c r="A41" s="6" t="s">
        <v>156</v>
      </c>
      <c r="B41" s="2" t="s">
        <v>24</v>
      </c>
      <c r="C41" s="2" t="s">
        <v>25</v>
      </c>
      <c r="D41" s="3" t="s">
        <v>26</v>
      </c>
      <c r="E41" s="4" t="s">
        <v>157</v>
      </c>
      <c r="F41" s="1" t="s">
        <v>28</v>
      </c>
      <c r="G41" s="1" t="s">
        <v>32</v>
      </c>
      <c r="H41" s="1" t="s">
        <v>33</v>
      </c>
      <c r="I41" s="1"/>
      <c r="J41" s="1" t="s">
        <v>37</v>
      </c>
      <c r="K41" s="17">
        <v>2568192.25</v>
      </c>
      <c r="L41" s="17">
        <v>1094900.125</v>
      </c>
      <c r="M41" s="18" t="s">
        <v>158</v>
      </c>
      <c r="N41" s="18" t="s">
        <v>166</v>
      </c>
      <c r="O41" s="7"/>
      <c r="P41" s="19"/>
      <c r="Q41" s="15"/>
      <c r="R41" s="20"/>
      <c r="S41" s="20"/>
      <c r="T41" s="21"/>
      <c r="U41" s="31"/>
      <c r="V41" s="15"/>
      <c r="W41" s="16"/>
      <c r="X41" s="22"/>
      <c r="Y41" s="7"/>
      <c r="Z41" s="7"/>
      <c r="AA41" s="7"/>
      <c r="AB41" s="25"/>
      <c r="AC41" s="26" t="s">
        <v>58</v>
      </c>
      <c r="AD41" s="7"/>
      <c r="AE41" s="26" t="s">
        <v>167</v>
      </c>
      <c r="AF41" s="26">
        <v>1922</v>
      </c>
      <c r="AG41" s="14" t="s">
        <v>168</v>
      </c>
    </row>
    <row r="42" spans="1:33" s="49" customFormat="1" ht="15.75" customHeight="1" x14ac:dyDescent="0.45">
      <c r="A42" s="6" t="s">
        <v>156</v>
      </c>
      <c r="B42" s="2" t="s">
        <v>24</v>
      </c>
      <c r="C42" s="2" t="s">
        <v>25</v>
      </c>
      <c r="D42" s="3" t="s">
        <v>26</v>
      </c>
      <c r="E42" s="4" t="s">
        <v>157</v>
      </c>
      <c r="F42" s="1" t="s">
        <v>28</v>
      </c>
      <c r="G42" s="1" t="s">
        <v>32</v>
      </c>
      <c r="H42" s="1" t="s">
        <v>33</v>
      </c>
      <c r="I42" s="1"/>
      <c r="J42" s="1" t="s">
        <v>37</v>
      </c>
      <c r="K42" s="17">
        <v>2568192.25</v>
      </c>
      <c r="L42" s="17">
        <v>1094900.125</v>
      </c>
      <c r="M42" s="18" t="s">
        <v>158</v>
      </c>
      <c r="N42" s="18" t="s">
        <v>169</v>
      </c>
      <c r="O42" s="7"/>
      <c r="P42" s="19" t="s">
        <v>170</v>
      </c>
      <c r="Q42" s="15"/>
      <c r="R42" s="20"/>
      <c r="S42" s="20"/>
      <c r="T42" s="21"/>
      <c r="U42" s="31"/>
      <c r="V42" s="15"/>
      <c r="W42" s="16"/>
      <c r="X42" s="22"/>
      <c r="Y42" s="7"/>
      <c r="Z42" s="7"/>
      <c r="AA42" s="7"/>
      <c r="AB42" s="25"/>
      <c r="AC42" s="26" t="s">
        <v>58</v>
      </c>
      <c r="AD42" s="7"/>
      <c r="AE42" s="26" t="s">
        <v>159</v>
      </c>
      <c r="AF42" s="26">
        <v>1931</v>
      </c>
      <c r="AG42" s="14" t="s">
        <v>149</v>
      </c>
    </row>
    <row r="43" spans="1:33" s="49" customFormat="1" ht="16.5" customHeight="1" x14ac:dyDescent="0.45">
      <c r="A43" s="6" t="s">
        <v>156</v>
      </c>
      <c r="B43" s="2" t="s">
        <v>24</v>
      </c>
      <c r="C43" s="2" t="s">
        <v>25</v>
      </c>
      <c r="D43" s="3" t="s">
        <v>26</v>
      </c>
      <c r="E43" s="4" t="s">
        <v>157</v>
      </c>
      <c r="F43" s="1" t="s">
        <v>28</v>
      </c>
      <c r="G43" s="1" t="s">
        <v>32</v>
      </c>
      <c r="H43" s="1" t="s">
        <v>33</v>
      </c>
      <c r="I43" s="1"/>
      <c r="J43" s="1" t="s">
        <v>37</v>
      </c>
      <c r="K43" s="17">
        <v>2568192.25</v>
      </c>
      <c r="L43" s="17">
        <v>1094900.125</v>
      </c>
      <c r="M43" s="18" t="s">
        <v>158</v>
      </c>
      <c r="N43" s="18" t="s">
        <v>171</v>
      </c>
      <c r="O43" s="7"/>
      <c r="P43" s="19" t="s">
        <v>172</v>
      </c>
      <c r="Q43" s="15"/>
      <c r="R43" s="20"/>
      <c r="S43" s="20"/>
      <c r="T43" s="21"/>
      <c r="U43" s="31"/>
      <c r="V43" s="15"/>
      <c r="W43" s="16"/>
      <c r="X43" s="22"/>
      <c r="Y43" s="7"/>
      <c r="Z43" s="7"/>
      <c r="AA43" s="7"/>
      <c r="AB43" s="25"/>
      <c r="AC43" s="26" t="s">
        <v>58</v>
      </c>
      <c r="AD43" s="7"/>
      <c r="AE43" s="26" t="s">
        <v>159</v>
      </c>
      <c r="AF43" s="26">
        <v>1934</v>
      </c>
      <c r="AG43" s="14" t="s">
        <v>173</v>
      </c>
    </row>
    <row r="44" spans="1:33" s="49" customFormat="1" ht="16.5" customHeight="1" x14ac:dyDescent="0.45">
      <c r="A44" s="6" t="s">
        <v>156</v>
      </c>
      <c r="B44" s="2" t="s">
        <v>24</v>
      </c>
      <c r="C44" s="2" t="s">
        <v>25</v>
      </c>
      <c r="D44" s="3" t="s">
        <v>26</v>
      </c>
      <c r="E44" s="4" t="s">
        <v>157</v>
      </c>
      <c r="F44" s="1" t="s">
        <v>28</v>
      </c>
      <c r="G44" s="1" t="s">
        <v>32</v>
      </c>
      <c r="H44" s="1" t="s">
        <v>33</v>
      </c>
      <c r="I44" s="1"/>
      <c r="J44" s="1" t="s">
        <v>37</v>
      </c>
      <c r="K44" s="17">
        <v>2568192.25</v>
      </c>
      <c r="L44" s="17">
        <v>1094900.125</v>
      </c>
      <c r="M44" s="18" t="s">
        <v>158</v>
      </c>
      <c r="N44" s="18" t="s">
        <v>174</v>
      </c>
      <c r="O44" s="7"/>
      <c r="P44" s="19" t="s">
        <v>175</v>
      </c>
      <c r="Q44" s="15">
        <v>840000</v>
      </c>
      <c r="R44" s="20"/>
      <c r="S44" s="20"/>
      <c r="T44" s="20" t="s">
        <v>37</v>
      </c>
      <c r="U44" s="31">
        <v>840000</v>
      </c>
      <c r="V44" s="15"/>
      <c r="W44" s="16"/>
      <c r="X44" s="133" t="s">
        <v>37</v>
      </c>
      <c r="Y44" s="131">
        <v>22.5</v>
      </c>
      <c r="Z44" s="7"/>
      <c r="AA44" s="7"/>
      <c r="AB44" s="132" t="s">
        <v>176</v>
      </c>
      <c r="AC44" s="27" t="s">
        <v>177</v>
      </c>
      <c r="AD44" s="7"/>
      <c r="AE44" s="26" t="s">
        <v>178</v>
      </c>
      <c r="AF44" s="26">
        <v>1943</v>
      </c>
      <c r="AG44" s="14" t="s">
        <v>179</v>
      </c>
    </row>
    <row r="45" spans="1:33" s="49" customFormat="1" ht="16.5" customHeight="1" x14ac:dyDescent="0.45">
      <c r="A45" s="6" t="s">
        <v>156</v>
      </c>
      <c r="B45" s="2" t="s">
        <v>24</v>
      </c>
      <c r="C45" s="2" t="s">
        <v>25</v>
      </c>
      <c r="D45" s="3" t="s">
        <v>26</v>
      </c>
      <c r="E45" s="4" t="s">
        <v>157</v>
      </c>
      <c r="F45" s="1" t="s">
        <v>28</v>
      </c>
      <c r="G45" s="1" t="s">
        <v>32</v>
      </c>
      <c r="H45" s="1" t="s">
        <v>33</v>
      </c>
      <c r="I45" s="1"/>
      <c r="J45" s="1" t="s">
        <v>37</v>
      </c>
      <c r="K45" s="17">
        <v>2568192.25</v>
      </c>
      <c r="L45" s="17">
        <v>1094900.125</v>
      </c>
      <c r="M45" s="18" t="s">
        <v>158</v>
      </c>
      <c r="N45" s="18" t="s">
        <v>180</v>
      </c>
      <c r="O45" s="7"/>
      <c r="P45" s="19"/>
      <c r="Q45" s="15"/>
      <c r="R45" s="20"/>
      <c r="S45" s="20"/>
      <c r="T45" s="21"/>
      <c r="U45" s="31">
        <v>850000</v>
      </c>
      <c r="V45" s="15"/>
      <c r="W45" s="16"/>
      <c r="X45" s="22"/>
      <c r="Y45" s="7"/>
      <c r="Z45" s="7"/>
      <c r="AA45" s="7"/>
      <c r="AB45" s="25"/>
      <c r="AC45" s="26" t="s">
        <v>181</v>
      </c>
      <c r="AD45" s="7"/>
      <c r="AE45" s="27" t="s">
        <v>182</v>
      </c>
      <c r="AF45" s="26"/>
      <c r="AG45" s="14" t="s">
        <v>183</v>
      </c>
    </row>
    <row r="46" spans="1:33" s="49" customFormat="1" ht="16.5" customHeight="1" x14ac:dyDescent="0.45">
      <c r="A46" s="6" t="s">
        <v>156</v>
      </c>
      <c r="B46" s="2" t="s">
        <v>24</v>
      </c>
      <c r="C46" s="2" t="s">
        <v>25</v>
      </c>
      <c r="D46" s="3" t="s">
        <v>26</v>
      </c>
      <c r="E46" s="4" t="s">
        <v>157</v>
      </c>
      <c r="F46" s="1" t="s">
        <v>28</v>
      </c>
      <c r="G46" s="1" t="s">
        <v>32</v>
      </c>
      <c r="H46" s="1" t="s">
        <v>33</v>
      </c>
      <c r="I46" s="1"/>
      <c r="J46" s="1" t="s">
        <v>37</v>
      </c>
      <c r="K46" s="17">
        <v>2568192.25</v>
      </c>
      <c r="L46" s="17">
        <v>1094900.125</v>
      </c>
      <c r="M46" s="18" t="s">
        <v>158</v>
      </c>
      <c r="N46" s="18" t="s">
        <v>184</v>
      </c>
      <c r="O46" s="7"/>
      <c r="P46" s="19" t="s">
        <v>185</v>
      </c>
      <c r="Q46" s="15">
        <v>840000</v>
      </c>
      <c r="R46" s="20"/>
      <c r="S46" s="20"/>
      <c r="T46" s="21"/>
      <c r="U46" s="31"/>
      <c r="V46" s="15"/>
      <c r="W46" s="16"/>
      <c r="X46" s="22"/>
      <c r="Y46" s="7">
        <v>25</v>
      </c>
      <c r="Z46" s="7"/>
      <c r="AA46" s="7"/>
      <c r="AB46" s="25" t="s">
        <v>37</v>
      </c>
      <c r="AC46" s="26" t="s">
        <v>186</v>
      </c>
      <c r="AD46" s="7"/>
      <c r="AE46" s="26" t="s">
        <v>187</v>
      </c>
      <c r="AF46" s="26">
        <v>1961</v>
      </c>
      <c r="AG46" s="14" t="s">
        <v>188</v>
      </c>
    </row>
    <row r="47" spans="1:33" s="49" customFormat="1" ht="16.5" customHeight="1" x14ac:dyDescent="0.45">
      <c r="A47" s="103" t="s">
        <v>438</v>
      </c>
      <c r="B47" s="5" t="s">
        <v>24</v>
      </c>
      <c r="C47" s="5" t="s">
        <v>25</v>
      </c>
      <c r="D47" s="5" t="s">
        <v>26</v>
      </c>
      <c r="E47" s="98" t="s">
        <v>433</v>
      </c>
      <c r="F47" s="5" t="s">
        <v>28</v>
      </c>
      <c r="G47" s="5" t="s">
        <v>32</v>
      </c>
      <c r="H47" s="5"/>
      <c r="I47" s="5"/>
      <c r="J47" s="5" t="s">
        <v>442</v>
      </c>
      <c r="K47" s="17">
        <v>2670267.4</v>
      </c>
      <c r="L47" s="17">
        <v>1144711.6000000001</v>
      </c>
      <c r="M47" s="5" t="s">
        <v>434</v>
      </c>
      <c r="N47" s="6" t="s">
        <v>435</v>
      </c>
      <c r="O47" s="99"/>
      <c r="P47" s="99"/>
      <c r="Q47" s="17"/>
      <c r="R47" s="17"/>
      <c r="S47" s="17"/>
      <c r="T47" s="17"/>
      <c r="U47" s="100"/>
      <c r="V47" s="17"/>
      <c r="W47" s="17"/>
      <c r="X47" s="5"/>
      <c r="Y47" s="17"/>
      <c r="Z47" s="17"/>
      <c r="AA47" s="17"/>
      <c r="AB47" s="5"/>
      <c r="AC47" s="5" t="s">
        <v>436</v>
      </c>
      <c r="AD47" s="17"/>
      <c r="AE47" s="5" t="s">
        <v>437</v>
      </c>
      <c r="AF47" s="5">
        <v>2023</v>
      </c>
      <c r="AG47" s="5" t="s">
        <v>455</v>
      </c>
    </row>
    <row r="48" spans="1:33" s="74" customFormat="1" ht="17.25" customHeight="1" x14ac:dyDescent="0.45">
      <c r="A48" s="6" t="s">
        <v>189</v>
      </c>
      <c r="B48" s="2" t="s">
        <v>24</v>
      </c>
      <c r="C48" s="2" t="s">
        <v>25</v>
      </c>
      <c r="D48" s="3" t="s">
        <v>26</v>
      </c>
      <c r="E48" s="4" t="s">
        <v>190</v>
      </c>
      <c r="F48" s="1" t="s">
        <v>28</v>
      </c>
      <c r="G48" s="1" t="s">
        <v>32</v>
      </c>
      <c r="H48" s="1" t="s">
        <v>33</v>
      </c>
      <c r="I48" s="1" t="s">
        <v>99</v>
      </c>
      <c r="J48" s="1" t="s">
        <v>37</v>
      </c>
      <c r="K48" s="17">
        <v>2631433.5</v>
      </c>
      <c r="L48" s="17">
        <v>1106377.75</v>
      </c>
      <c r="M48" s="18" t="s">
        <v>191</v>
      </c>
      <c r="N48" s="18" t="s">
        <v>192</v>
      </c>
      <c r="O48" s="7"/>
      <c r="P48" s="19"/>
      <c r="Q48" s="15"/>
      <c r="R48" s="20"/>
      <c r="S48" s="20"/>
      <c r="T48" s="21"/>
      <c r="U48" s="31"/>
      <c r="V48" s="15"/>
      <c r="W48" s="16"/>
      <c r="X48" s="22"/>
      <c r="Y48" s="7"/>
      <c r="Z48" s="7"/>
      <c r="AA48" s="7"/>
      <c r="AB48" s="25"/>
      <c r="AC48" s="27" t="s">
        <v>193</v>
      </c>
      <c r="AD48" s="7"/>
      <c r="AE48" s="27" t="s">
        <v>194</v>
      </c>
      <c r="AF48" s="27" t="s">
        <v>195</v>
      </c>
      <c r="AG48" s="14" t="s">
        <v>196</v>
      </c>
    </row>
    <row r="49" spans="1:33" s="49" customFormat="1" ht="20.25" customHeight="1" x14ac:dyDescent="0.45">
      <c r="A49" s="6" t="s">
        <v>189</v>
      </c>
      <c r="B49" s="2" t="s">
        <v>24</v>
      </c>
      <c r="C49" s="2" t="s">
        <v>25</v>
      </c>
      <c r="D49" s="3" t="s">
        <v>26</v>
      </c>
      <c r="E49" s="4" t="s">
        <v>190</v>
      </c>
      <c r="F49" s="1" t="s">
        <v>28</v>
      </c>
      <c r="G49" s="1" t="s">
        <v>32</v>
      </c>
      <c r="H49" s="1" t="s">
        <v>33</v>
      </c>
      <c r="I49" s="1" t="s">
        <v>56</v>
      </c>
      <c r="J49" s="1" t="s">
        <v>37</v>
      </c>
      <c r="K49" s="17">
        <v>2631433.5</v>
      </c>
      <c r="L49" s="17">
        <v>1106377.75</v>
      </c>
      <c r="M49" s="18" t="s">
        <v>191</v>
      </c>
      <c r="N49" s="18" t="s">
        <v>197</v>
      </c>
      <c r="O49" s="7"/>
      <c r="P49" s="19"/>
      <c r="Q49" s="15"/>
      <c r="R49" s="20"/>
      <c r="S49" s="20"/>
      <c r="T49" s="21"/>
      <c r="U49" s="31"/>
      <c r="V49" s="15"/>
      <c r="W49" s="16"/>
      <c r="X49" s="22"/>
      <c r="Y49" s="7"/>
      <c r="Z49" s="7"/>
      <c r="AA49" s="7"/>
      <c r="AB49" s="25"/>
      <c r="AC49" s="27" t="s">
        <v>198</v>
      </c>
      <c r="AD49" s="7"/>
      <c r="AE49" s="26" t="s">
        <v>199</v>
      </c>
      <c r="AF49" s="27" t="s">
        <v>200</v>
      </c>
      <c r="AG49" s="14" t="s">
        <v>201</v>
      </c>
    </row>
    <row r="50" spans="1:33" s="49" customFormat="1" ht="16.5" customHeight="1" x14ac:dyDescent="0.45">
      <c r="A50" s="6" t="s">
        <v>189</v>
      </c>
      <c r="B50" s="2" t="s">
        <v>24</v>
      </c>
      <c r="C50" s="2" t="s">
        <v>25</v>
      </c>
      <c r="D50" s="3" t="s">
        <v>26</v>
      </c>
      <c r="E50" s="4" t="s">
        <v>190</v>
      </c>
      <c r="F50" s="1" t="s">
        <v>28</v>
      </c>
      <c r="G50" s="1" t="s">
        <v>32</v>
      </c>
      <c r="H50" s="1" t="s">
        <v>202</v>
      </c>
      <c r="I50" s="1" t="s">
        <v>56</v>
      </c>
      <c r="J50" s="1" t="s">
        <v>37</v>
      </c>
      <c r="K50" s="17">
        <v>2631433.5</v>
      </c>
      <c r="L50" s="17">
        <v>1106377.75</v>
      </c>
      <c r="M50" s="18" t="s">
        <v>191</v>
      </c>
      <c r="N50" s="18" t="s">
        <v>203</v>
      </c>
      <c r="O50" s="7"/>
      <c r="P50" s="19"/>
      <c r="Q50" s="15"/>
      <c r="R50" s="20"/>
      <c r="S50" s="20"/>
      <c r="T50" s="21"/>
      <c r="U50" s="31"/>
      <c r="V50" s="15"/>
      <c r="W50" s="16"/>
      <c r="X50" s="22"/>
      <c r="Y50" s="7"/>
      <c r="Z50" s="7"/>
      <c r="AA50" s="7"/>
      <c r="AB50" s="25"/>
      <c r="AC50" s="27" t="s">
        <v>204</v>
      </c>
      <c r="AD50" s="7"/>
      <c r="AE50" s="27" t="s">
        <v>205</v>
      </c>
      <c r="AF50" s="26">
        <v>1983</v>
      </c>
      <c r="AG50" s="14" t="s">
        <v>206</v>
      </c>
    </row>
    <row r="51" spans="1:33" s="49" customFormat="1" ht="16.5" customHeight="1" x14ac:dyDescent="0.45">
      <c r="A51" s="6" t="s">
        <v>189</v>
      </c>
      <c r="B51" s="2" t="s">
        <v>24</v>
      </c>
      <c r="C51" s="2" t="s">
        <v>25</v>
      </c>
      <c r="D51" s="3" t="s">
        <v>26</v>
      </c>
      <c r="E51" s="4" t="s">
        <v>190</v>
      </c>
      <c r="F51" s="1" t="s">
        <v>28</v>
      </c>
      <c r="G51" s="1" t="s">
        <v>32</v>
      </c>
      <c r="H51" s="1" t="s">
        <v>202</v>
      </c>
      <c r="I51" s="1" t="s">
        <v>56</v>
      </c>
      <c r="J51" s="1" t="s">
        <v>37</v>
      </c>
      <c r="K51" s="17">
        <v>2631433.5</v>
      </c>
      <c r="L51" s="17">
        <v>1106377.75</v>
      </c>
      <c r="M51" s="18" t="s">
        <v>191</v>
      </c>
      <c r="N51" s="18" t="s">
        <v>207</v>
      </c>
      <c r="O51" s="7"/>
      <c r="P51" s="19" t="s">
        <v>208</v>
      </c>
      <c r="Q51" s="15"/>
      <c r="R51" s="20"/>
      <c r="S51" s="20"/>
      <c r="T51" s="21"/>
      <c r="U51" s="31"/>
      <c r="V51" s="15"/>
      <c r="W51" s="16"/>
      <c r="X51" s="22"/>
      <c r="Y51" s="7"/>
      <c r="Z51" s="7"/>
      <c r="AA51" s="7"/>
      <c r="AB51" s="25"/>
      <c r="AC51" s="27" t="s">
        <v>209</v>
      </c>
      <c r="AD51" s="7"/>
      <c r="AE51" s="27" t="s">
        <v>210</v>
      </c>
      <c r="AF51" s="26">
        <v>1983</v>
      </c>
      <c r="AG51" s="14" t="s">
        <v>211</v>
      </c>
    </row>
    <row r="52" spans="1:33" s="49" customFormat="1" ht="16.5" customHeight="1" x14ac:dyDescent="0.45">
      <c r="A52" s="6" t="s">
        <v>189</v>
      </c>
      <c r="B52" s="2" t="s">
        <v>24</v>
      </c>
      <c r="C52" s="2" t="s">
        <v>25</v>
      </c>
      <c r="D52" s="3" t="s">
        <v>26</v>
      </c>
      <c r="E52" s="4" t="s">
        <v>190</v>
      </c>
      <c r="F52" s="1" t="s">
        <v>28</v>
      </c>
      <c r="G52" s="1"/>
      <c r="H52" s="1"/>
      <c r="I52" s="1" t="s">
        <v>56</v>
      </c>
      <c r="J52" s="1" t="s">
        <v>37</v>
      </c>
      <c r="K52" s="17">
        <v>2631433.5</v>
      </c>
      <c r="L52" s="17">
        <v>1106377.75</v>
      </c>
      <c r="M52" s="18" t="s">
        <v>191</v>
      </c>
      <c r="N52" s="18" t="s">
        <v>212</v>
      </c>
      <c r="O52" s="7"/>
      <c r="P52" s="19" t="s">
        <v>213</v>
      </c>
      <c r="Q52" s="15"/>
      <c r="R52" s="20"/>
      <c r="S52" s="20"/>
      <c r="T52" s="21"/>
      <c r="U52" s="31">
        <v>65000</v>
      </c>
      <c r="V52" s="15"/>
      <c r="W52" s="16"/>
      <c r="X52" s="22"/>
      <c r="Y52" s="7"/>
      <c r="Z52" s="7"/>
      <c r="AA52" s="7"/>
      <c r="AB52" s="25"/>
      <c r="AC52" s="26" t="s">
        <v>214</v>
      </c>
      <c r="AD52" s="7"/>
      <c r="AE52" s="27" t="s">
        <v>215</v>
      </c>
      <c r="AF52" s="26"/>
      <c r="AG52" s="14" t="s">
        <v>216</v>
      </c>
    </row>
    <row r="53" spans="1:33" s="49" customFormat="1" ht="16.5" customHeight="1" x14ac:dyDescent="0.45">
      <c r="A53" s="101" t="s">
        <v>189</v>
      </c>
      <c r="B53" s="58" t="s">
        <v>24</v>
      </c>
      <c r="C53" s="58" t="s">
        <v>25</v>
      </c>
      <c r="D53" s="59" t="s">
        <v>26</v>
      </c>
      <c r="E53" s="60" t="s">
        <v>190</v>
      </c>
      <c r="F53" s="58" t="s">
        <v>28</v>
      </c>
      <c r="G53" s="58"/>
      <c r="H53" s="58"/>
      <c r="I53" s="58" t="s">
        <v>56</v>
      </c>
      <c r="J53" s="58" t="s">
        <v>37</v>
      </c>
      <c r="K53" s="61">
        <v>2631433.5</v>
      </c>
      <c r="L53" s="61">
        <v>1106377.75</v>
      </c>
      <c r="M53" s="62" t="s">
        <v>191</v>
      </c>
      <c r="N53" s="62" t="s">
        <v>394</v>
      </c>
      <c r="O53" s="63"/>
      <c r="P53" s="64"/>
      <c r="Q53" s="65"/>
      <c r="R53" s="66"/>
      <c r="S53" s="66"/>
      <c r="T53" s="66"/>
      <c r="U53" s="67"/>
      <c r="V53" s="65"/>
      <c r="W53" s="68"/>
      <c r="X53" s="69"/>
      <c r="Y53" s="63"/>
      <c r="Z53" s="63"/>
      <c r="AA53" s="63"/>
      <c r="AB53" s="70"/>
      <c r="AC53" s="71"/>
      <c r="AD53" s="63"/>
      <c r="AE53" s="72" t="s">
        <v>425</v>
      </c>
      <c r="AF53" s="71"/>
      <c r="AG53" s="73" t="s">
        <v>424</v>
      </c>
    </row>
    <row r="54" spans="1:33" s="49" customFormat="1" ht="16.5" customHeight="1" x14ac:dyDescent="0.45">
      <c r="A54" s="6" t="s">
        <v>217</v>
      </c>
      <c r="B54" s="2" t="s">
        <v>24</v>
      </c>
      <c r="C54" s="2" t="s">
        <v>25</v>
      </c>
      <c r="D54" s="3" t="s">
        <v>26</v>
      </c>
      <c r="E54" s="4" t="s">
        <v>218</v>
      </c>
      <c r="F54" s="1" t="s">
        <v>28</v>
      </c>
      <c r="G54" s="1"/>
      <c r="H54" s="1"/>
      <c r="I54" s="1"/>
      <c r="J54" s="1" t="s">
        <v>442</v>
      </c>
      <c r="K54" s="17">
        <v>2637109.25</v>
      </c>
      <c r="L54" s="17">
        <v>1151415.625</v>
      </c>
      <c r="M54" s="18" t="s">
        <v>219</v>
      </c>
      <c r="N54" s="18" t="s">
        <v>220</v>
      </c>
      <c r="O54" s="7"/>
      <c r="P54" s="19"/>
      <c r="Q54" s="15">
        <v>2094</v>
      </c>
      <c r="R54" s="20"/>
      <c r="S54" s="20"/>
      <c r="T54" s="21"/>
      <c r="U54" s="33">
        <v>21500</v>
      </c>
      <c r="V54" s="15"/>
      <c r="W54" s="16"/>
      <c r="X54" s="22"/>
      <c r="Y54" s="7">
        <v>15</v>
      </c>
      <c r="Z54" s="7"/>
      <c r="AA54" s="7"/>
      <c r="AB54" s="25" t="s">
        <v>450</v>
      </c>
      <c r="AC54" s="26" t="s">
        <v>221</v>
      </c>
      <c r="AD54" s="7"/>
      <c r="AE54" s="26" t="s">
        <v>222</v>
      </c>
      <c r="AF54" s="26">
        <v>2004</v>
      </c>
      <c r="AG54" s="14" t="s">
        <v>223</v>
      </c>
    </row>
    <row r="55" spans="1:33" s="49" customFormat="1" ht="16.5" customHeight="1" x14ac:dyDescent="0.45">
      <c r="A55" s="6" t="s">
        <v>224</v>
      </c>
      <c r="B55" s="2" t="s">
        <v>24</v>
      </c>
      <c r="C55" s="2" t="s">
        <v>25</v>
      </c>
      <c r="D55" s="3" t="s">
        <v>26</v>
      </c>
      <c r="E55" s="4" t="s">
        <v>225</v>
      </c>
      <c r="F55" s="1" t="s">
        <v>28</v>
      </c>
      <c r="G55" s="1"/>
      <c r="H55" s="1"/>
      <c r="I55" s="1"/>
      <c r="J55" s="1" t="s">
        <v>37</v>
      </c>
      <c r="K55" s="17">
        <v>2631170.5</v>
      </c>
      <c r="L55" s="17">
        <v>1103807.375</v>
      </c>
      <c r="M55" s="18" t="s">
        <v>226</v>
      </c>
      <c r="N55" s="18" t="s">
        <v>227</v>
      </c>
      <c r="O55" s="7"/>
      <c r="P55" s="19"/>
      <c r="Q55" s="15"/>
      <c r="R55" s="20"/>
      <c r="S55" s="20"/>
      <c r="T55" s="21"/>
      <c r="U55" s="31">
        <v>90000</v>
      </c>
      <c r="V55" s="15">
        <v>80000</v>
      </c>
      <c r="W55" s="16">
        <v>100000</v>
      </c>
      <c r="X55" s="22" t="s">
        <v>37</v>
      </c>
      <c r="Y55" s="7">
        <v>2.5</v>
      </c>
      <c r="Z55" s="7">
        <v>2</v>
      </c>
      <c r="AA55" s="7">
        <v>3</v>
      </c>
      <c r="AB55" s="25" t="s">
        <v>37</v>
      </c>
      <c r="AC55" s="26" t="s">
        <v>228</v>
      </c>
      <c r="AD55" s="7"/>
      <c r="AE55" s="26"/>
      <c r="AF55" s="26">
        <v>1986</v>
      </c>
      <c r="AG55" s="14" t="s">
        <v>229</v>
      </c>
    </row>
    <row r="56" spans="1:33" s="49" customFormat="1" ht="16.5" customHeight="1" x14ac:dyDescent="0.45">
      <c r="A56" s="6" t="s">
        <v>230</v>
      </c>
      <c r="B56" s="2" t="s">
        <v>24</v>
      </c>
      <c r="C56" s="2" t="s">
        <v>25</v>
      </c>
      <c r="D56" s="1" t="s">
        <v>26</v>
      </c>
      <c r="E56" s="4" t="s">
        <v>231</v>
      </c>
      <c r="F56" s="1" t="s">
        <v>28</v>
      </c>
      <c r="G56" s="1"/>
      <c r="H56" s="1"/>
      <c r="I56" s="1"/>
      <c r="J56" s="1" t="s">
        <v>37</v>
      </c>
      <c r="K56" s="17">
        <v>2647860.5</v>
      </c>
      <c r="L56" s="17">
        <v>1159227.875</v>
      </c>
      <c r="M56" s="18" t="s">
        <v>232</v>
      </c>
      <c r="N56" s="6">
        <v>1842</v>
      </c>
      <c r="O56" s="10"/>
      <c r="P56" s="10" t="s">
        <v>233</v>
      </c>
      <c r="Q56" s="9"/>
      <c r="R56" s="10"/>
      <c r="S56" s="10"/>
      <c r="T56" s="10"/>
      <c r="U56" s="32"/>
      <c r="V56" s="9"/>
      <c r="W56" s="16"/>
      <c r="X56" s="18"/>
      <c r="Y56" s="10"/>
      <c r="Z56" s="10"/>
      <c r="AA56" s="10"/>
      <c r="AB56" s="25"/>
      <c r="AC56" s="18" t="s">
        <v>234</v>
      </c>
      <c r="AD56" s="10"/>
      <c r="AE56" s="18" t="s">
        <v>235</v>
      </c>
      <c r="AF56" s="28">
        <v>1980</v>
      </c>
      <c r="AG56" s="14" t="s">
        <v>380</v>
      </c>
    </row>
    <row r="57" spans="1:33" s="49" customFormat="1" ht="16.5" customHeight="1" x14ac:dyDescent="0.45">
      <c r="A57" s="6" t="s">
        <v>230</v>
      </c>
      <c r="B57" s="2" t="s">
        <v>24</v>
      </c>
      <c r="C57" s="2" t="s">
        <v>25</v>
      </c>
      <c r="D57" s="3" t="s">
        <v>26</v>
      </c>
      <c r="E57" s="4" t="s">
        <v>231</v>
      </c>
      <c r="F57" s="1" t="s">
        <v>28</v>
      </c>
      <c r="G57" s="1"/>
      <c r="H57" s="1"/>
      <c r="I57" s="1"/>
      <c r="J57" s="1" t="s">
        <v>37</v>
      </c>
      <c r="K57" s="17">
        <v>2647860.5</v>
      </c>
      <c r="L57" s="17">
        <v>1159227.875</v>
      </c>
      <c r="M57" s="18" t="s">
        <v>232</v>
      </c>
      <c r="N57" s="18">
        <v>1776</v>
      </c>
      <c r="O57" s="7"/>
      <c r="P57" s="19"/>
      <c r="Q57" s="15"/>
      <c r="R57" s="20"/>
      <c r="S57" s="20"/>
      <c r="T57" s="21"/>
      <c r="U57" s="31"/>
      <c r="V57" s="15"/>
      <c r="W57" s="16"/>
      <c r="X57" s="22"/>
      <c r="Y57" s="7"/>
      <c r="Z57" s="7"/>
      <c r="AA57" s="7"/>
      <c r="AB57" s="25"/>
      <c r="AC57" s="26" t="s">
        <v>234</v>
      </c>
      <c r="AD57" s="7"/>
      <c r="AE57" s="26"/>
      <c r="AF57" s="26">
        <v>1983</v>
      </c>
      <c r="AG57" s="14" t="s">
        <v>236</v>
      </c>
    </row>
    <row r="58" spans="1:33" s="49" customFormat="1" ht="16.5" customHeight="1" x14ac:dyDescent="0.45">
      <c r="A58" s="6" t="s">
        <v>230</v>
      </c>
      <c r="B58" s="2" t="s">
        <v>24</v>
      </c>
      <c r="C58" s="2" t="s">
        <v>25</v>
      </c>
      <c r="D58" s="3" t="s">
        <v>26</v>
      </c>
      <c r="E58" s="4" t="s">
        <v>231</v>
      </c>
      <c r="F58" s="1" t="s">
        <v>28</v>
      </c>
      <c r="G58" s="1"/>
      <c r="H58" s="1"/>
      <c r="I58" s="1"/>
      <c r="J58" s="1" t="s">
        <v>37</v>
      </c>
      <c r="K58" s="17">
        <v>2647860.5</v>
      </c>
      <c r="L58" s="17">
        <v>1159227.875</v>
      </c>
      <c r="M58" s="18" t="s">
        <v>232</v>
      </c>
      <c r="N58" s="18" t="s">
        <v>237</v>
      </c>
      <c r="O58" s="7"/>
      <c r="P58" s="19"/>
      <c r="Q58" s="15"/>
      <c r="R58" s="20"/>
      <c r="S58" s="20"/>
      <c r="T58" s="21"/>
      <c r="U58" s="15">
        <v>135000</v>
      </c>
      <c r="V58" s="15"/>
      <c r="W58" s="16"/>
      <c r="X58" s="22" t="s">
        <v>37</v>
      </c>
      <c r="Y58" s="7">
        <v>74.599999999999994</v>
      </c>
      <c r="Z58" s="7"/>
      <c r="AA58" s="7"/>
      <c r="AB58" s="25" t="s">
        <v>37</v>
      </c>
      <c r="AC58" s="26" t="s">
        <v>238</v>
      </c>
      <c r="AD58" s="7"/>
      <c r="AE58" s="26"/>
      <c r="AF58" s="26">
        <v>1951</v>
      </c>
      <c r="AG58" s="14" t="s">
        <v>239</v>
      </c>
    </row>
    <row r="59" spans="1:33" s="49" customFormat="1" ht="16.5" customHeight="1" x14ac:dyDescent="0.45">
      <c r="A59" s="102" t="s">
        <v>240</v>
      </c>
      <c r="B59" s="77" t="s">
        <v>24</v>
      </c>
      <c r="C59" s="77" t="s">
        <v>25</v>
      </c>
      <c r="D59" s="78" t="s">
        <v>26</v>
      </c>
      <c r="E59" s="79" t="s">
        <v>241</v>
      </c>
      <c r="F59" s="76" t="s">
        <v>28</v>
      </c>
      <c r="G59" s="76"/>
      <c r="H59" s="76"/>
      <c r="I59" s="76" t="s">
        <v>99</v>
      </c>
      <c r="J59" s="76" t="s">
        <v>37</v>
      </c>
      <c r="K59" s="80">
        <v>2643239.25</v>
      </c>
      <c r="L59" s="80">
        <v>1108357.125</v>
      </c>
      <c r="M59" s="81" t="s">
        <v>242</v>
      </c>
      <c r="N59" s="81">
        <v>2011</v>
      </c>
      <c r="O59" s="82"/>
      <c r="P59" s="83"/>
      <c r="Q59" s="84"/>
      <c r="R59" s="85"/>
      <c r="S59" s="85"/>
      <c r="T59" s="86"/>
      <c r="U59" s="87"/>
      <c r="V59" s="84"/>
      <c r="W59" s="88"/>
      <c r="X59" s="89"/>
      <c r="Y59" s="82"/>
      <c r="Z59" s="82"/>
      <c r="AA59" s="82"/>
      <c r="AB59" s="90"/>
      <c r="AC59" s="91"/>
      <c r="AD59" s="82"/>
      <c r="AE59" s="93" t="s">
        <v>243</v>
      </c>
      <c r="AF59" s="91"/>
      <c r="AG59" s="92" t="s">
        <v>432</v>
      </c>
    </row>
    <row r="60" spans="1:33" s="49" customFormat="1" ht="16.5" customHeight="1" x14ac:dyDescent="0.45">
      <c r="A60" s="6" t="s">
        <v>244</v>
      </c>
      <c r="B60" s="2" t="s">
        <v>24</v>
      </c>
      <c r="C60" s="2" t="s">
        <v>25</v>
      </c>
      <c r="D60" s="3" t="s">
        <v>26</v>
      </c>
      <c r="E60" s="4" t="s">
        <v>245</v>
      </c>
      <c r="F60" s="1" t="s">
        <v>28</v>
      </c>
      <c r="G60" s="1" t="s">
        <v>246</v>
      </c>
      <c r="H60" s="1" t="s">
        <v>247</v>
      </c>
      <c r="I60" s="1"/>
      <c r="J60" s="1" t="s">
        <v>444</v>
      </c>
      <c r="K60" s="17">
        <v>2633870.25</v>
      </c>
      <c r="L60" s="17">
        <v>1098315.5</v>
      </c>
      <c r="M60" s="18" t="s">
        <v>248</v>
      </c>
      <c r="N60" s="18">
        <v>1920</v>
      </c>
      <c r="O60" s="7"/>
      <c r="P60" s="19"/>
      <c r="Q60" s="15"/>
      <c r="R60" s="20"/>
      <c r="S60" s="20"/>
      <c r="T60" s="21"/>
      <c r="U60" s="31"/>
      <c r="V60" s="15"/>
      <c r="W60" s="16"/>
      <c r="X60" s="22"/>
      <c r="Y60" s="7"/>
      <c r="Z60" s="7"/>
      <c r="AA60" s="7"/>
      <c r="AB60" s="25"/>
      <c r="AC60" s="26" t="s">
        <v>70</v>
      </c>
      <c r="AD60" s="7"/>
      <c r="AE60" s="26" t="s">
        <v>249</v>
      </c>
      <c r="AF60" s="26">
        <v>1920</v>
      </c>
      <c r="AG60" s="14" t="s">
        <v>250</v>
      </c>
    </row>
    <row r="61" spans="1:33" s="49" customFormat="1" ht="16.5" customHeight="1" x14ac:dyDescent="0.45">
      <c r="A61" s="6" t="s">
        <v>251</v>
      </c>
      <c r="B61" s="2" t="s">
        <v>24</v>
      </c>
      <c r="C61" s="2" t="s">
        <v>25</v>
      </c>
      <c r="D61" s="3" t="s">
        <v>26</v>
      </c>
      <c r="E61" s="4" t="s">
        <v>252</v>
      </c>
      <c r="F61" s="1" t="s">
        <v>28</v>
      </c>
      <c r="G61" s="1" t="s">
        <v>254</v>
      </c>
      <c r="H61" s="1" t="s">
        <v>255</v>
      </c>
      <c r="I61" s="1"/>
      <c r="J61" s="1" t="s">
        <v>37</v>
      </c>
      <c r="K61" s="17">
        <v>2659042.25</v>
      </c>
      <c r="L61" s="17">
        <v>1151603.5</v>
      </c>
      <c r="M61" s="18" t="s">
        <v>253</v>
      </c>
      <c r="N61" s="18" t="s">
        <v>256</v>
      </c>
      <c r="O61" s="7"/>
      <c r="P61" s="19"/>
      <c r="Q61" s="15"/>
      <c r="R61" s="20"/>
      <c r="S61" s="20"/>
      <c r="T61" s="21"/>
      <c r="U61" s="31"/>
      <c r="V61" s="15"/>
      <c r="W61" s="16"/>
      <c r="X61" s="22"/>
      <c r="Y61" s="7"/>
      <c r="Z61" s="7"/>
      <c r="AA61" s="7"/>
      <c r="AB61" s="25"/>
      <c r="AC61" s="27" t="s">
        <v>257</v>
      </c>
      <c r="AD61" s="7">
        <v>30000</v>
      </c>
      <c r="AE61" s="26" t="s">
        <v>258</v>
      </c>
      <c r="AF61" s="26">
        <v>1992</v>
      </c>
      <c r="AG61" s="130" t="s">
        <v>259</v>
      </c>
    </row>
    <row r="62" spans="1:33" s="49" customFormat="1" ht="16.5" customHeight="1" x14ac:dyDescent="0.45">
      <c r="A62" s="6" t="s">
        <v>251</v>
      </c>
      <c r="B62" s="2" t="s">
        <v>24</v>
      </c>
      <c r="C62" s="2" t="s">
        <v>25</v>
      </c>
      <c r="D62" s="3" t="s">
        <v>26</v>
      </c>
      <c r="E62" s="4" t="s">
        <v>252</v>
      </c>
      <c r="F62" s="1" t="s">
        <v>28</v>
      </c>
      <c r="G62" s="1"/>
      <c r="H62" s="1"/>
      <c r="I62" s="1"/>
      <c r="J62" s="1" t="s">
        <v>37</v>
      </c>
      <c r="K62" s="17">
        <v>2659042.25</v>
      </c>
      <c r="L62" s="17">
        <v>1151603.5</v>
      </c>
      <c r="M62" s="18" t="s">
        <v>253</v>
      </c>
      <c r="N62" s="18" t="s">
        <v>260</v>
      </c>
      <c r="O62" s="7"/>
      <c r="P62" s="19"/>
      <c r="Q62" s="15"/>
      <c r="R62" s="20"/>
      <c r="S62" s="20"/>
      <c r="T62" s="21"/>
      <c r="U62" s="31"/>
      <c r="V62" s="15"/>
      <c r="W62" s="16"/>
      <c r="X62" s="23"/>
      <c r="Y62" s="7"/>
      <c r="Z62" s="7"/>
      <c r="AA62" s="7"/>
      <c r="AB62" s="25"/>
      <c r="AC62" s="27" t="s">
        <v>261</v>
      </c>
      <c r="AD62" s="7"/>
      <c r="AE62" s="26" t="s">
        <v>262</v>
      </c>
      <c r="AF62" s="27"/>
      <c r="AG62" s="14" t="s">
        <v>290</v>
      </c>
    </row>
    <row r="63" spans="1:33" s="49" customFormat="1" ht="16.5" customHeight="1" x14ac:dyDescent="0.45">
      <c r="A63" s="6" t="s">
        <v>251</v>
      </c>
      <c r="B63" s="2" t="s">
        <v>24</v>
      </c>
      <c r="C63" s="2" t="s">
        <v>25</v>
      </c>
      <c r="D63" s="3" t="s">
        <v>26</v>
      </c>
      <c r="E63" s="4" t="s">
        <v>252</v>
      </c>
      <c r="F63" s="1" t="s">
        <v>28</v>
      </c>
      <c r="G63" s="1"/>
      <c r="H63" s="1"/>
      <c r="I63" s="1" t="s">
        <v>99</v>
      </c>
      <c r="J63" s="1" t="s">
        <v>452</v>
      </c>
      <c r="K63" s="17">
        <v>2659042.25</v>
      </c>
      <c r="L63" s="17">
        <v>1151603.5</v>
      </c>
      <c r="M63" s="18" t="s">
        <v>253</v>
      </c>
      <c r="N63" s="18" t="s">
        <v>263</v>
      </c>
      <c r="O63" s="7"/>
      <c r="P63" s="19"/>
      <c r="Q63" s="15">
        <v>15000</v>
      </c>
      <c r="R63" s="20"/>
      <c r="S63" s="20"/>
      <c r="T63" s="21"/>
      <c r="U63" s="33">
        <v>55000</v>
      </c>
      <c r="V63" s="15"/>
      <c r="W63" s="16"/>
      <c r="X63" s="22"/>
      <c r="Y63" s="7"/>
      <c r="Z63" s="7"/>
      <c r="AA63" s="7"/>
      <c r="AB63" s="25"/>
      <c r="AC63" s="26"/>
      <c r="AD63" s="7"/>
      <c r="AE63" s="27" t="s">
        <v>264</v>
      </c>
      <c r="AF63" s="26">
        <v>2020</v>
      </c>
      <c r="AG63" s="14" t="s">
        <v>456</v>
      </c>
    </row>
    <row r="64" spans="1:33" s="49" customFormat="1" ht="16.5" customHeight="1" x14ac:dyDescent="0.45">
      <c r="A64" s="6" t="s">
        <v>265</v>
      </c>
      <c r="B64" s="2" t="s">
        <v>24</v>
      </c>
      <c r="C64" s="2" t="s">
        <v>25</v>
      </c>
      <c r="D64" s="3" t="s">
        <v>26</v>
      </c>
      <c r="E64" s="4" t="s">
        <v>398</v>
      </c>
      <c r="F64" s="1" t="s">
        <v>28</v>
      </c>
      <c r="G64" s="1"/>
      <c r="H64" s="1"/>
      <c r="I64" s="1"/>
      <c r="J64" s="1" t="s">
        <v>37</v>
      </c>
      <c r="K64" s="17">
        <v>2576885</v>
      </c>
      <c r="L64" s="17">
        <v>1121128.625</v>
      </c>
      <c r="M64" s="18" t="s">
        <v>399</v>
      </c>
      <c r="N64" s="18">
        <v>1983</v>
      </c>
      <c r="O64" s="7"/>
      <c r="P64" s="18" t="s">
        <v>402</v>
      </c>
      <c r="Q64" s="15"/>
      <c r="R64" s="20"/>
      <c r="S64" s="20"/>
      <c r="T64" s="21"/>
      <c r="U64" s="31"/>
      <c r="V64" s="15"/>
      <c r="W64" s="16"/>
      <c r="X64" s="22"/>
      <c r="Y64" s="7"/>
      <c r="Z64" s="7"/>
      <c r="AA64" s="7"/>
      <c r="AB64" s="25"/>
      <c r="AC64" s="26"/>
      <c r="AD64" s="7"/>
      <c r="AE64" s="26" t="s">
        <v>266</v>
      </c>
      <c r="AF64" s="26">
        <v>1983</v>
      </c>
      <c r="AG64" s="14" t="s">
        <v>267</v>
      </c>
    </row>
    <row r="65" spans="1:33" s="49" customFormat="1" ht="16.5" customHeight="1" x14ac:dyDescent="0.45">
      <c r="A65" s="101" t="s">
        <v>382</v>
      </c>
      <c r="B65" s="58" t="s">
        <v>24</v>
      </c>
      <c r="C65" s="58" t="s">
        <v>25</v>
      </c>
      <c r="D65" s="59" t="s">
        <v>26</v>
      </c>
      <c r="E65" s="60" t="s">
        <v>383</v>
      </c>
      <c r="F65" s="58" t="s">
        <v>28</v>
      </c>
      <c r="G65" s="58"/>
      <c r="H65" s="58"/>
      <c r="I65" s="58"/>
      <c r="J65" s="58" t="s">
        <v>37</v>
      </c>
      <c r="K65" s="61">
        <v>2561430.5</v>
      </c>
      <c r="L65" s="61">
        <v>1112988.125</v>
      </c>
      <c r="M65" s="62" t="s">
        <v>384</v>
      </c>
      <c r="N65" s="62" t="s">
        <v>386</v>
      </c>
      <c r="O65" s="63"/>
      <c r="P65" s="64"/>
      <c r="Q65" s="65"/>
      <c r="R65" s="66"/>
      <c r="S65" s="66"/>
      <c r="T65" s="66"/>
      <c r="U65" s="67">
        <v>20000</v>
      </c>
      <c r="V65" s="65"/>
      <c r="W65" s="68"/>
      <c r="X65" s="69"/>
      <c r="Y65" s="63"/>
      <c r="Z65" s="63"/>
      <c r="AA65" s="63"/>
      <c r="AB65" s="71"/>
      <c r="AC65" s="71" t="s">
        <v>387</v>
      </c>
      <c r="AD65" s="63"/>
      <c r="AE65" s="71" t="s">
        <v>385</v>
      </c>
      <c r="AF65" s="71">
        <v>1983</v>
      </c>
      <c r="AG65" s="73" t="s">
        <v>426</v>
      </c>
    </row>
    <row r="66" spans="1:33" s="49" customFormat="1" ht="16.5" customHeight="1" x14ac:dyDescent="0.45">
      <c r="A66" s="6" t="s">
        <v>268</v>
      </c>
      <c r="B66" s="2" t="s">
        <v>24</v>
      </c>
      <c r="C66" s="2" t="s">
        <v>25</v>
      </c>
      <c r="D66" s="3" t="s">
        <v>26</v>
      </c>
      <c r="E66" s="4" t="s">
        <v>269</v>
      </c>
      <c r="F66" s="1" t="s">
        <v>28</v>
      </c>
      <c r="G66" s="1"/>
      <c r="H66" s="1"/>
      <c r="I66" s="1"/>
      <c r="J66" s="1" t="s">
        <v>442</v>
      </c>
      <c r="K66" s="17">
        <v>2673481.5</v>
      </c>
      <c r="L66" s="17">
        <v>1164081.5</v>
      </c>
      <c r="M66" s="18" t="s">
        <v>270</v>
      </c>
      <c r="N66" s="18">
        <v>1900</v>
      </c>
      <c r="O66" s="7"/>
      <c r="P66" s="19"/>
      <c r="Q66" s="15"/>
      <c r="R66" s="20"/>
      <c r="S66" s="20"/>
      <c r="T66" s="21"/>
      <c r="U66" s="31"/>
      <c r="V66" s="15"/>
      <c r="W66" s="16"/>
      <c r="X66" s="22"/>
      <c r="Y66" s="7"/>
      <c r="Z66" s="7"/>
      <c r="AA66" s="7"/>
      <c r="AB66" s="25"/>
      <c r="AC66" s="26"/>
      <c r="AD66" s="7"/>
      <c r="AE66" s="26"/>
      <c r="AF66" s="26">
        <v>1901</v>
      </c>
      <c r="AG66" s="14" t="s">
        <v>409</v>
      </c>
    </row>
    <row r="67" spans="1:33" s="74" customFormat="1" ht="16.5" customHeight="1" x14ac:dyDescent="0.45">
      <c r="A67" s="6" t="s">
        <v>268</v>
      </c>
      <c r="B67" s="2" t="s">
        <v>24</v>
      </c>
      <c r="C67" s="2" t="s">
        <v>25</v>
      </c>
      <c r="D67" s="3" t="s">
        <v>26</v>
      </c>
      <c r="E67" s="4" t="s">
        <v>269</v>
      </c>
      <c r="F67" s="1" t="s">
        <v>28</v>
      </c>
      <c r="G67" s="1"/>
      <c r="H67" s="1"/>
      <c r="I67" s="1"/>
      <c r="J67" s="1" t="s">
        <v>37</v>
      </c>
      <c r="K67" s="17">
        <v>2673481.5</v>
      </c>
      <c r="L67" s="17">
        <v>1164081.5</v>
      </c>
      <c r="M67" s="18" t="s">
        <v>270</v>
      </c>
      <c r="N67" s="6" t="s">
        <v>420</v>
      </c>
      <c r="O67" s="7"/>
      <c r="P67" s="19"/>
      <c r="Q67" s="15"/>
      <c r="R67" s="20"/>
      <c r="S67" s="20"/>
      <c r="T67" s="21"/>
      <c r="U67" s="31"/>
      <c r="V67" s="15"/>
      <c r="W67" s="16"/>
      <c r="X67" s="22"/>
      <c r="Y67" s="7"/>
      <c r="Z67" s="7"/>
      <c r="AA67" s="7"/>
      <c r="AB67" s="25"/>
      <c r="AC67" s="26" t="s">
        <v>421</v>
      </c>
      <c r="AD67" s="7"/>
      <c r="AE67" s="26"/>
      <c r="AF67" s="26">
        <v>1935</v>
      </c>
      <c r="AG67" s="14" t="s">
        <v>290</v>
      </c>
    </row>
    <row r="68" spans="1:33" s="74" customFormat="1" ht="16.5" customHeight="1" x14ac:dyDescent="0.45">
      <c r="A68" s="6" t="s">
        <v>268</v>
      </c>
      <c r="B68" s="2" t="s">
        <v>24</v>
      </c>
      <c r="C68" s="2" t="s">
        <v>25</v>
      </c>
      <c r="D68" s="3" t="s">
        <v>26</v>
      </c>
      <c r="E68" s="4" t="s">
        <v>269</v>
      </c>
      <c r="F68" s="1" t="s">
        <v>28</v>
      </c>
      <c r="G68" s="1"/>
      <c r="H68" s="1"/>
      <c r="I68" s="1"/>
      <c r="J68" s="1" t="s">
        <v>442</v>
      </c>
      <c r="K68" s="17">
        <v>2673481.5</v>
      </c>
      <c r="L68" s="17">
        <v>1164081.5</v>
      </c>
      <c r="M68" s="18" t="s">
        <v>270</v>
      </c>
      <c r="N68" s="6" t="s">
        <v>422</v>
      </c>
      <c r="O68" s="7"/>
      <c r="P68" s="19"/>
      <c r="Q68" s="15"/>
      <c r="R68" s="20"/>
      <c r="S68" s="20"/>
      <c r="T68" s="21"/>
      <c r="U68" s="31"/>
      <c r="V68" s="15"/>
      <c r="W68" s="16"/>
      <c r="X68" s="22"/>
      <c r="Y68" s="7"/>
      <c r="Z68" s="7"/>
      <c r="AA68" s="7"/>
      <c r="AB68" s="25"/>
      <c r="AC68" s="26"/>
      <c r="AD68" s="7"/>
      <c r="AE68" s="26"/>
      <c r="AF68" s="26">
        <v>1948</v>
      </c>
      <c r="AG68" s="14" t="s">
        <v>290</v>
      </c>
    </row>
    <row r="69" spans="1:33" s="74" customFormat="1" ht="15" customHeight="1" x14ac:dyDescent="0.45">
      <c r="A69" s="6" t="s">
        <v>271</v>
      </c>
      <c r="B69" s="2" t="s">
        <v>24</v>
      </c>
      <c r="C69" s="2" t="s">
        <v>25</v>
      </c>
      <c r="D69" s="3" t="s">
        <v>26</v>
      </c>
      <c r="E69" s="4" t="s">
        <v>272</v>
      </c>
      <c r="F69" s="1" t="s">
        <v>28</v>
      </c>
      <c r="G69" s="1" t="s">
        <v>32</v>
      </c>
      <c r="H69" s="1" t="s">
        <v>33</v>
      </c>
      <c r="I69" s="1"/>
      <c r="J69" s="1" t="s">
        <v>37</v>
      </c>
      <c r="K69" s="17">
        <v>2639059.25</v>
      </c>
      <c r="L69" s="17">
        <v>1152427.75</v>
      </c>
      <c r="M69" s="18" t="s">
        <v>273</v>
      </c>
      <c r="N69" s="18">
        <v>1967</v>
      </c>
      <c r="O69" s="7"/>
      <c r="P69" s="19"/>
      <c r="Q69" s="15"/>
      <c r="R69" s="20"/>
      <c r="S69" s="20"/>
      <c r="T69" s="21"/>
      <c r="U69" s="31"/>
      <c r="V69" s="15"/>
      <c r="W69" s="16"/>
      <c r="X69" s="22"/>
      <c r="Y69" s="7"/>
      <c r="Z69" s="7"/>
      <c r="AA69" s="7"/>
      <c r="AB69" s="25"/>
      <c r="AC69" s="26" t="s">
        <v>44</v>
      </c>
      <c r="AD69" s="7"/>
      <c r="AE69" s="26" t="s">
        <v>274</v>
      </c>
      <c r="AF69" s="26">
        <v>1980</v>
      </c>
      <c r="AG69" s="14" t="s">
        <v>275</v>
      </c>
    </row>
    <row r="70" spans="1:33" s="74" customFormat="1" ht="15" customHeight="1" x14ac:dyDescent="0.45">
      <c r="A70" s="6" t="s">
        <v>271</v>
      </c>
      <c r="B70" s="2" t="s">
        <v>24</v>
      </c>
      <c r="C70" s="2" t="s">
        <v>25</v>
      </c>
      <c r="D70" s="3" t="s">
        <v>26</v>
      </c>
      <c r="E70" s="4" t="s">
        <v>272</v>
      </c>
      <c r="F70" s="1" t="s">
        <v>28</v>
      </c>
      <c r="G70" s="1" t="s">
        <v>32</v>
      </c>
      <c r="H70" s="1" t="s">
        <v>33</v>
      </c>
      <c r="I70" s="1"/>
      <c r="J70" s="1" t="s">
        <v>37</v>
      </c>
      <c r="K70" s="17">
        <v>2639059.25</v>
      </c>
      <c r="L70" s="17">
        <v>1152427.75</v>
      </c>
      <c r="M70" s="18" t="s">
        <v>273</v>
      </c>
      <c r="N70" s="18" t="s">
        <v>276</v>
      </c>
      <c r="O70" s="7"/>
      <c r="P70" s="19"/>
      <c r="Q70" s="15"/>
      <c r="R70" s="20"/>
      <c r="S70" s="20"/>
      <c r="T70" s="21"/>
      <c r="U70" s="31"/>
      <c r="V70" s="15"/>
      <c r="W70" s="16"/>
      <c r="X70" s="22"/>
      <c r="Y70" s="7"/>
      <c r="Z70" s="7"/>
      <c r="AA70" s="7"/>
      <c r="AB70" s="25"/>
      <c r="AC70" s="26" t="s">
        <v>44</v>
      </c>
      <c r="AD70" s="7"/>
      <c r="AE70" s="26" t="s">
        <v>277</v>
      </c>
      <c r="AF70" s="26">
        <v>1950</v>
      </c>
      <c r="AG70" s="14" t="s">
        <v>278</v>
      </c>
    </row>
    <row r="71" spans="1:33" s="49" customFormat="1" ht="16.5" customHeight="1" x14ac:dyDescent="0.45">
      <c r="A71" s="6" t="s">
        <v>271</v>
      </c>
      <c r="B71" s="2" t="s">
        <v>24</v>
      </c>
      <c r="C71" s="2" t="s">
        <v>25</v>
      </c>
      <c r="D71" s="3" t="s">
        <v>26</v>
      </c>
      <c r="E71" s="4" t="s">
        <v>272</v>
      </c>
      <c r="F71" s="1" t="s">
        <v>28</v>
      </c>
      <c r="G71" s="1"/>
      <c r="H71" s="1"/>
      <c r="I71" s="1"/>
      <c r="J71" s="1" t="s">
        <v>37</v>
      </c>
      <c r="K71" s="17">
        <v>2639059.25</v>
      </c>
      <c r="L71" s="17">
        <v>1152427.75</v>
      </c>
      <c r="M71" s="18" t="s">
        <v>273</v>
      </c>
      <c r="N71" s="18" t="s">
        <v>279</v>
      </c>
      <c r="O71" s="7"/>
      <c r="P71" s="19"/>
      <c r="Q71" s="15"/>
      <c r="R71" s="20"/>
      <c r="S71" s="20"/>
      <c r="T71" s="21"/>
      <c r="U71" s="31"/>
      <c r="V71" s="15"/>
      <c r="W71" s="16"/>
      <c r="X71" s="22"/>
      <c r="Y71" s="7"/>
      <c r="Z71" s="7"/>
      <c r="AA71" s="7"/>
      <c r="AB71" s="25"/>
      <c r="AC71" s="26" t="s">
        <v>280</v>
      </c>
      <c r="AD71" s="7"/>
      <c r="AE71" s="26"/>
      <c r="AF71" s="26">
        <v>1980</v>
      </c>
      <c r="AG71" s="14" t="s">
        <v>275</v>
      </c>
    </row>
    <row r="72" spans="1:33" s="49" customFormat="1" ht="16.5" customHeight="1" x14ac:dyDescent="0.45">
      <c r="A72" s="6" t="s">
        <v>271</v>
      </c>
      <c r="B72" s="2" t="s">
        <v>24</v>
      </c>
      <c r="C72" s="2" t="s">
        <v>25</v>
      </c>
      <c r="D72" s="3" t="s">
        <v>26</v>
      </c>
      <c r="E72" s="4" t="s">
        <v>272</v>
      </c>
      <c r="F72" s="1" t="s">
        <v>28</v>
      </c>
      <c r="G72" s="1"/>
      <c r="H72" s="1"/>
      <c r="I72" s="1"/>
      <c r="J72" s="1" t="s">
        <v>37</v>
      </c>
      <c r="K72" s="17">
        <v>2639059.25</v>
      </c>
      <c r="L72" s="17">
        <v>1152427.75</v>
      </c>
      <c r="M72" s="18" t="s">
        <v>273</v>
      </c>
      <c r="N72" s="18" t="s">
        <v>281</v>
      </c>
      <c r="O72" s="7"/>
      <c r="P72" s="19"/>
      <c r="Q72" s="15"/>
      <c r="R72" s="20"/>
      <c r="S72" s="20"/>
      <c r="T72" s="21"/>
      <c r="U72" s="94">
        <v>1500000</v>
      </c>
      <c r="V72" s="95">
        <v>1200000</v>
      </c>
      <c r="W72" s="96">
        <v>180000</v>
      </c>
      <c r="X72" s="22" t="s">
        <v>37</v>
      </c>
      <c r="Y72" s="7"/>
      <c r="Z72" s="7"/>
      <c r="AA72" s="7"/>
      <c r="AB72" s="25"/>
      <c r="AC72" s="26" t="s">
        <v>282</v>
      </c>
      <c r="AD72" s="7"/>
      <c r="AE72" s="26"/>
      <c r="AF72" s="26">
        <v>2017</v>
      </c>
      <c r="AG72" s="14" t="s">
        <v>283</v>
      </c>
    </row>
    <row r="73" spans="1:33" s="49" customFormat="1" ht="16.5" customHeight="1" x14ac:dyDescent="0.45">
      <c r="A73" s="6" t="s">
        <v>284</v>
      </c>
      <c r="B73" s="2" t="s">
        <v>24</v>
      </c>
      <c r="C73" s="2" t="s">
        <v>25</v>
      </c>
      <c r="D73" s="2" t="s">
        <v>26</v>
      </c>
      <c r="E73" s="6" t="s">
        <v>285</v>
      </c>
      <c r="F73" s="1" t="s">
        <v>28</v>
      </c>
      <c r="G73" s="5" t="s">
        <v>32</v>
      </c>
      <c r="H73" s="5" t="s">
        <v>33</v>
      </c>
      <c r="I73" s="1" t="s">
        <v>99</v>
      </c>
      <c r="J73" s="1" t="s">
        <v>37</v>
      </c>
      <c r="K73" s="17">
        <v>2643240.75</v>
      </c>
      <c r="L73" s="17">
        <v>1109229.875</v>
      </c>
      <c r="M73" s="18" t="s">
        <v>242</v>
      </c>
      <c r="N73" s="18">
        <v>1699</v>
      </c>
      <c r="O73" s="10"/>
      <c r="P73" s="12"/>
      <c r="Q73" s="11"/>
      <c r="R73" s="12"/>
      <c r="S73" s="12"/>
      <c r="T73" s="12"/>
      <c r="U73" s="34"/>
      <c r="V73" s="11"/>
      <c r="W73" s="16"/>
      <c r="X73" s="24"/>
      <c r="Y73" s="12"/>
      <c r="Z73" s="12"/>
      <c r="AA73" s="12"/>
      <c r="AB73" s="25"/>
      <c r="AC73" s="24" t="s">
        <v>286</v>
      </c>
      <c r="AD73" s="12"/>
      <c r="AE73" s="24" t="s">
        <v>287</v>
      </c>
      <c r="AF73" s="29">
        <v>1926</v>
      </c>
      <c r="AG73" s="14" t="s">
        <v>381</v>
      </c>
    </row>
    <row r="74" spans="1:33" s="49" customFormat="1" ht="16.5" customHeight="1" x14ac:dyDescent="0.45">
      <c r="A74" s="6" t="s">
        <v>284</v>
      </c>
      <c r="B74" s="2" t="s">
        <v>24</v>
      </c>
      <c r="C74" s="2" t="s">
        <v>25</v>
      </c>
      <c r="D74" s="3" t="s">
        <v>26</v>
      </c>
      <c r="E74" s="4" t="s">
        <v>285</v>
      </c>
      <c r="F74" s="1" t="s">
        <v>28</v>
      </c>
      <c r="G74" s="1"/>
      <c r="H74" s="1"/>
      <c r="I74" s="1"/>
      <c r="J74" s="1" t="s">
        <v>37</v>
      </c>
      <c r="K74" s="17">
        <v>2643240.75</v>
      </c>
      <c r="L74" s="17">
        <v>1109229.875</v>
      </c>
      <c r="M74" s="18" t="s">
        <v>242</v>
      </c>
      <c r="N74" s="18" t="s">
        <v>288</v>
      </c>
      <c r="O74" s="7"/>
      <c r="P74" s="19"/>
      <c r="Q74" s="15"/>
      <c r="R74" s="20"/>
      <c r="S74" s="20"/>
      <c r="T74" s="21"/>
      <c r="U74" s="31"/>
      <c r="V74" s="15"/>
      <c r="W74" s="16"/>
      <c r="X74" s="22"/>
      <c r="Y74" s="7"/>
      <c r="Z74" s="7"/>
      <c r="AA74" s="7"/>
      <c r="AB74" s="25"/>
      <c r="AC74" s="26" t="s">
        <v>289</v>
      </c>
      <c r="AD74" s="7"/>
      <c r="AE74" s="24"/>
      <c r="AF74" s="26" t="s">
        <v>37</v>
      </c>
      <c r="AG74" s="14" t="s">
        <v>290</v>
      </c>
    </row>
    <row r="75" spans="1:33" s="49" customFormat="1" ht="16.5" customHeight="1" x14ac:dyDescent="0.45">
      <c r="A75" s="6" t="s">
        <v>291</v>
      </c>
      <c r="B75" s="2" t="s">
        <v>24</v>
      </c>
      <c r="C75" s="2" t="s">
        <v>25</v>
      </c>
      <c r="D75" s="3" t="s">
        <v>26</v>
      </c>
      <c r="E75" s="4" t="s">
        <v>440</v>
      </c>
      <c r="F75" s="1" t="s">
        <v>28</v>
      </c>
      <c r="G75" s="1"/>
      <c r="H75" s="1"/>
      <c r="I75" s="1"/>
      <c r="J75" s="1" t="s">
        <v>37</v>
      </c>
      <c r="K75" s="17">
        <v>2619376.75</v>
      </c>
      <c r="L75" s="17">
        <v>1099930</v>
      </c>
      <c r="M75" s="18" t="s">
        <v>242</v>
      </c>
      <c r="N75" s="18" t="s">
        <v>292</v>
      </c>
      <c r="O75" s="7"/>
      <c r="P75" s="19"/>
      <c r="Q75" s="15"/>
      <c r="R75" s="20"/>
      <c r="S75" s="20"/>
      <c r="T75" s="21"/>
      <c r="U75" s="31"/>
      <c r="V75" s="15"/>
      <c r="W75" s="16"/>
      <c r="X75" s="22"/>
      <c r="Y75" s="7"/>
      <c r="Z75" s="7"/>
      <c r="AA75" s="7"/>
      <c r="AB75" s="25"/>
      <c r="AC75" s="26"/>
      <c r="AD75" s="7"/>
      <c r="AE75" s="24" t="s">
        <v>370</v>
      </c>
      <c r="AF75" s="26">
        <v>2019</v>
      </c>
      <c r="AG75" s="14" t="s">
        <v>293</v>
      </c>
    </row>
    <row r="76" spans="1:33" s="49" customFormat="1" ht="16.5" customHeight="1" x14ac:dyDescent="0.45">
      <c r="A76" s="6" t="s">
        <v>291</v>
      </c>
      <c r="B76" s="2" t="s">
        <v>24</v>
      </c>
      <c r="C76" s="2" t="s">
        <v>25</v>
      </c>
      <c r="D76" s="3" t="s">
        <v>26</v>
      </c>
      <c r="E76" s="4" t="s">
        <v>440</v>
      </c>
      <c r="F76" s="1" t="s">
        <v>28</v>
      </c>
      <c r="G76" s="1"/>
      <c r="H76" s="1"/>
      <c r="I76" s="1"/>
      <c r="J76" s="1" t="s">
        <v>37</v>
      </c>
      <c r="K76" s="17">
        <v>2619376.7489999998</v>
      </c>
      <c r="L76" s="17">
        <v>1099930.0009999999</v>
      </c>
      <c r="M76" s="18" t="s">
        <v>242</v>
      </c>
      <c r="N76" s="18" t="s">
        <v>369</v>
      </c>
      <c r="O76" s="7"/>
      <c r="P76" s="19"/>
      <c r="Q76" s="15"/>
      <c r="R76" s="20"/>
      <c r="S76" s="20"/>
      <c r="T76" s="21"/>
      <c r="U76" s="31"/>
      <c r="V76" s="15"/>
      <c r="W76" s="16"/>
      <c r="X76" s="22"/>
      <c r="Y76" s="7"/>
      <c r="Z76" s="7"/>
      <c r="AA76" s="7"/>
      <c r="AB76" s="25"/>
      <c r="AC76" s="26"/>
      <c r="AD76" s="7"/>
      <c r="AE76" s="24" t="s">
        <v>411</v>
      </c>
      <c r="AF76" s="26">
        <v>2019</v>
      </c>
      <c r="AG76" s="14" t="s">
        <v>293</v>
      </c>
    </row>
    <row r="77" spans="1:33" s="49" customFormat="1" ht="16.5" customHeight="1" x14ac:dyDescent="0.45">
      <c r="A77" s="6" t="s">
        <v>294</v>
      </c>
      <c r="B77" s="2" t="s">
        <v>24</v>
      </c>
      <c r="C77" s="2" t="s">
        <v>25</v>
      </c>
      <c r="D77" s="3" t="s">
        <v>26</v>
      </c>
      <c r="E77" s="4" t="s">
        <v>295</v>
      </c>
      <c r="F77" s="1" t="s">
        <v>28</v>
      </c>
      <c r="G77" s="1" t="s">
        <v>32</v>
      </c>
      <c r="H77" s="1" t="s">
        <v>33</v>
      </c>
      <c r="I77" s="1"/>
      <c r="J77" s="1" t="s">
        <v>37</v>
      </c>
      <c r="K77" s="17">
        <v>2631946.5</v>
      </c>
      <c r="L77" s="17">
        <v>1139249</v>
      </c>
      <c r="M77" s="18" t="s">
        <v>296</v>
      </c>
      <c r="N77" s="18">
        <v>1928</v>
      </c>
      <c r="O77" s="7"/>
      <c r="P77" s="19"/>
      <c r="Q77" s="15"/>
      <c r="R77" s="20"/>
      <c r="S77" s="20"/>
      <c r="T77" s="21"/>
      <c r="U77" s="31"/>
      <c r="V77" s="15"/>
      <c r="W77" s="16"/>
      <c r="X77" s="22"/>
      <c r="Y77" s="7"/>
      <c r="Z77" s="7"/>
      <c r="AA77" s="7"/>
      <c r="AB77" s="25"/>
      <c r="AC77" s="26" t="s">
        <v>297</v>
      </c>
      <c r="AD77" s="7"/>
      <c r="AE77" s="24" t="s">
        <v>298</v>
      </c>
      <c r="AF77" s="26">
        <v>1980</v>
      </c>
      <c r="AG77" s="14" t="s">
        <v>299</v>
      </c>
    </row>
    <row r="78" spans="1:33" s="49" customFormat="1" ht="16.5" customHeight="1" x14ac:dyDescent="0.45">
      <c r="A78" s="6" t="s">
        <v>294</v>
      </c>
      <c r="B78" s="2" t="s">
        <v>24</v>
      </c>
      <c r="C78" s="2" t="s">
        <v>25</v>
      </c>
      <c r="D78" s="3" t="s">
        <v>26</v>
      </c>
      <c r="E78" s="4" t="s">
        <v>295</v>
      </c>
      <c r="F78" s="1" t="s">
        <v>28</v>
      </c>
      <c r="G78" s="1" t="s">
        <v>32</v>
      </c>
      <c r="H78" s="1" t="s">
        <v>33</v>
      </c>
      <c r="I78" s="1"/>
      <c r="J78" s="1" t="s">
        <v>37</v>
      </c>
      <c r="K78" s="17">
        <v>2631946.5</v>
      </c>
      <c r="L78" s="17">
        <v>1139249</v>
      </c>
      <c r="M78" s="18" t="s">
        <v>296</v>
      </c>
      <c r="N78" s="18">
        <v>1945</v>
      </c>
      <c r="O78" s="7"/>
      <c r="P78" s="19"/>
      <c r="Q78" s="15"/>
      <c r="R78" s="20"/>
      <c r="S78" s="20"/>
      <c r="T78" s="21"/>
      <c r="U78" s="31"/>
      <c r="V78" s="15"/>
      <c r="W78" s="16"/>
      <c r="X78" s="22"/>
      <c r="Y78" s="7"/>
      <c r="Z78" s="7"/>
      <c r="AA78" s="7"/>
      <c r="AB78" s="25"/>
      <c r="AC78" s="26" t="s">
        <v>58</v>
      </c>
      <c r="AD78" s="7"/>
      <c r="AE78" s="26" t="s">
        <v>300</v>
      </c>
      <c r="AF78" s="26">
        <v>1980</v>
      </c>
      <c r="AG78" s="14" t="s">
        <v>301</v>
      </c>
    </row>
    <row r="79" spans="1:33" s="49" customFormat="1" ht="16.5" customHeight="1" x14ac:dyDescent="0.45">
      <c r="A79" s="6" t="s">
        <v>294</v>
      </c>
      <c r="B79" s="2" t="s">
        <v>24</v>
      </c>
      <c r="C79" s="2" t="s">
        <v>25</v>
      </c>
      <c r="D79" s="3" t="s">
        <v>26</v>
      </c>
      <c r="E79" s="4" t="s">
        <v>295</v>
      </c>
      <c r="F79" s="1" t="s">
        <v>28</v>
      </c>
      <c r="G79" s="1" t="s">
        <v>32</v>
      </c>
      <c r="H79" s="1" t="s">
        <v>33</v>
      </c>
      <c r="I79" s="1"/>
      <c r="J79" s="1" t="s">
        <v>37</v>
      </c>
      <c r="K79" s="17">
        <v>2631946.5</v>
      </c>
      <c r="L79" s="17">
        <v>1139249</v>
      </c>
      <c r="M79" s="18" t="s">
        <v>296</v>
      </c>
      <c r="N79" s="18">
        <v>1935</v>
      </c>
      <c r="O79" s="7" t="s">
        <v>302</v>
      </c>
      <c r="P79" s="19" t="s">
        <v>303</v>
      </c>
      <c r="Q79" s="15"/>
      <c r="R79" s="20"/>
      <c r="S79" s="20"/>
      <c r="T79" s="21"/>
      <c r="U79" s="31"/>
      <c r="V79" s="15"/>
      <c r="W79" s="16"/>
      <c r="X79" s="22"/>
      <c r="Y79" s="7"/>
      <c r="Z79" s="7"/>
      <c r="AA79" s="7"/>
      <c r="AB79" s="25"/>
      <c r="AC79" s="26" t="s">
        <v>58</v>
      </c>
      <c r="AD79" s="7"/>
      <c r="AE79" s="26" t="s">
        <v>304</v>
      </c>
      <c r="AF79" s="26">
        <v>1980</v>
      </c>
      <c r="AG79" s="14" t="s">
        <v>299</v>
      </c>
    </row>
    <row r="80" spans="1:33" s="49" customFormat="1" ht="16.5" customHeight="1" x14ac:dyDescent="0.45">
      <c r="A80" s="6" t="s">
        <v>294</v>
      </c>
      <c r="B80" s="2" t="s">
        <v>24</v>
      </c>
      <c r="C80" s="2" t="s">
        <v>25</v>
      </c>
      <c r="D80" s="3" t="s">
        <v>26</v>
      </c>
      <c r="E80" s="4" t="s">
        <v>295</v>
      </c>
      <c r="F80" s="1" t="s">
        <v>28</v>
      </c>
      <c r="G80" s="1"/>
      <c r="H80" s="1"/>
      <c r="I80" s="1"/>
      <c r="J80" s="1" t="s">
        <v>37</v>
      </c>
      <c r="K80" s="17">
        <v>2631946.5</v>
      </c>
      <c r="L80" s="17">
        <v>1139249</v>
      </c>
      <c r="M80" s="18" t="s">
        <v>296</v>
      </c>
      <c r="N80" s="18" t="s">
        <v>305</v>
      </c>
      <c r="O80" s="7"/>
      <c r="P80" s="19"/>
      <c r="Q80" s="15"/>
      <c r="R80" s="20"/>
      <c r="S80" s="20"/>
      <c r="T80" s="21"/>
      <c r="U80" s="31"/>
      <c r="V80" s="15"/>
      <c r="W80" s="16"/>
      <c r="X80" s="22"/>
      <c r="Y80" s="7"/>
      <c r="Z80" s="7"/>
      <c r="AA80" s="7"/>
      <c r="AB80" s="25"/>
      <c r="AC80" s="26"/>
      <c r="AD80" s="7"/>
      <c r="AE80" s="26"/>
      <c r="AF80" s="26">
        <v>1983</v>
      </c>
      <c r="AG80" s="14" t="s">
        <v>267</v>
      </c>
    </row>
    <row r="81" spans="1:33" s="49" customFormat="1" ht="16.5" customHeight="1" x14ac:dyDescent="0.45">
      <c r="A81" s="6" t="s">
        <v>294</v>
      </c>
      <c r="B81" s="2" t="s">
        <v>24</v>
      </c>
      <c r="C81" s="2" t="s">
        <v>25</v>
      </c>
      <c r="D81" s="3" t="s">
        <v>26</v>
      </c>
      <c r="E81" s="4" t="s">
        <v>295</v>
      </c>
      <c r="F81" s="1" t="s">
        <v>28</v>
      </c>
      <c r="G81" s="1" t="s">
        <v>32</v>
      </c>
      <c r="H81" s="1" t="s">
        <v>33</v>
      </c>
      <c r="I81" s="1"/>
      <c r="J81" s="1" t="s">
        <v>37</v>
      </c>
      <c r="K81" s="17">
        <v>2631946.5</v>
      </c>
      <c r="L81" s="17">
        <v>1139249</v>
      </c>
      <c r="M81" s="18" t="s">
        <v>296</v>
      </c>
      <c r="N81" s="18" t="s">
        <v>306</v>
      </c>
      <c r="O81" s="7"/>
      <c r="P81" s="19"/>
      <c r="Q81" s="15"/>
      <c r="R81" s="20"/>
      <c r="S81" s="20"/>
      <c r="T81" s="21"/>
      <c r="U81" s="31"/>
      <c r="V81" s="15"/>
      <c r="W81" s="16"/>
      <c r="X81" s="22"/>
      <c r="Y81" s="7"/>
      <c r="Z81" s="7"/>
      <c r="AA81" s="7"/>
      <c r="AB81" s="25"/>
      <c r="AC81" s="27" t="s">
        <v>307</v>
      </c>
      <c r="AD81" s="7"/>
      <c r="AE81" s="26" t="s">
        <v>308</v>
      </c>
      <c r="AF81" s="26">
        <v>1983</v>
      </c>
      <c r="AG81" s="14" t="s">
        <v>309</v>
      </c>
    </row>
    <row r="82" spans="1:33" s="49" customFormat="1" ht="16.5" customHeight="1" x14ac:dyDescent="0.45">
      <c r="A82" s="6" t="s">
        <v>294</v>
      </c>
      <c r="B82" s="2" t="s">
        <v>24</v>
      </c>
      <c r="C82" s="2" t="s">
        <v>25</v>
      </c>
      <c r="D82" s="3" t="s">
        <v>26</v>
      </c>
      <c r="E82" s="4" t="s">
        <v>295</v>
      </c>
      <c r="F82" s="1" t="s">
        <v>28</v>
      </c>
      <c r="G82" s="1"/>
      <c r="H82" s="1"/>
      <c r="I82" s="1" t="s">
        <v>56</v>
      </c>
      <c r="J82" s="1" t="s">
        <v>37</v>
      </c>
      <c r="K82" s="17">
        <v>2631946.5</v>
      </c>
      <c r="L82" s="17">
        <v>1139249</v>
      </c>
      <c r="M82" s="18" t="s">
        <v>296</v>
      </c>
      <c r="N82" s="18" t="s">
        <v>310</v>
      </c>
      <c r="O82" s="7"/>
      <c r="P82" s="19"/>
      <c r="Q82" s="15"/>
      <c r="R82" s="20"/>
      <c r="S82" s="20"/>
      <c r="T82" s="21"/>
      <c r="U82" s="31"/>
      <c r="V82" s="15"/>
      <c r="W82" s="16"/>
      <c r="X82" s="23"/>
      <c r="Y82" s="7"/>
      <c r="Z82" s="7"/>
      <c r="AA82" s="7"/>
      <c r="AB82" s="25"/>
      <c r="AC82" s="27" t="s">
        <v>311</v>
      </c>
      <c r="AD82" s="7"/>
      <c r="AE82" s="27" t="s">
        <v>312</v>
      </c>
      <c r="AF82" s="27"/>
      <c r="AG82" s="14" t="s">
        <v>313</v>
      </c>
    </row>
    <row r="83" spans="1:33" s="49" customFormat="1" ht="16.5" customHeight="1" x14ac:dyDescent="0.45">
      <c r="A83" s="6" t="s">
        <v>294</v>
      </c>
      <c r="B83" s="2" t="s">
        <v>24</v>
      </c>
      <c r="C83" s="2" t="s">
        <v>25</v>
      </c>
      <c r="D83" s="3" t="s">
        <v>26</v>
      </c>
      <c r="E83" s="4" t="s">
        <v>295</v>
      </c>
      <c r="F83" s="1" t="s">
        <v>28</v>
      </c>
      <c r="G83" s="1"/>
      <c r="H83" s="1"/>
      <c r="I83" s="1"/>
      <c r="J83" s="1" t="s">
        <v>37</v>
      </c>
      <c r="K83" s="17">
        <v>2631946.5</v>
      </c>
      <c r="L83" s="17">
        <v>1139249</v>
      </c>
      <c r="M83" s="18" t="s">
        <v>296</v>
      </c>
      <c r="N83" s="18" t="s">
        <v>314</v>
      </c>
      <c r="O83" s="7"/>
      <c r="P83" s="19"/>
      <c r="Q83" s="15"/>
      <c r="R83" s="20"/>
      <c r="S83" s="20"/>
      <c r="T83" s="21"/>
      <c r="U83" s="31"/>
      <c r="V83" s="15"/>
      <c r="W83" s="16"/>
      <c r="X83" s="22"/>
      <c r="Y83" s="7"/>
      <c r="Z83" s="7"/>
      <c r="AA83" s="7"/>
      <c r="AB83" s="25"/>
      <c r="AC83" s="26" t="s">
        <v>315</v>
      </c>
      <c r="AD83" s="7"/>
      <c r="AE83" s="26" t="s">
        <v>316</v>
      </c>
      <c r="AF83" s="26" t="s">
        <v>37</v>
      </c>
      <c r="AG83" s="14" t="s">
        <v>290</v>
      </c>
    </row>
    <row r="84" spans="1:33" s="49" customFormat="1" ht="16.5" customHeight="1" x14ac:dyDescent="0.45">
      <c r="A84" s="6" t="s">
        <v>317</v>
      </c>
      <c r="B84" s="2" t="s">
        <v>24</v>
      </c>
      <c r="C84" s="2" t="s">
        <v>25</v>
      </c>
      <c r="D84" s="3" t="s">
        <v>26</v>
      </c>
      <c r="E84" s="4" t="s">
        <v>318</v>
      </c>
      <c r="F84" s="1" t="s">
        <v>28</v>
      </c>
      <c r="G84" s="1" t="s">
        <v>32</v>
      </c>
      <c r="H84" s="1" t="s">
        <v>33</v>
      </c>
      <c r="I84" s="1"/>
      <c r="J84" s="1" t="s">
        <v>37</v>
      </c>
      <c r="K84" s="17">
        <v>2652229</v>
      </c>
      <c r="L84" s="17">
        <v>1162755.125</v>
      </c>
      <c r="M84" s="18" t="s">
        <v>319</v>
      </c>
      <c r="N84" s="18" t="s">
        <v>320</v>
      </c>
      <c r="O84" s="35"/>
      <c r="P84" s="35"/>
      <c r="Q84" s="15"/>
      <c r="R84" s="20"/>
      <c r="S84" s="20"/>
      <c r="T84" s="21"/>
      <c r="U84" s="31"/>
      <c r="V84" s="15"/>
      <c r="W84" s="16"/>
      <c r="X84" s="22"/>
      <c r="Y84" s="7"/>
      <c r="Z84" s="7"/>
      <c r="AA84" s="7"/>
      <c r="AB84" s="25"/>
      <c r="AC84" s="26" t="s">
        <v>58</v>
      </c>
      <c r="AD84" s="7"/>
      <c r="AE84" s="26" t="s">
        <v>300</v>
      </c>
      <c r="AF84" s="26">
        <v>1977</v>
      </c>
      <c r="AG84" s="14" t="s">
        <v>321</v>
      </c>
    </row>
    <row r="85" spans="1:33" s="49" customFormat="1" ht="16.5" customHeight="1" x14ac:dyDescent="0.45">
      <c r="A85" s="6" t="s">
        <v>317</v>
      </c>
      <c r="B85" s="2" t="s">
        <v>24</v>
      </c>
      <c r="C85" s="2" t="s">
        <v>25</v>
      </c>
      <c r="D85" s="3" t="s">
        <v>26</v>
      </c>
      <c r="E85" s="4" t="s">
        <v>318</v>
      </c>
      <c r="F85" s="1" t="s">
        <v>28</v>
      </c>
      <c r="G85" s="1" t="s">
        <v>32</v>
      </c>
      <c r="H85" s="1" t="s">
        <v>33</v>
      </c>
      <c r="I85" s="1"/>
      <c r="J85" s="1" t="s">
        <v>37</v>
      </c>
      <c r="K85" s="17">
        <v>2652229</v>
      </c>
      <c r="L85" s="17">
        <v>1162755.125</v>
      </c>
      <c r="M85" s="18" t="s">
        <v>319</v>
      </c>
      <c r="N85" s="18" t="s">
        <v>322</v>
      </c>
      <c r="O85" s="35"/>
      <c r="P85" s="35" t="s">
        <v>323</v>
      </c>
      <c r="Q85" s="15"/>
      <c r="R85" s="20"/>
      <c r="S85" s="20"/>
      <c r="T85" s="21"/>
      <c r="U85" s="31"/>
      <c r="V85" s="15"/>
      <c r="W85" s="16"/>
      <c r="X85" s="22"/>
      <c r="Y85" s="7"/>
      <c r="Z85" s="7"/>
      <c r="AA85" s="7"/>
      <c r="AB85" s="25"/>
      <c r="AC85" s="26" t="s">
        <v>324</v>
      </c>
      <c r="AD85" s="7"/>
      <c r="AE85" s="26" t="s">
        <v>325</v>
      </c>
      <c r="AF85" s="26">
        <v>1988</v>
      </c>
      <c r="AG85" s="14" t="s">
        <v>326</v>
      </c>
    </row>
    <row r="86" spans="1:33" s="49" customFormat="1" ht="16.5" customHeight="1" x14ac:dyDescent="0.45">
      <c r="A86" s="6" t="s">
        <v>317</v>
      </c>
      <c r="B86" s="2" t="s">
        <v>24</v>
      </c>
      <c r="C86" s="2" t="s">
        <v>25</v>
      </c>
      <c r="D86" s="3" t="s">
        <v>26</v>
      </c>
      <c r="E86" s="4" t="s">
        <v>318</v>
      </c>
      <c r="F86" s="1" t="s">
        <v>28</v>
      </c>
      <c r="G86" s="1" t="s">
        <v>32</v>
      </c>
      <c r="H86" s="1" t="s">
        <v>33</v>
      </c>
      <c r="I86" s="1"/>
      <c r="J86" s="1" t="s">
        <v>37</v>
      </c>
      <c r="K86" s="17">
        <v>2652229</v>
      </c>
      <c r="L86" s="17">
        <v>1162755.125</v>
      </c>
      <c r="M86" s="18" t="s">
        <v>319</v>
      </c>
      <c r="N86" s="18" t="s">
        <v>327</v>
      </c>
      <c r="O86" s="35">
        <v>37816</v>
      </c>
      <c r="P86" s="35">
        <v>37817</v>
      </c>
      <c r="Q86" s="15"/>
      <c r="R86" s="20"/>
      <c r="S86" s="20"/>
      <c r="T86" s="21"/>
      <c r="U86" s="31"/>
      <c r="V86" s="15"/>
      <c r="W86" s="16"/>
      <c r="X86" s="22"/>
      <c r="Y86" s="7">
        <v>65</v>
      </c>
      <c r="Z86" s="7"/>
      <c r="AA86" s="7"/>
      <c r="AB86" s="25" t="s">
        <v>37</v>
      </c>
      <c r="AC86" s="26" t="s">
        <v>328</v>
      </c>
      <c r="AD86" s="7"/>
      <c r="AE86" s="27" t="s">
        <v>329</v>
      </c>
      <c r="AF86" s="26">
        <v>2003</v>
      </c>
      <c r="AG86" s="14" t="s">
        <v>330</v>
      </c>
    </row>
    <row r="87" spans="1:33" s="49" customFormat="1" ht="16.5" customHeight="1" x14ac:dyDescent="0.45">
      <c r="A87" s="6" t="s">
        <v>317</v>
      </c>
      <c r="B87" s="2" t="s">
        <v>24</v>
      </c>
      <c r="C87" s="2" t="s">
        <v>25</v>
      </c>
      <c r="D87" s="3" t="s">
        <v>26</v>
      </c>
      <c r="E87" s="4" t="s">
        <v>318</v>
      </c>
      <c r="F87" s="1" t="s">
        <v>28</v>
      </c>
      <c r="G87" s="1" t="s">
        <v>32</v>
      </c>
      <c r="H87" s="1" t="s">
        <v>33</v>
      </c>
      <c r="I87" s="1"/>
      <c r="J87" s="1" t="s">
        <v>37</v>
      </c>
      <c r="K87" s="17">
        <v>2652229</v>
      </c>
      <c r="L87" s="17">
        <v>1162755.125</v>
      </c>
      <c r="M87" s="18" t="s">
        <v>319</v>
      </c>
      <c r="N87" s="18" t="s">
        <v>331</v>
      </c>
      <c r="O87" s="35">
        <v>40025</v>
      </c>
      <c r="P87" s="35">
        <v>40051</v>
      </c>
      <c r="Q87" s="15">
        <v>11766</v>
      </c>
      <c r="R87" s="20">
        <v>2520</v>
      </c>
      <c r="S87" s="20">
        <v>50000</v>
      </c>
      <c r="T87" s="21"/>
      <c r="U87" s="31"/>
      <c r="V87" s="15"/>
      <c r="W87" s="16"/>
      <c r="X87" s="22"/>
      <c r="Y87" s="7">
        <v>73</v>
      </c>
      <c r="Z87" s="7">
        <v>15</v>
      </c>
      <c r="AA87" s="7">
        <v>80</v>
      </c>
      <c r="AB87" s="25" t="s">
        <v>37</v>
      </c>
      <c r="AC87" s="26" t="s">
        <v>332</v>
      </c>
      <c r="AD87" s="7"/>
      <c r="AE87" s="27" t="s">
        <v>333</v>
      </c>
      <c r="AF87" s="26">
        <v>2009</v>
      </c>
      <c r="AG87" s="14" t="s">
        <v>334</v>
      </c>
    </row>
    <row r="88" spans="1:33" s="49" customFormat="1" ht="16.5" customHeight="1" x14ac:dyDescent="0.45">
      <c r="A88" s="6" t="s">
        <v>317</v>
      </c>
      <c r="B88" s="2" t="s">
        <v>24</v>
      </c>
      <c r="C88" s="2" t="s">
        <v>25</v>
      </c>
      <c r="D88" s="3" t="s">
        <v>26</v>
      </c>
      <c r="E88" s="4" t="s">
        <v>318</v>
      </c>
      <c r="F88" s="1" t="s">
        <v>28</v>
      </c>
      <c r="G88" s="1" t="s">
        <v>32</v>
      </c>
      <c r="H88" s="1" t="s">
        <v>33</v>
      </c>
      <c r="I88" s="1"/>
      <c r="J88" s="1" t="s">
        <v>37</v>
      </c>
      <c r="K88" s="17">
        <v>2652229</v>
      </c>
      <c r="L88" s="17">
        <v>1162755.125</v>
      </c>
      <c r="M88" s="18" t="s">
        <v>319</v>
      </c>
      <c r="N88" s="35" t="s">
        <v>336</v>
      </c>
      <c r="O88" s="35" t="s">
        <v>336</v>
      </c>
      <c r="P88" s="35" t="s">
        <v>337</v>
      </c>
      <c r="Q88" s="15">
        <v>16000</v>
      </c>
      <c r="R88" s="20"/>
      <c r="S88" s="20"/>
      <c r="T88" s="21"/>
      <c r="U88" s="31"/>
      <c r="V88" s="15"/>
      <c r="W88" s="16"/>
      <c r="X88" s="22"/>
      <c r="Y88" s="7">
        <v>43.8</v>
      </c>
      <c r="Z88" s="7"/>
      <c r="AA88" s="7"/>
      <c r="AB88" s="25" t="s">
        <v>37</v>
      </c>
      <c r="AC88" s="26" t="s">
        <v>338</v>
      </c>
      <c r="AD88" s="7"/>
      <c r="AE88" s="27" t="s">
        <v>339</v>
      </c>
      <c r="AF88" s="26">
        <v>2010</v>
      </c>
      <c r="AG88" s="14" t="s">
        <v>340</v>
      </c>
    </row>
    <row r="89" spans="1:33" s="49" customFormat="1" ht="16.5" customHeight="1" x14ac:dyDescent="0.45">
      <c r="A89" s="6" t="s">
        <v>317</v>
      </c>
      <c r="B89" s="2" t="s">
        <v>24</v>
      </c>
      <c r="C89" s="2" t="s">
        <v>25</v>
      </c>
      <c r="D89" s="3" t="s">
        <v>26</v>
      </c>
      <c r="E89" s="4" t="s">
        <v>318</v>
      </c>
      <c r="F89" s="1" t="s">
        <v>28</v>
      </c>
      <c r="G89" s="1" t="s">
        <v>32</v>
      </c>
      <c r="H89" s="1" t="s">
        <v>33</v>
      </c>
      <c r="I89" s="1"/>
      <c r="J89" s="1" t="s">
        <v>442</v>
      </c>
      <c r="K89" s="17">
        <v>2652229</v>
      </c>
      <c r="L89" s="17">
        <v>1162755.125</v>
      </c>
      <c r="M89" s="18" t="s">
        <v>319</v>
      </c>
      <c r="N89" s="18" t="s">
        <v>341</v>
      </c>
      <c r="O89" s="36" t="s">
        <v>341</v>
      </c>
      <c r="P89" s="35">
        <v>40731</v>
      </c>
      <c r="Q89" s="30"/>
      <c r="R89" s="20"/>
      <c r="S89" s="20"/>
      <c r="T89" s="21"/>
      <c r="U89" s="17">
        <v>12000</v>
      </c>
      <c r="V89" s="15"/>
      <c r="W89" s="16"/>
      <c r="X89" s="23" t="s">
        <v>43</v>
      </c>
      <c r="Y89" s="7">
        <v>50</v>
      </c>
      <c r="Z89" s="7"/>
      <c r="AA89" s="7"/>
      <c r="AB89" s="25" t="s">
        <v>37</v>
      </c>
      <c r="AC89" s="26" t="s">
        <v>401</v>
      </c>
      <c r="AD89" s="7"/>
      <c r="AE89" s="27" t="s">
        <v>342</v>
      </c>
      <c r="AF89" s="26">
        <v>2011</v>
      </c>
      <c r="AG89" s="14" t="s">
        <v>343</v>
      </c>
    </row>
    <row r="90" spans="1:33" s="74" customFormat="1" ht="16.5" customHeight="1" x14ac:dyDescent="0.45">
      <c r="A90" s="6" t="s">
        <v>317</v>
      </c>
      <c r="B90" s="2" t="s">
        <v>24</v>
      </c>
      <c r="C90" s="2" t="s">
        <v>25</v>
      </c>
      <c r="D90" s="3" t="s">
        <v>26</v>
      </c>
      <c r="E90" s="4" t="s">
        <v>318</v>
      </c>
      <c r="F90" s="1" t="s">
        <v>28</v>
      </c>
      <c r="G90" s="1" t="s">
        <v>32</v>
      </c>
      <c r="H90" s="1" t="s">
        <v>33</v>
      </c>
      <c r="I90" s="1"/>
      <c r="J90" s="1" t="s">
        <v>442</v>
      </c>
      <c r="K90" s="17">
        <v>2652229</v>
      </c>
      <c r="L90" s="17">
        <v>1162755.125</v>
      </c>
      <c r="M90" s="18" t="s">
        <v>319</v>
      </c>
      <c r="N90" s="35" t="s">
        <v>345</v>
      </c>
      <c r="O90" s="35" t="s">
        <v>345</v>
      </c>
      <c r="P90" s="35">
        <v>40782</v>
      </c>
      <c r="Q90" s="30">
        <v>29500</v>
      </c>
      <c r="R90" s="20">
        <v>15000</v>
      </c>
      <c r="S90" s="20">
        <v>44000</v>
      </c>
      <c r="T90" s="21"/>
      <c r="U90" s="15">
        <v>44000</v>
      </c>
      <c r="V90" s="15"/>
      <c r="W90" s="16"/>
      <c r="X90" s="23" t="s">
        <v>43</v>
      </c>
      <c r="Y90" s="13">
        <v>40</v>
      </c>
      <c r="Z90" s="7"/>
      <c r="AA90" s="7"/>
      <c r="AB90" s="25" t="s">
        <v>449</v>
      </c>
      <c r="AC90" s="26" t="s">
        <v>401</v>
      </c>
      <c r="AD90" s="7"/>
      <c r="AE90" s="26" t="s">
        <v>451</v>
      </c>
      <c r="AF90" s="26">
        <v>2011</v>
      </c>
      <c r="AG90" s="14" t="s">
        <v>347</v>
      </c>
    </row>
    <row r="91" spans="1:33" s="49" customFormat="1" ht="16.5" customHeight="1" x14ac:dyDescent="0.45">
      <c r="A91" s="6" t="s">
        <v>348</v>
      </c>
      <c r="B91" s="2" t="s">
        <v>24</v>
      </c>
      <c r="C91" s="2" t="s">
        <v>25</v>
      </c>
      <c r="D91" s="3" t="s">
        <v>26</v>
      </c>
      <c r="E91" s="4" t="s">
        <v>349</v>
      </c>
      <c r="F91" s="1" t="s">
        <v>28</v>
      </c>
      <c r="G91" s="1" t="s">
        <v>32</v>
      </c>
      <c r="H91" s="1" t="s">
        <v>33</v>
      </c>
      <c r="I91" s="1"/>
      <c r="J91" s="1" t="s">
        <v>37</v>
      </c>
      <c r="K91" s="17">
        <v>2769959</v>
      </c>
      <c r="L91" s="17">
        <v>1130423.625</v>
      </c>
      <c r="M91" s="18" t="s">
        <v>350</v>
      </c>
      <c r="N91" s="18" t="s">
        <v>351</v>
      </c>
      <c r="O91" s="7"/>
      <c r="P91" s="19"/>
      <c r="Q91" s="15"/>
      <c r="R91" s="20"/>
      <c r="S91" s="20"/>
      <c r="T91" s="21"/>
      <c r="U91" s="94">
        <v>2700000</v>
      </c>
      <c r="V91" s="15"/>
      <c r="W91" s="16"/>
      <c r="X91" s="23" t="s">
        <v>43</v>
      </c>
      <c r="Y91" s="7">
        <v>128</v>
      </c>
      <c r="Z91" s="7"/>
      <c r="AA91" s="7"/>
      <c r="AB91" s="25" t="s">
        <v>453</v>
      </c>
      <c r="AC91" s="27" t="s">
        <v>353</v>
      </c>
      <c r="AD91" s="7"/>
      <c r="AE91" s="26" t="s">
        <v>354</v>
      </c>
      <c r="AF91" s="27" t="s">
        <v>355</v>
      </c>
      <c r="AG91" s="14" t="s">
        <v>356</v>
      </c>
    </row>
    <row r="92" spans="1:33" s="49" customFormat="1" ht="16.5" customHeight="1" x14ac:dyDescent="0.45">
      <c r="A92" s="6" t="s">
        <v>357</v>
      </c>
      <c r="B92" s="2" t="s">
        <v>24</v>
      </c>
      <c r="C92" s="2" t="s">
        <v>25</v>
      </c>
      <c r="D92" s="3" t="s">
        <v>26</v>
      </c>
      <c r="E92" s="4" t="s">
        <v>358</v>
      </c>
      <c r="F92" s="1" t="s">
        <v>28</v>
      </c>
      <c r="G92" s="1" t="s">
        <v>32</v>
      </c>
      <c r="H92" s="1" t="s">
        <v>33</v>
      </c>
      <c r="I92" s="1"/>
      <c r="J92" s="1" t="s">
        <v>37</v>
      </c>
      <c r="K92" s="17">
        <v>2783587.25</v>
      </c>
      <c r="L92" s="17">
        <v>1142907.25</v>
      </c>
      <c r="M92" s="18" t="s">
        <v>400</v>
      </c>
      <c r="N92" s="18" t="s">
        <v>359</v>
      </c>
      <c r="O92" s="7"/>
      <c r="P92" s="19"/>
      <c r="Q92" s="15"/>
      <c r="R92" s="20"/>
      <c r="S92" s="20"/>
      <c r="T92" s="21"/>
      <c r="U92" s="31"/>
      <c r="V92" s="15"/>
      <c r="W92" s="16"/>
      <c r="X92" s="22"/>
      <c r="Y92" s="7"/>
      <c r="Z92" s="7"/>
      <c r="AA92" s="7"/>
      <c r="AB92" s="25"/>
      <c r="AC92" s="27" t="s">
        <v>360</v>
      </c>
      <c r="AD92" s="7"/>
      <c r="AE92" s="27" t="s">
        <v>361</v>
      </c>
      <c r="AF92" s="26">
        <v>2017</v>
      </c>
      <c r="AG92" s="14" t="s">
        <v>362</v>
      </c>
    </row>
    <row r="93" spans="1:33" s="5" customFormat="1" ht="16.5" customHeight="1" x14ac:dyDescent="0.4">
      <c r="A93" s="6" t="s">
        <v>363</v>
      </c>
      <c r="B93" s="2" t="s">
        <v>24</v>
      </c>
      <c r="C93" s="2" t="s">
        <v>25</v>
      </c>
      <c r="D93" s="3" t="s">
        <v>26</v>
      </c>
      <c r="E93" s="4" t="s">
        <v>364</v>
      </c>
      <c r="F93" s="1" t="s">
        <v>28</v>
      </c>
      <c r="G93" s="1" t="s">
        <v>32</v>
      </c>
      <c r="H93" s="1" t="s">
        <v>33</v>
      </c>
      <c r="I93" s="1"/>
      <c r="J93" s="1" t="s">
        <v>37</v>
      </c>
      <c r="K93" s="17">
        <v>2615709</v>
      </c>
      <c r="L93" s="17">
        <v>1093997.625</v>
      </c>
      <c r="M93" s="18" t="s">
        <v>365</v>
      </c>
      <c r="N93" s="18" t="s">
        <v>366</v>
      </c>
      <c r="O93" s="7"/>
      <c r="P93" s="19"/>
      <c r="Q93" s="15"/>
      <c r="R93" s="20"/>
      <c r="S93" s="20"/>
      <c r="T93" s="21"/>
      <c r="U93" s="31"/>
      <c r="V93" s="15"/>
      <c r="W93" s="16"/>
      <c r="X93" s="22"/>
      <c r="Y93" s="7"/>
      <c r="Z93" s="7"/>
      <c r="AA93" s="7"/>
      <c r="AB93" s="25"/>
      <c r="AC93" s="26" t="s">
        <v>58</v>
      </c>
      <c r="AD93" s="7"/>
      <c r="AE93" s="26" t="s">
        <v>367</v>
      </c>
      <c r="AF93" s="26">
        <v>1900</v>
      </c>
      <c r="AG93" s="14" t="s">
        <v>368</v>
      </c>
    </row>
    <row r="94" spans="1:33" ht="16.5" customHeight="1" x14ac:dyDescent="0.45">
      <c r="K94" s="97"/>
    </row>
  </sheetData>
  <autoFilter ref="A1:AG93" xr:uid="{C2A453AE-42D3-44AD-B1ED-100E8200E393}">
    <sortState xmlns:xlrd2="http://schemas.microsoft.com/office/spreadsheetml/2017/richdata2" ref="A2:AG93">
      <sortCondition ref="E1:E93"/>
    </sortState>
  </autoFilter>
  <phoneticPr fontId="3" type="noConversion"/>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03FD7-6950-4880-9127-E838F5EFA60C}">
  <dimension ref="A1:AA17"/>
  <sheetViews>
    <sheetView topLeftCell="J4" workbookViewId="0">
      <selection activeCell="P5" sqref="P5"/>
    </sheetView>
  </sheetViews>
  <sheetFormatPr baseColWidth="10" defaultRowHeight="14.25" x14ac:dyDescent="0.45"/>
  <cols>
    <col min="2" max="2" width="7.33203125" customWidth="1"/>
    <col min="4" max="4" width="7.19921875" customWidth="1"/>
    <col min="5" max="5" width="6.46484375" customWidth="1"/>
    <col min="6" max="6" width="5.46484375" customWidth="1"/>
    <col min="7" max="7" width="3.53125" customWidth="1"/>
    <col min="8" max="8" width="12.06640625" customWidth="1"/>
    <col min="12" max="12" width="15.9296875" customWidth="1"/>
    <col min="16" max="16" width="14.6640625" customWidth="1"/>
  </cols>
  <sheetData>
    <row r="1" spans="1:27" s="49" customFormat="1" ht="16.5" customHeight="1" x14ac:dyDescent="0.45">
      <c r="A1" s="38" t="s">
        <v>0</v>
      </c>
      <c r="B1" s="38" t="s">
        <v>4</v>
      </c>
      <c r="C1" s="37" t="s">
        <v>441</v>
      </c>
      <c r="D1" s="40" t="s">
        <v>11</v>
      </c>
      <c r="E1" s="40" t="s">
        <v>12</v>
      </c>
      <c r="F1" s="41" t="s">
        <v>13</v>
      </c>
      <c r="G1" s="42" t="s">
        <v>14</v>
      </c>
      <c r="H1" s="39" t="s">
        <v>15</v>
      </c>
      <c r="I1" s="43" t="s">
        <v>371</v>
      </c>
      <c r="J1" s="43" t="s">
        <v>372</v>
      </c>
      <c r="K1" s="43" t="s">
        <v>373</v>
      </c>
      <c r="L1" s="44" t="s">
        <v>16</v>
      </c>
      <c r="M1" s="45" t="s">
        <v>374</v>
      </c>
      <c r="N1" s="45" t="s">
        <v>375</v>
      </c>
      <c r="O1" s="46" t="s">
        <v>376</v>
      </c>
      <c r="P1" s="39" t="s">
        <v>377</v>
      </c>
      <c r="Q1" s="39" t="s">
        <v>378</v>
      </c>
      <c r="R1" s="39" t="s">
        <v>379</v>
      </c>
      <c r="S1" s="47" t="s">
        <v>17</v>
      </c>
      <c r="T1" s="47" t="s">
        <v>445</v>
      </c>
      <c r="U1" s="47" t="s">
        <v>447</v>
      </c>
      <c r="V1" s="47" t="s">
        <v>448</v>
      </c>
      <c r="W1" s="40" t="s">
        <v>18</v>
      </c>
      <c r="X1" s="39" t="s">
        <v>19</v>
      </c>
      <c r="Y1" s="40" t="s">
        <v>20</v>
      </c>
      <c r="Z1" s="40" t="s">
        <v>21</v>
      </c>
      <c r="AA1" s="48" t="s">
        <v>22</v>
      </c>
    </row>
    <row r="2" spans="1:27" s="49" customFormat="1" ht="16.5" customHeight="1" x14ac:dyDescent="0.45">
      <c r="A2" s="6" t="s">
        <v>317</v>
      </c>
      <c r="B2" s="4" t="s">
        <v>318</v>
      </c>
      <c r="C2" s="1" t="s">
        <v>37</v>
      </c>
      <c r="D2" s="18" t="s">
        <v>319</v>
      </c>
      <c r="E2" s="18" t="s">
        <v>327</v>
      </c>
      <c r="F2" s="35">
        <v>37816</v>
      </c>
      <c r="G2" s="35">
        <v>37817</v>
      </c>
      <c r="H2" s="15"/>
      <c r="I2" s="20"/>
      <c r="J2" s="20"/>
      <c r="K2" s="21"/>
      <c r="L2" s="31"/>
      <c r="M2" s="15"/>
      <c r="N2" s="16"/>
      <c r="O2" s="22"/>
      <c r="P2" s="7">
        <v>65</v>
      </c>
      <c r="Q2" s="7"/>
      <c r="R2" s="7"/>
      <c r="S2" s="25"/>
      <c r="T2" s="25" t="s">
        <v>446</v>
      </c>
      <c r="U2" s="25">
        <f>L2/P2</f>
        <v>0</v>
      </c>
      <c r="V2" s="25">
        <f>L2/1500</f>
        <v>0</v>
      </c>
      <c r="W2" s="26" t="s">
        <v>328</v>
      </c>
      <c r="X2" s="7"/>
      <c r="Y2" s="27" t="s">
        <v>329</v>
      </c>
      <c r="Z2" s="26">
        <v>2003</v>
      </c>
      <c r="AA2" s="14" t="s">
        <v>330</v>
      </c>
    </row>
    <row r="3" spans="1:27" s="49" customFormat="1" ht="16.5" customHeight="1" x14ac:dyDescent="0.45">
      <c r="A3" s="6" t="s">
        <v>317</v>
      </c>
      <c r="B3" s="4" t="s">
        <v>318</v>
      </c>
      <c r="C3" s="1" t="s">
        <v>37</v>
      </c>
      <c r="D3" s="18" t="s">
        <v>319</v>
      </c>
      <c r="E3" s="18" t="s">
        <v>331</v>
      </c>
      <c r="F3" s="35">
        <v>40025</v>
      </c>
      <c r="G3" s="35">
        <v>40051</v>
      </c>
      <c r="H3" s="15">
        <v>11766</v>
      </c>
      <c r="I3" s="20">
        <v>2520</v>
      </c>
      <c r="J3" s="20">
        <v>50000</v>
      </c>
      <c r="K3" s="21"/>
      <c r="L3" s="31"/>
      <c r="M3" s="15"/>
      <c r="N3" s="16"/>
      <c r="O3" s="22"/>
      <c r="P3" s="7">
        <v>73</v>
      </c>
      <c r="Q3" s="7">
        <v>15</v>
      </c>
      <c r="R3" s="7">
        <v>80</v>
      </c>
      <c r="S3" s="25"/>
      <c r="T3" s="25" t="s">
        <v>446</v>
      </c>
      <c r="U3" s="25">
        <f t="shared" ref="U3:U17" si="0">L3/P3</f>
        <v>0</v>
      </c>
      <c r="V3" s="25">
        <f t="shared" ref="V3:V17" si="1">L3/1500</f>
        <v>0</v>
      </c>
      <c r="W3" s="26" t="s">
        <v>332</v>
      </c>
      <c r="X3" s="7"/>
      <c r="Y3" s="27" t="s">
        <v>333</v>
      </c>
      <c r="Z3" s="26">
        <v>2009</v>
      </c>
      <c r="AA3" s="14" t="s">
        <v>334</v>
      </c>
    </row>
    <row r="4" spans="1:27" s="49" customFormat="1" ht="16.5" customHeight="1" x14ac:dyDescent="0.45">
      <c r="A4" s="6" t="s">
        <v>317</v>
      </c>
      <c r="B4" s="4" t="s">
        <v>318</v>
      </c>
      <c r="C4" s="1" t="s">
        <v>37</v>
      </c>
      <c r="D4" s="18" t="s">
        <v>319</v>
      </c>
      <c r="E4" s="18" t="s">
        <v>335</v>
      </c>
      <c r="F4" s="35" t="s">
        <v>336</v>
      </c>
      <c r="G4" s="35" t="s">
        <v>337</v>
      </c>
      <c r="H4" s="15">
        <v>16000</v>
      </c>
      <c r="I4" s="20"/>
      <c r="J4" s="20"/>
      <c r="K4" s="21"/>
      <c r="L4" s="31"/>
      <c r="M4" s="15"/>
      <c r="N4" s="16"/>
      <c r="O4" s="22"/>
      <c r="P4" s="7">
        <v>43.8</v>
      </c>
      <c r="Q4" s="7"/>
      <c r="R4" s="7"/>
      <c r="S4" s="25"/>
      <c r="T4" s="25" t="s">
        <v>446</v>
      </c>
      <c r="U4" s="25">
        <f t="shared" si="0"/>
        <v>0</v>
      </c>
      <c r="V4" s="25">
        <f t="shared" si="1"/>
        <v>0</v>
      </c>
      <c r="W4" s="26" t="s">
        <v>338</v>
      </c>
      <c r="X4" s="7"/>
      <c r="Y4" s="27" t="s">
        <v>339</v>
      </c>
      <c r="Z4" s="26">
        <v>2010</v>
      </c>
      <c r="AA4" s="14" t="s">
        <v>340</v>
      </c>
    </row>
    <row r="5" spans="1:27" s="123" customFormat="1" ht="16.5" customHeight="1" x14ac:dyDescent="0.45">
      <c r="A5" s="105" t="s">
        <v>317</v>
      </c>
      <c r="B5" s="106" t="s">
        <v>318</v>
      </c>
      <c r="C5" s="107" t="s">
        <v>442</v>
      </c>
      <c r="D5" s="108" t="s">
        <v>319</v>
      </c>
      <c r="E5" s="108" t="s">
        <v>341</v>
      </c>
      <c r="F5" s="109" t="s">
        <v>341</v>
      </c>
      <c r="G5" s="110">
        <v>40731</v>
      </c>
      <c r="H5" s="111"/>
      <c r="I5" s="112"/>
      <c r="J5" s="112"/>
      <c r="K5" s="113"/>
      <c r="L5" s="114">
        <v>12000</v>
      </c>
      <c r="M5" s="115"/>
      <c r="N5" s="116"/>
      <c r="O5" s="117"/>
      <c r="P5" s="118">
        <v>50</v>
      </c>
      <c r="Q5" s="118"/>
      <c r="R5" s="118">
        <v>100</v>
      </c>
      <c r="S5" s="119"/>
      <c r="T5" s="119">
        <f t="shared" ref="T5:T15" si="2">75*(L5/1000000)^0.67</f>
        <v>3.8735815027309841</v>
      </c>
      <c r="U5" s="119">
        <f>L5/P5</f>
        <v>240</v>
      </c>
      <c r="V5" s="25">
        <f t="shared" si="1"/>
        <v>8</v>
      </c>
      <c r="W5" s="120" t="s">
        <v>401</v>
      </c>
      <c r="X5" s="118"/>
      <c r="Y5" s="121" t="s">
        <v>342</v>
      </c>
      <c r="Z5" s="120">
        <v>2011</v>
      </c>
      <c r="AA5" s="122" t="s">
        <v>343</v>
      </c>
    </row>
    <row r="6" spans="1:27" s="123" customFormat="1" ht="16.5" customHeight="1" x14ac:dyDescent="0.45">
      <c r="A6" s="105" t="s">
        <v>317</v>
      </c>
      <c r="B6" s="106" t="s">
        <v>318</v>
      </c>
      <c r="C6" s="107" t="s">
        <v>442</v>
      </c>
      <c r="D6" s="108" t="s">
        <v>319</v>
      </c>
      <c r="E6" s="108" t="s">
        <v>344</v>
      </c>
      <c r="F6" s="110" t="s">
        <v>345</v>
      </c>
      <c r="G6" s="110">
        <v>40782</v>
      </c>
      <c r="H6" s="111"/>
      <c r="I6" s="112">
        <v>15000</v>
      </c>
      <c r="J6" s="112">
        <v>44000</v>
      </c>
      <c r="K6" s="113"/>
      <c r="L6" s="115">
        <v>23462</v>
      </c>
      <c r="M6" s="115">
        <v>14000</v>
      </c>
      <c r="N6" s="116">
        <v>44000</v>
      </c>
      <c r="O6" s="117"/>
      <c r="P6" s="124">
        <v>200</v>
      </c>
      <c r="Q6" s="118">
        <v>10</v>
      </c>
      <c r="R6" s="118">
        <v>200</v>
      </c>
      <c r="S6" s="119"/>
      <c r="T6" s="119">
        <f t="shared" si="2"/>
        <v>6.0702396032459589</v>
      </c>
      <c r="U6" s="119">
        <f t="shared" si="0"/>
        <v>117.31</v>
      </c>
      <c r="V6" s="25">
        <f t="shared" si="1"/>
        <v>15.641333333333334</v>
      </c>
      <c r="W6" s="120" t="s">
        <v>401</v>
      </c>
      <c r="X6" s="118"/>
      <c r="Y6" s="120" t="s">
        <v>346</v>
      </c>
      <c r="Z6" s="120">
        <v>2011</v>
      </c>
      <c r="AA6" s="122" t="s">
        <v>347</v>
      </c>
    </row>
    <row r="7" spans="1:27" s="49" customFormat="1" ht="16.5" customHeight="1" x14ac:dyDescent="0.45">
      <c r="A7" s="6" t="s">
        <v>230</v>
      </c>
      <c r="B7" s="4" t="s">
        <v>231</v>
      </c>
      <c r="C7" s="1" t="s">
        <v>37</v>
      </c>
      <c r="D7" s="18" t="s">
        <v>232</v>
      </c>
      <c r="E7" s="18" t="s">
        <v>237</v>
      </c>
      <c r="F7" s="7"/>
      <c r="G7" s="19"/>
      <c r="H7" s="15"/>
      <c r="I7" s="20"/>
      <c r="J7" s="20"/>
      <c r="K7" s="21"/>
      <c r="L7" s="15">
        <v>135000</v>
      </c>
      <c r="M7" s="15"/>
      <c r="N7" s="16"/>
      <c r="O7" s="22" t="s">
        <v>37</v>
      </c>
      <c r="P7" s="7">
        <v>74.599999999999994</v>
      </c>
      <c r="Q7" s="7"/>
      <c r="R7" s="7"/>
      <c r="S7" s="25" t="s">
        <v>43</v>
      </c>
      <c r="T7" s="25">
        <f t="shared" si="2"/>
        <v>19.605814456212798</v>
      </c>
      <c r="U7" s="25">
        <f t="shared" si="0"/>
        <v>1809.6514745308311</v>
      </c>
      <c r="V7" s="25">
        <f t="shared" si="1"/>
        <v>90</v>
      </c>
      <c r="W7" s="26" t="s">
        <v>238</v>
      </c>
      <c r="X7" s="7"/>
      <c r="Y7" s="26"/>
      <c r="Z7" s="26">
        <v>1951</v>
      </c>
      <c r="AA7" s="14" t="s">
        <v>239</v>
      </c>
    </row>
    <row r="8" spans="1:27" s="123" customFormat="1" ht="16.5" customHeight="1" x14ac:dyDescent="0.45">
      <c r="A8" s="105" t="s">
        <v>217</v>
      </c>
      <c r="B8" s="106" t="s">
        <v>218</v>
      </c>
      <c r="C8" s="107" t="s">
        <v>442</v>
      </c>
      <c r="D8" s="108" t="s">
        <v>219</v>
      </c>
      <c r="E8" s="108" t="s">
        <v>220</v>
      </c>
      <c r="F8" s="118"/>
      <c r="G8" s="125"/>
      <c r="H8" s="115">
        <v>2094</v>
      </c>
      <c r="I8" s="112"/>
      <c r="J8" s="112"/>
      <c r="K8" s="113"/>
      <c r="L8" s="126">
        <v>22000</v>
      </c>
      <c r="M8" s="115"/>
      <c r="N8" s="116"/>
      <c r="O8" s="117"/>
      <c r="P8" s="118">
        <v>50</v>
      </c>
      <c r="Q8" s="118"/>
      <c r="R8" s="118">
        <v>50</v>
      </c>
      <c r="S8" s="119"/>
      <c r="T8" s="119">
        <f t="shared" si="2"/>
        <v>5.8141262711700934</v>
      </c>
      <c r="U8" s="119">
        <f t="shared" si="0"/>
        <v>440</v>
      </c>
      <c r="V8" s="25">
        <f t="shared" si="1"/>
        <v>14.666666666666666</v>
      </c>
      <c r="W8" s="120" t="s">
        <v>221</v>
      </c>
      <c r="X8" s="118"/>
      <c r="Y8" s="120" t="s">
        <v>222</v>
      </c>
      <c r="Z8" s="120">
        <v>2004</v>
      </c>
      <c r="AA8" s="122" t="s">
        <v>223</v>
      </c>
    </row>
    <row r="9" spans="1:27" s="49" customFormat="1" ht="16.5" customHeight="1" x14ac:dyDescent="0.45">
      <c r="A9" s="6" t="s">
        <v>77</v>
      </c>
      <c r="B9" s="4" t="s">
        <v>78</v>
      </c>
      <c r="C9" s="1" t="s">
        <v>37</v>
      </c>
      <c r="D9" s="18" t="s">
        <v>79</v>
      </c>
      <c r="E9" s="18" t="s">
        <v>84</v>
      </c>
      <c r="F9" s="7"/>
      <c r="G9" s="19"/>
      <c r="H9" s="15"/>
      <c r="I9" s="20"/>
      <c r="J9" s="20"/>
      <c r="K9" s="21"/>
      <c r="L9" s="31">
        <v>90000</v>
      </c>
      <c r="M9" s="15">
        <v>80000</v>
      </c>
      <c r="N9" s="16">
        <v>100000</v>
      </c>
      <c r="O9" s="22" t="s">
        <v>37</v>
      </c>
      <c r="P9" s="7">
        <v>2.5</v>
      </c>
      <c r="Q9" s="7">
        <v>2</v>
      </c>
      <c r="R9" s="7">
        <v>3</v>
      </c>
      <c r="S9" s="25" t="s">
        <v>37</v>
      </c>
      <c r="T9" s="25">
        <f t="shared" si="2"/>
        <v>14.94182840983567</v>
      </c>
      <c r="U9" s="25">
        <f t="shared" si="0"/>
        <v>36000</v>
      </c>
      <c r="V9" s="25">
        <f t="shared" si="1"/>
        <v>60</v>
      </c>
      <c r="W9" s="26" t="s">
        <v>44</v>
      </c>
      <c r="X9" s="7"/>
      <c r="Y9" s="27" t="s">
        <v>85</v>
      </c>
      <c r="Z9" s="26">
        <v>2003</v>
      </c>
      <c r="AA9" s="14" t="s">
        <v>86</v>
      </c>
    </row>
    <row r="10" spans="1:27" s="49" customFormat="1" ht="16.5" customHeight="1" x14ac:dyDescent="0.45">
      <c r="A10" s="6" t="s">
        <v>224</v>
      </c>
      <c r="B10" s="4" t="s">
        <v>225</v>
      </c>
      <c r="C10" s="1" t="s">
        <v>37</v>
      </c>
      <c r="D10" s="18" t="s">
        <v>226</v>
      </c>
      <c r="E10" s="18" t="s">
        <v>227</v>
      </c>
      <c r="F10" s="7"/>
      <c r="G10" s="19"/>
      <c r="H10" s="15"/>
      <c r="I10" s="20"/>
      <c r="J10" s="20"/>
      <c r="K10" s="21"/>
      <c r="L10" s="31">
        <v>90000</v>
      </c>
      <c r="M10" s="15">
        <v>80000</v>
      </c>
      <c r="N10" s="16">
        <v>100000</v>
      </c>
      <c r="O10" s="22" t="s">
        <v>37</v>
      </c>
      <c r="P10" s="7">
        <v>2.5</v>
      </c>
      <c r="Q10" s="7">
        <v>2</v>
      </c>
      <c r="R10" s="7">
        <v>3</v>
      </c>
      <c r="S10" s="25" t="s">
        <v>37</v>
      </c>
      <c r="T10" s="25">
        <f t="shared" si="2"/>
        <v>14.94182840983567</v>
      </c>
      <c r="U10" s="25">
        <f t="shared" si="0"/>
        <v>36000</v>
      </c>
      <c r="V10" s="25">
        <f t="shared" si="1"/>
        <v>60</v>
      </c>
      <c r="W10" s="26" t="s">
        <v>228</v>
      </c>
      <c r="X10" s="7"/>
      <c r="Y10" s="26"/>
      <c r="Z10" s="26">
        <v>1986</v>
      </c>
      <c r="AA10" s="14" t="s">
        <v>229</v>
      </c>
    </row>
    <row r="11" spans="1:27" s="123" customFormat="1" ht="16.5" customHeight="1" x14ac:dyDescent="0.45">
      <c r="A11" s="105" t="s">
        <v>87</v>
      </c>
      <c r="B11" s="106" t="s">
        <v>88</v>
      </c>
      <c r="C11" s="107" t="s">
        <v>442</v>
      </c>
      <c r="D11" s="108" t="s">
        <v>89</v>
      </c>
      <c r="E11" s="108" t="s">
        <v>96</v>
      </c>
      <c r="F11" s="118"/>
      <c r="G11" s="125"/>
      <c r="H11" s="115"/>
      <c r="I11" s="112"/>
      <c r="J11" s="112"/>
      <c r="K11" s="113"/>
      <c r="L11" s="127">
        <v>17000</v>
      </c>
      <c r="M11" s="115"/>
      <c r="N11" s="116"/>
      <c r="O11" s="119" t="s">
        <v>403</v>
      </c>
      <c r="P11" s="118">
        <v>14.9</v>
      </c>
      <c r="Q11" s="118"/>
      <c r="R11" s="118"/>
      <c r="S11" s="119"/>
      <c r="T11" s="119">
        <f t="shared" si="2"/>
        <v>4.8917250739550875</v>
      </c>
      <c r="U11" s="119">
        <f t="shared" si="0"/>
        <v>1140.9395973154362</v>
      </c>
      <c r="V11" s="25">
        <f t="shared" si="1"/>
        <v>11.333333333333334</v>
      </c>
      <c r="W11" s="120"/>
      <c r="X11" s="118"/>
      <c r="Y11" s="121"/>
      <c r="Z11" s="120">
        <v>2017</v>
      </c>
      <c r="AA11" s="122" t="s">
        <v>97</v>
      </c>
    </row>
    <row r="12" spans="1:27" s="49" customFormat="1" ht="16.5" customHeight="1" x14ac:dyDescent="0.45">
      <c r="A12" s="6" t="s">
        <v>439</v>
      </c>
      <c r="B12" s="8" t="s">
        <v>98</v>
      </c>
      <c r="C12" s="1" t="s">
        <v>443</v>
      </c>
      <c r="D12" s="18" t="s">
        <v>100</v>
      </c>
      <c r="E12" s="57" t="s">
        <v>414</v>
      </c>
      <c r="F12" s="7"/>
      <c r="G12" s="19"/>
      <c r="H12" s="15"/>
      <c r="I12" s="20"/>
      <c r="J12" s="20"/>
      <c r="K12" s="21"/>
      <c r="L12" s="31">
        <v>1600000</v>
      </c>
      <c r="M12" s="15"/>
      <c r="N12" s="16"/>
      <c r="O12" s="22" t="s">
        <v>37</v>
      </c>
      <c r="P12" s="7">
        <v>400</v>
      </c>
      <c r="Q12" s="7">
        <v>358</v>
      </c>
      <c r="R12" s="7">
        <v>454</v>
      </c>
      <c r="S12" s="25" t="s">
        <v>413</v>
      </c>
      <c r="T12" s="25">
        <f t="shared" si="2"/>
        <v>102.75942175972834</v>
      </c>
      <c r="U12" s="25">
        <f t="shared" si="0"/>
        <v>4000</v>
      </c>
      <c r="V12" s="25">
        <f t="shared" si="1"/>
        <v>1066.6666666666667</v>
      </c>
      <c r="W12" s="26" t="s">
        <v>101</v>
      </c>
      <c r="X12" s="7"/>
      <c r="Y12" s="26" t="s">
        <v>417</v>
      </c>
      <c r="Z12" s="26">
        <v>1944</v>
      </c>
      <c r="AA12" s="50" t="s">
        <v>412</v>
      </c>
    </row>
    <row r="13" spans="1:27" s="123" customFormat="1" ht="16.5" customHeight="1" x14ac:dyDescent="0.45">
      <c r="A13" s="105" t="s">
        <v>439</v>
      </c>
      <c r="B13" s="128" t="s">
        <v>98</v>
      </c>
      <c r="C13" s="107" t="s">
        <v>442</v>
      </c>
      <c r="D13" s="108" t="s">
        <v>100</v>
      </c>
      <c r="E13" s="108" t="s">
        <v>102</v>
      </c>
      <c r="F13" s="118"/>
      <c r="G13" s="125"/>
      <c r="H13" s="115"/>
      <c r="I13" s="112"/>
      <c r="J13" s="112"/>
      <c r="K13" s="113"/>
      <c r="L13" s="127">
        <v>255000</v>
      </c>
      <c r="M13" s="115"/>
      <c r="N13" s="116"/>
      <c r="O13" s="117" t="s">
        <v>37</v>
      </c>
      <c r="P13" s="118">
        <v>230</v>
      </c>
      <c r="Q13" s="118"/>
      <c r="R13" s="118"/>
      <c r="S13" s="119" t="s">
        <v>37</v>
      </c>
      <c r="T13" s="119">
        <f t="shared" si="2"/>
        <v>30.022246350627928</v>
      </c>
      <c r="U13" s="119">
        <f t="shared" si="0"/>
        <v>1108.695652173913</v>
      </c>
      <c r="V13" s="25">
        <f t="shared" si="1"/>
        <v>170</v>
      </c>
      <c r="W13" s="120"/>
      <c r="X13" s="118"/>
      <c r="Y13" s="120" t="s">
        <v>416</v>
      </c>
      <c r="Z13" s="120"/>
      <c r="AA13" s="122" t="s">
        <v>415</v>
      </c>
    </row>
    <row r="14" spans="1:27" s="123" customFormat="1" ht="16.5" customHeight="1" x14ac:dyDescent="0.45">
      <c r="A14" s="105" t="s">
        <v>39</v>
      </c>
      <c r="B14" s="106" t="s">
        <v>40</v>
      </c>
      <c r="C14" s="107" t="s">
        <v>442</v>
      </c>
      <c r="D14" s="108" t="s">
        <v>41</v>
      </c>
      <c r="E14" s="108" t="s">
        <v>42</v>
      </c>
      <c r="F14" s="118"/>
      <c r="G14" s="125"/>
      <c r="H14" s="115"/>
      <c r="I14" s="112"/>
      <c r="J14" s="112"/>
      <c r="K14" s="113"/>
      <c r="L14" s="126">
        <v>2250</v>
      </c>
      <c r="M14" s="116">
        <v>2000</v>
      </c>
      <c r="N14" s="116">
        <v>2500</v>
      </c>
      <c r="O14" s="117" t="s">
        <v>37</v>
      </c>
      <c r="P14" s="118">
        <v>2.4500000000000002</v>
      </c>
      <c r="Q14" s="118"/>
      <c r="R14" s="118"/>
      <c r="S14" s="119" t="s">
        <v>43</v>
      </c>
      <c r="T14" s="119">
        <f t="shared" si="2"/>
        <v>1.2618959616822716</v>
      </c>
      <c r="U14" s="119">
        <f>L14/P14</f>
        <v>918.36734693877543</v>
      </c>
      <c r="V14" s="25">
        <f t="shared" si="1"/>
        <v>1.5</v>
      </c>
      <c r="W14" s="120" t="s">
        <v>44</v>
      </c>
      <c r="X14" s="118"/>
      <c r="Y14" s="120" t="s">
        <v>45</v>
      </c>
      <c r="Z14" s="120">
        <v>1983</v>
      </c>
      <c r="AA14" s="122" t="s">
        <v>46</v>
      </c>
    </row>
    <row r="15" spans="1:27" s="49" customFormat="1" ht="16.5" customHeight="1" x14ac:dyDescent="0.45">
      <c r="A15" s="6" t="s">
        <v>156</v>
      </c>
      <c r="B15" s="4" t="s">
        <v>157</v>
      </c>
      <c r="C15" s="1" t="s">
        <v>37</v>
      </c>
      <c r="D15" s="18" t="s">
        <v>158</v>
      </c>
      <c r="E15" s="18" t="s">
        <v>174</v>
      </c>
      <c r="F15" s="7"/>
      <c r="G15" s="19" t="s">
        <v>175</v>
      </c>
      <c r="H15" s="15">
        <v>840000</v>
      </c>
      <c r="I15" s="20"/>
      <c r="J15" s="20"/>
      <c r="K15" s="20" t="s">
        <v>37</v>
      </c>
      <c r="L15" s="31">
        <v>840000</v>
      </c>
      <c r="M15" s="15"/>
      <c r="N15" s="16"/>
      <c r="O15" s="22" t="s">
        <v>37</v>
      </c>
      <c r="P15" s="7">
        <v>22.5</v>
      </c>
      <c r="Q15" s="7"/>
      <c r="R15" s="7"/>
      <c r="S15" s="25" t="s">
        <v>176</v>
      </c>
      <c r="T15" s="25">
        <f t="shared" si="2"/>
        <v>66.731115550335517</v>
      </c>
      <c r="U15" s="25">
        <f t="shared" si="0"/>
        <v>37333.333333333336</v>
      </c>
      <c r="V15" s="25">
        <f t="shared" si="1"/>
        <v>560</v>
      </c>
      <c r="W15" s="27" t="s">
        <v>177</v>
      </c>
      <c r="X15" s="7"/>
      <c r="Y15" s="26" t="s">
        <v>178</v>
      </c>
      <c r="Z15" s="26">
        <v>1943</v>
      </c>
      <c r="AA15" s="14" t="s">
        <v>179</v>
      </c>
    </row>
    <row r="16" spans="1:27" s="49" customFormat="1" ht="16.5" customHeight="1" x14ac:dyDescent="0.45">
      <c r="A16" s="6" t="s">
        <v>156</v>
      </c>
      <c r="B16" s="4" t="s">
        <v>157</v>
      </c>
      <c r="C16" s="1" t="s">
        <v>37</v>
      </c>
      <c r="D16" s="18" t="s">
        <v>158</v>
      </c>
      <c r="E16" s="18" t="s">
        <v>184</v>
      </c>
      <c r="F16" s="7"/>
      <c r="G16" s="19" t="s">
        <v>185</v>
      </c>
      <c r="H16" s="15">
        <v>840000</v>
      </c>
      <c r="I16" s="20"/>
      <c r="J16" s="20"/>
      <c r="K16" s="21"/>
      <c r="L16" s="31"/>
      <c r="M16" s="15"/>
      <c r="N16" s="16"/>
      <c r="O16" s="22"/>
      <c r="P16" s="7">
        <v>25</v>
      </c>
      <c r="Q16" s="7"/>
      <c r="R16" s="7"/>
      <c r="S16" s="25" t="s">
        <v>37</v>
      </c>
      <c r="T16" s="25" t="s">
        <v>446</v>
      </c>
      <c r="U16" s="25">
        <f t="shared" si="0"/>
        <v>0</v>
      </c>
      <c r="V16" s="25">
        <f>L16/1500</f>
        <v>0</v>
      </c>
      <c r="W16" s="26" t="s">
        <v>186</v>
      </c>
      <c r="X16" s="7"/>
      <c r="Y16" s="26" t="s">
        <v>187</v>
      </c>
      <c r="Z16" s="26">
        <v>1961</v>
      </c>
      <c r="AA16" s="14" t="s">
        <v>188</v>
      </c>
    </row>
    <row r="17" spans="1:27" s="49" customFormat="1" ht="16.5" customHeight="1" x14ac:dyDescent="0.45">
      <c r="A17" s="6" t="s">
        <v>348</v>
      </c>
      <c r="B17" s="4" t="s">
        <v>349</v>
      </c>
      <c r="C17" s="1" t="s">
        <v>37</v>
      </c>
      <c r="D17" s="18" t="s">
        <v>350</v>
      </c>
      <c r="E17" s="18" t="s">
        <v>351</v>
      </c>
      <c r="F17" s="7"/>
      <c r="G17" s="19"/>
      <c r="H17" s="15"/>
      <c r="I17" s="20"/>
      <c r="J17" s="20"/>
      <c r="K17" s="21"/>
      <c r="L17" s="94">
        <v>2700000</v>
      </c>
      <c r="M17" s="15"/>
      <c r="N17" s="16"/>
      <c r="O17" s="23" t="s">
        <v>43</v>
      </c>
      <c r="P17" s="7">
        <v>128</v>
      </c>
      <c r="Q17" s="7"/>
      <c r="R17" s="7">
        <v>2700000</v>
      </c>
      <c r="S17" s="25" t="s">
        <v>352</v>
      </c>
      <c r="T17" s="25">
        <f>75*(L17/1000000)^0.67</f>
        <v>145.90661612038468</v>
      </c>
      <c r="U17" s="25">
        <f t="shared" si="0"/>
        <v>21093.75</v>
      </c>
      <c r="V17" s="25">
        <f t="shared" si="1"/>
        <v>1800</v>
      </c>
      <c r="W17" s="27" t="s">
        <v>353</v>
      </c>
      <c r="X17" s="7"/>
      <c r="Y17" s="26" t="s">
        <v>354</v>
      </c>
      <c r="Z17" s="27" t="s">
        <v>355</v>
      </c>
      <c r="AA17" s="14" t="s">
        <v>356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I V 1 r V f X y G x W l A A A A 9 g A A A B I A H A B D b 2 5 m a W c v U G F j a 2 F n Z S 5 4 b W w g o h g A K K A U A A A A A A A A A A A A A A A A A A A A A A A A A A A A h Y + x D o I w G I R f h X S n L X U x 5 K c O L A 6 S m J g Y 1 6 Z U a I Q f Q 4 v l 3 R x 8 J F 9 B j K J u j n f 3 X X J 3 v 9 5 g N b Z N d D G 9 s x 1 m J K G c R A Z 1 V 1 q s M j L 4 Y 7 w k K w l b p U + q M t E E o 0 t H Z z N S e 3 9 O G Q s h 0 L C g X V 8 x w X n C D s V m p 2 v T q t i i 8 w q 1 I Z 9 W + b 9 F J O x f Y 6 S g S c K p E I J y Y L M J h c U v I K a 9 z / T H h H x o / N A b a T D O 1 8 B m C e z 9 Q T 4 A U E s D B B Q A A g A I A C F d a 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X W t V K I p H u A 4 A A A A R A A A A E w A c A E Z v c m 1 1 b G F z L 1 N l Y 3 R p b 2 4 x L m 0 g o h g A K K A U A A A A A A A A A A A A A A A A A A A A A A A A A A A A K 0 5 N L s n M z 1 M I h t C G 1 g B Q S w E C L Q A U A A I A C A A h X W t V 9 f I b F a U A A A D 2 A A A A E g A A A A A A A A A A A A A A A A A A A A A A Q 2 9 u Z m l n L 1 B h Y 2 t h Z 2 U u e G 1 s U E s B A i 0 A F A A C A A g A I V 1 r V Q / K 6 a u k A A A A 6 Q A A A B M A A A A A A A A A A A A A A A A A 8 Q A A A F t D b 2 5 0 Z W 5 0 X 1 R 5 c G V z X S 5 4 b W x Q S w E C L Q A U A A I A C A A h X W t V 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Y q V N c 0 6 U q 7 K Z T 7 J a z C Y A A A A A A C A A A A A A A Q Z g A A A A E A A C A A A A D 2 v c 0 6 q c 0 j v m e s q 8 N W v i J x a R R Q m O F J H 3 4 c c F B g K F m + Z A A A A A A O g A A A A A I A A C A A A A D 6 p 2 d S T I t z r u N t u D G 1 5 q i z X 1 + c V c 2 L d m 9 B C 9 O Y C 1 i 6 i V A A A A C + 5 l 3 I q F y a 2 O Y G 2 P l L l T v y T m E + S r b 6 1 c C W P O y G c d s R H H F p g n Z W b b L G Q a x J H G y F P E b f n n V p l w Y 9 V 1 c B + V u J J s P 6 c G L X D J 7 n j J J K u A w u s a C e a U A A A A A C / o / H c N P c F T a y s J R 1 n X w Z 5 I r f s d + K A 6 s T b K 0 k F z / 3 o f c + j E 7 d z j + m v Y l p C p C y 7 5 / C N s M A x z v J i P K S A 9 E L U k C w < / D a t a M a s h u p > 
</file>

<file path=customXml/itemProps1.xml><?xml version="1.0" encoding="utf-8"?>
<ds:datastoreItem xmlns:ds="http://schemas.openxmlformats.org/officeDocument/2006/customXml" ds:itemID="{5103C9F7-3B6B-4792-986D-9693C54A1A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WPOF-Datenbank der Schweizer Al</vt:lpstr>
      <vt:lpstr>Qmax prediction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Lanz</dc:creator>
  <cp:lastModifiedBy>christophe ogier</cp:lastModifiedBy>
  <dcterms:created xsi:type="dcterms:W3CDTF">2022-05-24T08:12:34Z</dcterms:created>
  <dcterms:modified xsi:type="dcterms:W3CDTF">2024-02-29T16:40:20Z</dcterms:modified>
</cp:coreProperties>
</file>