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covid19\excess_mortality\revised\data\"/>
    </mc:Choice>
  </mc:AlternateContent>
  <bookViews>
    <workbookView xWindow="0" yWindow="0" windowWidth="25200" windowHeight="11250"/>
  </bookViews>
  <sheets>
    <sheet name="Place of death 2019" sheetId="2" r:id="rId1"/>
    <sheet name="Multiple Cause of Death, 1999-2" sheetId="1" r:id="rId2"/>
  </sheets>
  <calcPr calcId="162913"/>
</workbook>
</file>

<file path=xl/calcChain.xml><?xml version="1.0" encoding="utf-8"?>
<calcChain xmlns="http://schemas.openxmlformats.org/spreadsheetml/2006/main">
  <c r="S3" i="1" l="1"/>
  <c r="W3" i="1" s="1"/>
  <c r="R3" i="1"/>
  <c r="S2" i="1"/>
  <c r="W2" i="1" s="1"/>
  <c r="R2" i="1"/>
  <c r="Q3" i="1"/>
  <c r="Q2" i="1"/>
  <c r="U2" i="1" s="1"/>
  <c r="J6" i="1"/>
  <c r="I6" i="1"/>
  <c r="M6" i="1" s="1"/>
  <c r="J5" i="1"/>
  <c r="I5" i="1"/>
  <c r="J4" i="1"/>
  <c r="N4" i="1" s="1"/>
  <c r="I4" i="1"/>
  <c r="M4" i="1" s="1"/>
  <c r="J3" i="1"/>
  <c r="I3" i="1"/>
  <c r="J2" i="1"/>
  <c r="I2" i="1"/>
  <c r="E11" i="1"/>
  <c r="N5" i="1" s="1"/>
  <c r="D11" i="1"/>
  <c r="M5" i="1" s="1"/>
  <c r="C11" i="1"/>
  <c r="U3" i="1" s="1"/>
  <c r="H6" i="1"/>
  <c r="H5" i="1"/>
  <c r="L5" i="1" s="1"/>
  <c r="H4" i="1"/>
  <c r="H3" i="1"/>
  <c r="H2" i="1"/>
  <c r="L2" i="1" s="1"/>
  <c r="N2" i="1" l="1"/>
  <c r="M3" i="1"/>
  <c r="Q4" i="1"/>
  <c r="U4" i="1" s="1"/>
  <c r="V2" i="1"/>
  <c r="L6" i="1"/>
  <c r="H7" i="1"/>
  <c r="L7" i="1" s="1"/>
  <c r="N3" i="1"/>
  <c r="R4" i="1"/>
  <c r="V4" i="1" s="1"/>
  <c r="L3" i="1"/>
  <c r="L4" i="1"/>
  <c r="V3" i="1"/>
  <c r="J7" i="1"/>
  <c r="N7" i="1" s="1"/>
  <c r="I7" i="1"/>
  <c r="M7" i="1" s="1"/>
  <c r="N6" i="1"/>
  <c r="S4" i="1"/>
  <c r="W4" i="1" s="1"/>
  <c r="M2" i="1"/>
</calcChain>
</file>

<file path=xl/sharedStrings.xml><?xml version="1.0" encoding="utf-8"?>
<sst xmlns="http://schemas.openxmlformats.org/spreadsheetml/2006/main" count="37" uniqueCount="23">
  <si>
    <t>Place of Death</t>
  </si>
  <si>
    <t>Place of Death Code</t>
  </si>
  <si>
    <t>Medical Facility - Inpatient</t>
  </si>
  <si>
    <t>Medical Facility - Outpatient or ER</t>
  </si>
  <si>
    <t>Medical Facility - Dead on Arrival</t>
  </si>
  <si>
    <t>Decedent's home</t>
  </si>
  <si>
    <t>Hospice facility</t>
  </si>
  <si>
    <t>Nursing home/long term care</t>
  </si>
  <si>
    <t>Other</t>
  </si>
  <si>
    <t>Place of death unknown</t>
  </si>
  <si>
    <t>White</t>
  </si>
  <si>
    <t>Black</t>
  </si>
  <si>
    <t>Hispanic</t>
  </si>
  <si>
    <t>Inpatient</t>
  </si>
  <si>
    <t>Outpatient</t>
  </si>
  <si>
    <t>Home</t>
  </si>
  <si>
    <t>Hospice</t>
  </si>
  <si>
    <t>Nursing home</t>
  </si>
  <si>
    <t>Medical</t>
  </si>
  <si>
    <t>White, non-Hispanic</t>
  </si>
  <si>
    <t>Black, non-Hispanic</t>
  </si>
  <si>
    <t>Medical facility</t>
  </si>
  <si>
    <t>Other/unknown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</si>
</sst>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Cause of Death, 1999-2'!$T$2</c:f>
              <c:strCache>
                <c:ptCount val="1"/>
                <c:pt idx="0">
                  <c:v>Medical facility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Cause of Death, 1999-2'!$U$1:$W$1</c:f>
              <c:strCache>
                <c:ptCount val="3"/>
                <c:pt idx="0">
                  <c:v>White, non-Hispanic</c:v>
                </c:pt>
                <c:pt idx="1">
                  <c:v>Black, non-Hispanic</c:v>
                </c:pt>
                <c:pt idx="2">
                  <c:v>Hispanic</c:v>
                </c:pt>
              </c:strCache>
            </c:strRef>
          </c:cat>
          <c:val>
            <c:numRef>
              <c:f>'Multiple Cause of Death, 1999-2'!$U$2:$W$2</c:f>
              <c:numCache>
                <c:formatCode>0.0%</c:formatCode>
                <c:ptCount val="3"/>
                <c:pt idx="0">
                  <c:v>0.64242198482853152</c:v>
                </c:pt>
                <c:pt idx="1">
                  <c:v>0.66404204546552403</c:v>
                </c:pt>
                <c:pt idx="2">
                  <c:v>0.59548847599847432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421-A57C-39E2FC295BA2}"/>
            </c:ext>
          </c:extLst>
        </c:ser>
        <c:ser>
          <c:idx val="1"/>
          <c:order val="1"/>
          <c:tx>
            <c:strRef>
              <c:f>'Multiple Cause of Death, 1999-2'!$T$3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Cause of Death, 1999-2'!$U$1:$W$1</c:f>
              <c:strCache>
                <c:ptCount val="3"/>
                <c:pt idx="0">
                  <c:v>White, non-Hispanic</c:v>
                </c:pt>
                <c:pt idx="1">
                  <c:v>Black, non-Hispanic</c:v>
                </c:pt>
                <c:pt idx="2">
                  <c:v>Hispanic</c:v>
                </c:pt>
              </c:strCache>
            </c:strRef>
          </c:cat>
          <c:val>
            <c:numRef>
              <c:f>'Multiple Cause of Death, 1999-2'!$U$3:$W$3</c:f>
              <c:numCache>
                <c:formatCode>0.0%</c:formatCode>
                <c:ptCount val="3"/>
                <c:pt idx="0">
                  <c:v>0.30661289832122063</c:v>
                </c:pt>
                <c:pt idx="1">
                  <c:v>0.30235636237162705</c:v>
                </c:pt>
                <c:pt idx="2">
                  <c:v>0.35186150960138862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A-4421-A57C-39E2FC295BA2}"/>
            </c:ext>
          </c:extLst>
        </c:ser>
        <c:ser>
          <c:idx val="2"/>
          <c:order val="2"/>
          <c:tx>
            <c:strRef>
              <c:f>'Multiple Cause of Death, 1999-2'!$T$4</c:f>
              <c:strCache>
                <c:ptCount val="1"/>
                <c:pt idx="0">
                  <c:v>Other/unknown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Cause of Death, 1999-2'!$U$1:$W$1</c:f>
              <c:strCache>
                <c:ptCount val="3"/>
                <c:pt idx="0">
                  <c:v>White, non-Hispanic</c:v>
                </c:pt>
                <c:pt idx="1">
                  <c:v>Black, non-Hispanic</c:v>
                </c:pt>
                <c:pt idx="2">
                  <c:v>Hispanic</c:v>
                </c:pt>
              </c:strCache>
            </c:strRef>
          </c:cat>
          <c:val>
            <c:numRef>
              <c:f>'Multiple Cause of Death, 1999-2'!$U$4:$W$4</c:f>
              <c:numCache>
                <c:formatCode>0.0%</c:formatCode>
                <c:ptCount val="3"/>
                <c:pt idx="0">
                  <c:v>5.0965116850247828E-2</c:v>
                </c:pt>
                <c:pt idx="1">
                  <c:v>3.3601592162848887E-2</c:v>
                </c:pt>
                <c:pt idx="2">
                  <c:v>5.2650014400136995E-2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A-4421-A57C-39E2FC29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54640"/>
        <c:axId val="1457553392"/>
      </c:barChart>
      <c:catAx>
        <c:axId val="14575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7553392"/>
        <c:crosses val="autoZero"/>
        <c:auto val="1"/>
        <c:lblAlgn val="ctr"/>
        <c:lblOffset val="100"/>
        <c:noMultiLvlLbl val="0"/>
      </c:catAx>
      <c:valAx>
        <c:axId val="145755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75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'Multiple Cause of Death, 1999-2'!$L$2:$L$7</c:f>
              <c:numCache>
                <c:formatCode>General</c:formatCode>
                <c:ptCount val="6"/>
                <c:pt idx="0">
                  <c:v>0.25452793248392447</c:v>
                </c:pt>
                <c:pt idx="1">
                  <c:v>4.1242020710481317E-2</c:v>
                </c:pt>
                <c:pt idx="2">
                  <c:v>0.30661289832122063</c:v>
                </c:pt>
                <c:pt idx="3">
                  <c:v>9.0215970040677121E-2</c:v>
                </c:pt>
                <c:pt idx="4">
                  <c:v>0.25458699501535625</c:v>
                </c:pt>
                <c:pt idx="5">
                  <c:v>5.281418342834019E-2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A-481D-AFB6-963D3F0F12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'Multiple Cause of Death, 1999-2'!$M$2:$M$7</c:f>
              <c:numCache>
                <c:formatCode>General</c:formatCode>
                <c:ptCount val="6"/>
                <c:pt idx="0">
                  <c:v>0.32963954128706269</c:v>
                </c:pt>
                <c:pt idx="1">
                  <c:v>7.6753263064333818E-2</c:v>
                </c:pt>
                <c:pt idx="2">
                  <c:v>0.30235636237162705</c:v>
                </c:pt>
                <c:pt idx="3">
                  <c:v>7.8864231404639301E-2</c:v>
                </c:pt>
                <c:pt idx="4">
                  <c:v>0.17612818456722734</c:v>
                </c:pt>
                <c:pt idx="5">
                  <c:v>3.62584173051098E-2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A-481D-AFB6-963D3F0F12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'Multiple Cause of Death, 1999-2'!$N$2:$N$7</c:f>
              <c:numCache>
                <c:formatCode>General</c:formatCode>
                <c:ptCount val="6"/>
                <c:pt idx="0">
                  <c:v>0.32345042850137384</c:v>
                </c:pt>
                <c:pt idx="1">
                  <c:v>5.6308427582878628E-2</c:v>
                </c:pt>
                <c:pt idx="2">
                  <c:v>0.35186150960138862</c:v>
                </c:pt>
                <c:pt idx="3">
                  <c:v>7.172046609740719E-2</c:v>
                </c:pt>
                <c:pt idx="4">
                  <c:v>0.1423745436713344</c:v>
                </c:pt>
                <c:pt idx="5">
                  <c:v>5.4284624545617298E-2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A-481D-AFB6-963D3F0F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179968"/>
        <c:axId val="1645183296"/>
      </c:barChart>
      <c:catAx>
        <c:axId val="164517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3296"/>
        <c:crosses val="autoZero"/>
        <c:auto val="1"/>
        <c:lblAlgn val="ctr"/>
        <c:lblOffset val="100"/>
        <c:noMultiLvlLbl val="0"/>
      </c:catAx>
      <c:valAx>
        <c:axId val="1645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10</xdr:row>
      <xdr:rowOff>161925</xdr:rowOff>
    </xdr:from>
    <xdr:to>
      <xdr:col>14</xdr:col>
      <xdr:colOff>523875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opLeftCell="G1" workbookViewId="0">
      <selection activeCell="U1" sqref="U1:W1"/>
    </sheetView>
  </sheetViews>
  <sheetFormatPr defaultRowHeight="15" x14ac:dyDescent="0.25"/>
  <cols>
    <col min="1" max="1" width="19.140625" customWidth="1"/>
    <col min="7" max="7" width="16" customWidth="1"/>
    <col min="16" max="16" width="20.5703125" customWidth="1"/>
  </cols>
  <sheetData>
    <row r="1" spans="1:23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H1" t="s">
        <v>10</v>
      </c>
      <c r="I1" t="s">
        <v>11</v>
      </c>
      <c r="J1" t="s">
        <v>12</v>
      </c>
      <c r="L1" t="s">
        <v>10</v>
      </c>
      <c r="M1" t="s">
        <v>11</v>
      </c>
      <c r="N1" t="s">
        <v>12</v>
      </c>
      <c r="Q1" t="s">
        <v>10</v>
      </c>
      <c r="R1" t="s">
        <v>11</v>
      </c>
      <c r="S1" t="s">
        <v>12</v>
      </c>
      <c r="U1" t="s">
        <v>19</v>
      </c>
      <c r="V1" t="s">
        <v>20</v>
      </c>
      <c r="W1" t="s">
        <v>12</v>
      </c>
    </row>
    <row r="2" spans="1:23" x14ac:dyDescent="0.25">
      <c r="A2" t="s">
        <v>2</v>
      </c>
      <c r="B2">
        <v>1</v>
      </c>
      <c r="C2">
        <v>435256</v>
      </c>
      <c r="D2">
        <v>68240</v>
      </c>
      <c r="E2">
        <v>41554</v>
      </c>
      <c r="G2" t="s">
        <v>13</v>
      </c>
      <c r="H2">
        <f>+C2</f>
        <v>435256</v>
      </c>
      <c r="I2">
        <f t="shared" ref="I2:J3" si="0">+D2</f>
        <v>68240</v>
      </c>
      <c r="J2">
        <f t="shared" si="0"/>
        <v>41554</v>
      </c>
      <c r="L2">
        <f>+H2/C$11</f>
        <v>0.25452793248392447</v>
      </c>
      <c r="M2">
        <f t="shared" ref="M2:N2" si="1">+I2/D$11</f>
        <v>0.32963954128706269</v>
      </c>
      <c r="N2">
        <f t="shared" si="1"/>
        <v>0.32345042850137384</v>
      </c>
      <c r="P2" t="s">
        <v>18</v>
      </c>
      <c r="Q2">
        <f>+C2+C3+C4+C6+C7</f>
        <v>1098575</v>
      </c>
      <c r="R2">
        <f t="shared" ref="R2:S2" si="2">+D2+D3+D4+D6+D7</f>
        <v>137466</v>
      </c>
      <c r="S2">
        <f t="shared" si="2"/>
        <v>76503</v>
      </c>
      <c r="T2" t="s">
        <v>21</v>
      </c>
      <c r="U2" s="1">
        <f>+Q2/C$11</f>
        <v>0.64242198482853152</v>
      </c>
      <c r="V2" s="1">
        <f t="shared" ref="V2:W4" si="3">+R2/D$11</f>
        <v>0.66404204546552403</v>
      </c>
      <c r="W2" s="1">
        <f t="shared" si="3"/>
        <v>0.59548847599847432</v>
      </c>
    </row>
    <row r="3" spans="1:23" x14ac:dyDescent="0.25">
      <c r="A3" t="s">
        <v>3</v>
      </c>
      <c r="B3">
        <v>2</v>
      </c>
      <c r="C3">
        <v>70526</v>
      </c>
      <c r="D3">
        <v>15889</v>
      </c>
      <c r="E3">
        <v>7234</v>
      </c>
      <c r="G3" t="s">
        <v>14</v>
      </c>
      <c r="H3">
        <f>+C3</f>
        <v>70526</v>
      </c>
      <c r="I3">
        <f t="shared" si="0"/>
        <v>15889</v>
      </c>
      <c r="J3">
        <f t="shared" si="0"/>
        <v>7234</v>
      </c>
      <c r="L3">
        <f t="shared" ref="L3:L7" si="4">+H3/C$11</f>
        <v>4.1242020710481317E-2</v>
      </c>
      <c r="M3">
        <f t="shared" ref="M3:M7" si="5">+I3/D$11</f>
        <v>7.6753263064333818E-2</v>
      </c>
      <c r="N3">
        <f t="shared" ref="N3:N7" si="6">+J3/E$11</f>
        <v>5.6308427582878628E-2</v>
      </c>
      <c r="P3" t="s">
        <v>15</v>
      </c>
      <c r="Q3">
        <f>+C5</f>
        <v>524324</v>
      </c>
      <c r="R3">
        <f t="shared" ref="R3:S3" si="7">+D5</f>
        <v>62592</v>
      </c>
      <c r="S3">
        <f t="shared" si="7"/>
        <v>45204</v>
      </c>
      <c r="T3" t="s">
        <v>15</v>
      </c>
      <c r="U3" s="1">
        <f>+Q3/C$11</f>
        <v>0.30661289832122063</v>
      </c>
      <c r="V3" s="1">
        <f t="shared" si="3"/>
        <v>0.30235636237162705</v>
      </c>
      <c r="W3" s="1">
        <f t="shared" si="3"/>
        <v>0.35186150960138862</v>
      </c>
    </row>
    <row r="4" spans="1:23" x14ac:dyDescent="0.25">
      <c r="A4" t="s">
        <v>4</v>
      </c>
      <c r="B4">
        <v>3</v>
      </c>
      <c r="C4">
        <v>3162</v>
      </c>
      <c r="D4">
        <v>550</v>
      </c>
      <c r="E4">
        <v>210</v>
      </c>
      <c r="G4" t="s">
        <v>15</v>
      </c>
      <c r="H4">
        <f>+C5</f>
        <v>524324</v>
      </c>
      <c r="I4">
        <f t="shared" ref="I4:J6" si="8">+D5</f>
        <v>62592</v>
      </c>
      <c r="J4">
        <f t="shared" si="8"/>
        <v>45204</v>
      </c>
      <c r="L4">
        <f t="shared" si="4"/>
        <v>0.30661289832122063</v>
      </c>
      <c r="M4">
        <f t="shared" si="5"/>
        <v>0.30235636237162705</v>
      </c>
      <c r="N4">
        <f t="shared" si="6"/>
        <v>0.35186150960138862</v>
      </c>
      <c r="P4" t="s">
        <v>8</v>
      </c>
      <c r="Q4">
        <f>+C11-Q2-Q3</f>
        <v>87153</v>
      </c>
      <c r="R4">
        <f t="shared" ref="R4:S4" si="9">+D11-R2-R3</f>
        <v>6956</v>
      </c>
      <c r="S4">
        <f t="shared" si="9"/>
        <v>6764</v>
      </c>
      <c r="T4" t="s">
        <v>22</v>
      </c>
      <c r="U4" s="1">
        <f>+Q4/C$11</f>
        <v>5.0965116850247828E-2</v>
      </c>
      <c r="V4" s="1">
        <f t="shared" si="3"/>
        <v>3.3601592162848887E-2</v>
      </c>
      <c r="W4" s="1">
        <f t="shared" si="3"/>
        <v>5.2650014400136995E-2</v>
      </c>
    </row>
    <row r="5" spans="1:23" x14ac:dyDescent="0.25">
      <c r="A5" t="s">
        <v>5</v>
      </c>
      <c r="B5">
        <v>4</v>
      </c>
      <c r="C5">
        <v>524324</v>
      </c>
      <c r="D5">
        <v>62592</v>
      </c>
      <c r="E5">
        <v>45204</v>
      </c>
      <c r="G5" t="s">
        <v>16</v>
      </c>
      <c r="H5">
        <f>+C6</f>
        <v>154274</v>
      </c>
      <c r="I5">
        <f t="shared" si="8"/>
        <v>16326</v>
      </c>
      <c r="J5">
        <f t="shared" si="8"/>
        <v>9214</v>
      </c>
      <c r="L5">
        <f t="shared" si="4"/>
        <v>9.0215970040677121E-2</v>
      </c>
      <c r="M5">
        <f t="shared" si="5"/>
        <v>7.8864231404639301E-2</v>
      </c>
      <c r="N5">
        <f t="shared" si="6"/>
        <v>7.172046609740719E-2</v>
      </c>
    </row>
    <row r="6" spans="1:23" x14ac:dyDescent="0.25">
      <c r="A6" t="s">
        <v>6</v>
      </c>
      <c r="B6">
        <v>5</v>
      </c>
      <c r="C6">
        <v>154274</v>
      </c>
      <c r="D6">
        <v>16326</v>
      </c>
      <c r="E6">
        <v>9214</v>
      </c>
      <c r="G6" t="s">
        <v>17</v>
      </c>
      <c r="H6">
        <f>+C7</f>
        <v>435357</v>
      </c>
      <c r="I6">
        <f t="shared" si="8"/>
        <v>36461</v>
      </c>
      <c r="J6">
        <f t="shared" si="8"/>
        <v>18291</v>
      </c>
      <c r="L6">
        <f t="shared" si="4"/>
        <v>0.25458699501535625</v>
      </c>
      <c r="M6">
        <f t="shared" si="5"/>
        <v>0.17612818456722734</v>
      </c>
      <c r="N6">
        <f t="shared" si="6"/>
        <v>0.1423745436713344</v>
      </c>
    </row>
    <row r="7" spans="1:23" x14ac:dyDescent="0.25">
      <c r="A7" t="s">
        <v>7</v>
      </c>
      <c r="B7">
        <v>6</v>
      </c>
      <c r="C7">
        <v>435357</v>
      </c>
      <c r="D7">
        <v>36461</v>
      </c>
      <c r="E7">
        <v>18291</v>
      </c>
      <c r="G7" t="s">
        <v>8</v>
      </c>
      <c r="H7">
        <f>+C11-SUM(H2:H6)</f>
        <v>90315</v>
      </c>
      <c r="I7">
        <f t="shared" ref="I7:J7" si="10">+D11-SUM(I2:I6)</f>
        <v>7506</v>
      </c>
      <c r="J7">
        <f t="shared" si="10"/>
        <v>6974</v>
      </c>
      <c r="L7">
        <f t="shared" si="4"/>
        <v>5.281418342834019E-2</v>
      </c>
      <c r="M7">
        <f t="shared" si="5"/>
        <v>3.62584173051098E-2</v>
      </c>
      <c r="N7">
        <f t="shared" si="6"/>
        <v>5.4284624545617298E-2</v>
      </c>
    </row>
    <row r="8" spans="1:23" x14ac:dyDescent="0.25">
      <c r="A8" t="s">
        <v>8</v>
      </c>
      <c r="B8">
        <v>7</v>
      </c>
      <c r="C8">
        <v>86923</v>
      </c>
      <c r="D8">
        <v>6897</v>
      </c>
      <c r="E8">
        <v>6757</v>
      </c>
    </row>
    <row r="9" spans="1:23" x14ac:dyDescent="0.25">
      <c r="A9" t="s">
        <v>9</v>
      </c>
      <c r="B9">
        <v>9</v>
      </c>
      <c r="C9">
        <v>230</v>
      </c>
      <c r="D9">
        <v>59</v>
      </c>
      <c r="E9">
        <v>7</v>
      </c>
    </row>
    <row r="11" spans="1:23" x14ac:dyDescent="0.25">
      <c r="C11">
        <f>+SUM(C2:C9)</f>
        <v>1710052</v>
      </c>
      <c r="D11">
        <f t="shared" ref="D11:E11" si="11">+SUM(D2:D9)</f>
        <v>207014</v>
      </c>
      <c r="E11">
        <f t="shared" si="11"/>
        <v>128471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Multiple Cause of Death, 1999-2</vt:lpstr>
      <vt:lpstr>Place of death 2019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Evans</dc:creator>
  <cp:lastModifiedBy>William Evans</cp:lastModifiedBy>
  <dcterms:created xsi:type="dcterms:W3CDTF">2021-04-19T15:52:19Z</dcterms:created>
  <dcterms:modified xsi:type="dcterms:W3CDTF">2021-04-29T12:44:18Z</dcterms:modified>
</cp:coreProperties>
</file>