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xls\"/>
    </mc:Choice>
  </mc:AlternateContent>
  <bookViews>
    <workbookView xWindow="0" yWindow="0" windowWidth="24000" windowHeight="11175" activeTab="1"/>
  </bookViews>
  <sheets>
    <sheet name="Sheet3" sheetId="3" r:id="rId1"/>
    <sheet name="353164" sheetId="2" r:id="rId2"/>
    <sheet name="Sheet1" sheetId="5" r:id="rId3"/>
    <sheet name="ViolationCodes_match" sheetId="4" r:id="rId4"/>
    <sheet name="GeocodeResults" sheetId="6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N2" i="2" l="1"/>
  <c r="R2" i="2" s="1"/>
  <c r="N3" i="2"/>
  <c r="R3" i="2" s="1"/>
  <c r="N4" i="2"/>
  <c r="R4" i="2" s="1"/>
  <c r="N5" i="2"/>
  <c r="R5" i="2" s="1"/>
  <c r="N6" i="2"/>
  <c r="R6" i="2" s="1"/>
  <c r="N7" i="2"/>
  <c r="R7" i="2" s="1"/>
  <c r="N8" i="2"/>
  <c r="R8" i="2" s="1"/>
  <c r="N9" i="2"/>
  <c r="R9" i="2" s="1"/>
  <c r="N10" i="2"/>
  <c r="R10" i="2" s="1"/>
  <c r="N11" i="2"/>
  <c r="R11" i="2" s="1"/>
  <c r="N12" i="2"/>
  <c r="R12" i="2" s="1"/>
  <c r="N13" i="2"/>
  <c r="R13" i="2" s="1"/>
  <c r="N14" i="2"/>
  <c r="R14" i="2" s="1"/>
  <c r="N15" i="2"/>
  <c r="R15" i="2" s="1"/>
  <c r="N16" i="2"/>
  <c r="R16" i="2" s="1"/>
  <c r="N17" i="2"/>
  <c r="R17" i="2" s="1"/>
  <c r="N18" i="2"/>
  <c r="R18" i="2" s="1"/>
  <c r="N19" i="2"/>
  <c r="R19" i="2" s="1"/>
  <c r="N20" i="2"/>
  <c r="R20" i="2" s="1"/>
  <c r="N21" i="2"/>
  <c r="R21" i="2" s="1"/>
  <c r="N22" i="2"/>
  <c r="R22" i="2" s="1"/>
  <c r="N23" i="2"/>
  <c r="R23" i="2" s="1"/>
  <c r="N24" i="2"/>
  <c r="R24" i="2" s="1"/>
  <c r="N25" i="2"/>
  <c r="R25" i="2" s="1"/>
  <c r="N26" i="2"/>
  <c r="R26" i="2" s="1"/>
  <c r="N27" i="2"/>
  <c r="R27" i="2" s="1"/>
  <c r="N28" i="2"/>
  <c r="R28" i="2" s="1"/>
  <c r="N29" i="2"/>
  <c r="R29" i="2" s="1"/>
  <c r="N30" i="2"/>
  <c r="R30" i="2" s="1"/>
  <c r="N31" i="2"/>
  <c r="R31" i="2" s="1"/>
  <c r="N32" i="2"/>
  <c r="R32" i="2" s="1"/>
  <c r="N33" i="2"/>
  <c r="R33" i="2" s="1"/>
  <c r="N34" i="2"/>
  <c r="R34" i="2" s="1"/>
  <c r="N35" i="2"/>
  <c r="R35" i="2" s="1"/>
  <c r="N36" i="2"/>
  <c r="R36" i="2" s="1"/>
  <c r="N37" i="2"/>
  <c r="R37" i="2" s="1"/>
  <c r="N38" i="2"/>
  <c r="R38" i="2" s="1"/>
  <c r="N39" i="2"/>
  <c r="R39" i="2" s="1"/>
  <c r="N40" i="2"/>
  <c r="R40" i="2" s="1"/>
  <c r="N41" i="2"/>
  <c r="R41" i="2" s="1"/>
  <c r="N42" i="2"/>
  <c r="R42" i="2" s="1"/>
  <c r="N43" i="2"/>
  <c r="R43" i="2" s="1"/>
  <c r="N44" i="2"/>
  <c r="R44" i="2" s="1"/>
  <c r="N45" i="2"/>
  <c r="R45" i="2" s="1"/>
  <c r="N46" i="2"/>
  <c r="R46" i="2" s="1"/>
  <c r="N47" i="2"/>
  <c r="R47" i="2" s="1"/>
  <c r="N48" i="2"/>
  <c r="R48" i="2" s="1"/>
  <c r="N49" i="2"/>
  <c r="R49" i="2" s="1"/>
  <c r="N50" i="2"/>
  <c r="R50" i="2" s="1"/>
  <c r="N51" i="2"/>
  <c r="R51" i="2" s="1"/>
  <c r="N52" i="2"/>
  <c r="R52" i="2" s="1"/>
  <c r="N53" i="2"/>
  <c r="R53" i="2" s="1"/>
  <c r="N54" i="2"/>
  <c r="R54" i="2" s="1"/>
  <c r="N55" i="2"/>
  <c r="R55" i="2" s="1"/>
  <c r="N56" i="2"/>
  <c r="R56" i="2" s="1"/>
  <c r="N57" i="2"/>
  <c r="R57" i="2" s="1"/>
  <c r="N58" i="2"/>
  <c r="R58" i="2" s="1"/>
  <c r="N59" i="2"/>
  <c r="R59" i="2" s="1"/>
  <c r="N60" i="2"/>
  <c r="R60" i="2" s="1"/>
  <c r="N61" i="2"/>
  <c r="R61" i="2" s="1"/>
  <c r="N62" i="2"/>
  <c r="R62" i="2" s="1"/>
  <c r="N63" i="2"/>
  <c r="R63" i="2" s="1"/>
  <c r="N64" i="2"/>
  <c r="R64" i="2" s="1"/>
  <c r="N65" i="2"/>
  <c r="R65" i="2" s="1"/>
  <c r="N66" i="2"/>
  <c r="R66" i="2" s="1"/>
  <c r="N67" i="2"/>
  <c r="R67" i="2" s="1"/>
  <c r="N68" i="2"/>
  <c r="R68" i="2" s="1"/>
  <c r="N69" i="2"/>
  <c r="R69" i="2" s="1"/>
  <c r="N70" i="2"/>
  <c r="R70" i="2" s="1"/>
  <c r="N71" i="2"/>
  <c r="R71" i="2" s="1"/>
  <c r="N72" i="2"/>
  <c r="R72" i="2" s="1"/>
  <c r="N73" i="2"/>
  <c r="R73" i="2" s="1"/>
  <c r="N74" i="2"/>
  <c r="R74" i="2" s="1"/>
  <c r="N75" i="2"/>
  <c r="R75" i="2" s="1"/>
  <c r="N76" i="2"/>
  <c r="R76" i="2" s="1"/>
  <c r="N77" i="2"/>
  <c r="R77" i="2" s="1"/>
  <c r="N78" i="2"/>
  <c r="R78" i="2" s="1"/>
  <c r="N79" i="2"/>
  <c r="R79" i="2" s="1"/>
  <c r="N80" i="2"/>
  <c r="R80" i="2" s="1"/>
  <c r="N81" i="2"/>
  <c r="R81" i="2" s="1"/>
  <c r="N82" i="2"/>
  <c r="R82" i="2" s="1"/>
  <c r="N83" i="2"/>
  <c r="R83" i="2" s="1"/>
  <c r="N84" i="2"/>
  <c r="R84" i="2" s="1"/>
  <c r="N85" i="2"/>
  <c r="R85" i="2" s="1"/>
  <c r="N86" i="2"/>
  <c r="R86" i="2" s="1"/>
  <c r="N87" i="2"/>
  <c r="R87" i="2" s="1"/>
  <c r="N88" i="2"/>
  <c r="R88" i="2" s="1"/>
  <c r="N89" i="2"/>
  <c r="R89" i="2" s="1"/>
  <c r="N90" i="2"/>
  <c r="R90" i="2" s="1"/>
  <c r="N91" i="2"/>
  <c r="R91" i="2" s="1"/>
  <c r="N92" i="2"/>
  <c r="R92" i="2" s="1"/>
  <c r="N93" i="2"/>
  <c r="R93" i="2" s="1"/>
  <c r="N94" i="2"/>
  <c r="R94" i="2" s="1"/>
  <c r="N95" i="2"/>
  <c r="R95" i="2" s="1"/>
  <c r="N96" i="2"/>
  <c r="R96" i="2" s="1"/>
  <c r="N97" i="2"/>
  <c r="R97" i="2" s="1"/>
  <c r="N98" i="2"/>
  <c r="R98" i="2" s="1"/>
  <c r="N99" i="2"/>
  <c r="R99" i="2" s="1"/>
  <c r="N100" i="2"/>
  <c r="R100" i="2" s="1"/>
  <c r="N101" i="2"/>
  <c r="R101" i="2" s="1"/>
  <c r="N102" i="2"/>
  <c r="R102" i="2" s="1"/>
  <c r="N103" i="2"/>
  <c r="R103" i="2" s="1"/>
  <c r="N104" i="2"/>
  <c r="R104" i="2" s="1"/>
  <c r="N105" i="2"/>
  <c r="R105" i="2" s="1"/>
  <c r="N106" i="2"/>
  <c r="R106" i="2" s="1"/>
  <c r="N107" i="2"/>
  <c r="R107" i="2" s="1"/>
  <c r="N108" i="2"/>
  <c r="R108" i="2" s="1"/>
  <c r="N109" i="2"/>
  <c r="R109" i="2" s="1"/>
  <c r="N110" i="2"/>
  <c r="R110" i="2" s="1"/>
  <c r="N111" i="2"/>
  <c r="R111" i="2" s="1"/>
  <c r="N112" i="2"/>
  <c r="R112" i="2" s="1"/>
  <c r="N113" i="2"/>
  <c r="R113" i="2" s="1"/>
  <c r="N114" i="2"/>
  <c r="R114" i="2" s="1"/>
  <c r="N115" i="2"/>
  <c r="R115" i="2" s="1"/>
  <c r="N116" i="2"/>
  <c r="R116" i="2" s="1"/>
  <c r="N117" i="2"/>
  <c r="R117" i="2" s="1"/>
  <c r="N118" i="2"/>
  <c r="R118" i="2" s="1"/>
  <c r="N119" i="2"/>
  <c r="R119" i="2" s="1"/>
  <c r="N120" i="2"/>
  <c r="R120" i="2" s="1"/>
  <c r="N121" i="2"/>
  <c r="R121" i="2" s="1"/>
  <c r="N122" i="2"/>
  <c r="R122" i="2" s="1"/>
  <c r="N123" i="2"/>
  <c r="R123" i="2" s="1"/>
  <c r="N124" i="2"/>
  <c r="R124" i="2" s="1"/>
  <c r="N125" i="2"/>
  <c r="R125" i="2" s="1"/>
  <c r="N126" i="2"/>
  <c r="R126" i="2" s="1"/>
  <c r="N127" i="2"/>
  <c r="R127" i="2" s="1"/>
  <c r="N128" i="2"/>
  <c r="R128" i="2" s="1"/>
  <c r="N129" i="2"/>
  <c r="R129" i="2" s="1"/>
  <c r="N130" i="2"/>
  <c r="R130" i="2" s="1"/>
  <c r="N131" i="2"/>
  <c r="R131" i="2" s="1"/>
  <c r="N132" i="2"/>
  <c r="R132" i="2" s="1"/>
  <c r="N133" i="2"/>
  <c r="R133" i="2" s="1"/>
  <c r="N134" i="2"/>
  <c r="R134" i="2" s="1"/>
  <c r="N135" i="2"/>
  <c r="R135" i="2" s="1"/>
  <c r="N136" i="2"/>
  <c r="R136" i="2" s="1"/>
  <c r="N137" i="2"/>
  <c r="R137" i="2" s="1"/>
  <c r="N138" i="2"/>
  <c r="R138" i="2" s="1"/>
  <c r="N139" i="2"/>
  <c r="R139" i="2" s="1"/>
  <c r="N140" i="2"/>
  <c r="R140" i="2" s="1"/>
  <c r="N141" i="2"/>
  <c r="R141" i="2" s="1"/>
  <c r="N142" i="2"/>
  <c r="R142" i="2" s="1"/>
  <c r="N143" i="2"/>
  <c r="R143" i="2" s="1"/>
  <c r="N144" i="2"/>
  <c r="R144" i="2" s="1"/>
  <c r="N145" i="2"/>
  <c r="R145" i="2" s="1"/>
  <c r="N146" i="2"/>
  <c r="R146" i="2" s="1"/>
  <c r="N147" i="2"/>
  <c r="R147" i="2" s="1"/>
  <c r="N148" i="2"/>
  <c r="R148" i="2" s="1"/>
  <c r="N149" i="2"/>
  <c r="R149" i="2" s="1"/>
  <c r="N150" i="2"/>
  <c r="R150" i="2" s="1"/>
  <c r="N151" i="2"/>
  <c r="R151" i="2" s="1"/>
  <c r="N152" i="2"/>
  <c r="R152" i="2" s="1"/>
  <c r="N153" i="2"/>
  <c r="R153" i="2" s="1"/>
  <c r="N154" i="2"/>
  <c r="R154" i="2" s="1"/>
  <c r="N155" i="2"/>
  <c r="R155" i="2" s="1"/>
  <c r="N156" i="2"/>
  <c r="R156" i="2" s="1"/>
  <c r="N157" i="2"/>
  <c r="R157" i="2" s="1"/>
  <c r="N158" i="2"/>
  <c r="R158" i="2" s="1"/>
  <c r="N159" i="2"/>
  <c r="R159" i="2" s="1"/>
  <c r="N160" i="2"/>
  <c r="R160" i="2" s="1"/>
  <c r="N161" i="2"/>
  <c r="R161" i="2" s="1"/>
  <c r="N162" i="2"/>
  <c r="R162" i="2" s="1"/>
  <c r="N163" i="2"/>
  <c r="R163" i="2" s="1"/>
  <c r="N164" i="2"/>
  <c r="R164" i="2" s="1"/>
  <c r="N165" i="2"/>
  <c r="R165" i="2" s="1"/>
  <c r="N166" i="2"/>
  <c r="R166" i="2" s="1"/>
  <c r="N167" i="2"/>
  <c r="R167" i="2" s="1"/>
  <c r="N168" i="2"/>
  <c r="R168" i="2" s="1"/>
  <c r="N169" i="2"/>
  <c r="R169" i="2" s="1"/>
  <c r="N170" i="2"/>
  <c r="R170" i="2" s="1"/>
  <c r="N171" i="2"/>
  <c r="R171" i="2" s="1"/>
  <c r="N172" i="2"/>
  <c r="R172" i="2" s="1"/>
  <c r="N173" i="2"/>
  <c r="R173" i="2" s="1"/>
  <c r="N174" i="2"/>
  <c r="R174" i="2" s="1"/>
  <c r="N175" i="2"/>
  <c r="R175" i="2" s="1"/>
  <c r="N176" i="2"/>
  <c r="R176" i="2" s="1"/>
  <c r="N177" i="2"/>
  <c r="R177" i="2" s="1"/>
  <c r="N178" i="2"/>
  <c r="R178" i="2" s="1"/>
  <c r="N179" i="2"/>
  <c r="R179" i="2" s="1"/>
  <c r="N180" i="2"/>
  <c r="R180" i="2" s="1"/>
  <c r="N181" i="2"/>
  <c r="R181" i="2" s="1"/>
  <c r="N182" i="2"/>
  <c r="R182" i="2" s="1"/>
  <c r="N183" i="2"/>
  <c r="R183" i="2" s="1"/>
  <c r="N184" i="2"/>
  <c r="R184" i="2" s="1"/>
  <c r="N185" i="2"/>
  <c r="R185" i="2" s="1"/>
  <c r="N186" i="2"/>
  <c r="R186" i="2" s="1"/>
  <c r="N187" i="2"/>
  <c r="R187" i="2" s="1"/>
  <c r="N188" i="2"/>
  <c r="R188" i="2" s="1"/>
  <c r="N189" i="2"/>
  <c r="R189" i="2" s="1"/>
  <c r="N190" i="2"/>
  <c r="R190" i="2" s="1"/>
  <c r="N191" i="2"/>
  <c r="R191" i="2" s="1"/>
  <c r="N192" i="2"/>
  <c r="R192" i="2" s="1"/>
  <c r="N193" i="2"/>
  <c r="R193" i="2" s="1"/>
  <c r="N194" i="2"/>
  <c r="R194" i="2" s="1"/>
  <c r="N195" i="2"/>
  <c r="R195" i="2" s="1"/>
  <c r="N196" i="2"/>
  <c r="R196" i="2" s="1"/>
  <c r="N197" i="2"/>
  <c r="R197" i="2" s="1"/>
  <c r="N198" i="2"/>
  <c r="R198" i="2" s="1"/>
  <c r="N199" i="2"/>
  <c r="R199" i="2" s="1"/>
  <c r="N200" i="2"/>
  <c r="R200" i="2" s="1"/>
  <c r="N201" i="2"/>
  <c r="R201" i="2" s="1"/>
  <c r="N202" i="2"/>
  <c r="R202" i="2" s="1"/>
  <c r="N203" i="2"/>
  <c r="R203" i="2" s="1"/>
  <c r="N204" i="2"/>
  <c r="R204" i="2" s="1"/>
  <c r="N205" i="2"/>
  <c r="R205" i="2" s="1"/>
  <c r="N206" i="2"/>
  <c r="R206" i="2" s="1"/>
  <c r="N207" i="2"/>
  <c r="R207" i="2" s="1"/>
  <c r="N208" i="2"/>
  <c r="R208" i="2" s="1"/>
  <c r="N209" i="2"/>
  <c r="R209" i="2" s="1"/>
  <c r="N210" i="2"/>
  <c r="R210" i="2" s="1"/>
  <c r="N211" i="2"/>
  <c r="R211" i="2" s="1"/>
  <c r="N212" i="2"/>
  <c r="R212" i="2" s="1"/>
  <c r="N213" i="2"/>
  <c r="R213" i="2" s="1"/>
  <c r="N214" i="2"/>
  <c r="R214" i="2" s="1"/>
  <c r="N215" i="2"/>
  <c r="R215" i="2" s="1"/>
  <c r="N216" i="2"/>
  <c r="R216" i="2" s="1"/>
  <c r="N217" i="2"/>
  <c r="R217" i="2" s="1"/>
  <c r="N218" i="2"/>
  <c r="R218" i="2" s="1"/>
  <c r="N219" i="2"/>
  <c r="R219" i="2" s="1"/>
  <c r="N220" i="2"/>
  <c r="R220" i="2" s="1"/>
  <c r="N221" i="2"/>
  <c r="R221" i="2" s="1"/>
  <c r="N222" i="2"/>
  <c r="R222" i="2" s="1"/>
  <c r="N223" i="2"/>
  <c r="R223" i="2" s="1"/>
  <c r="N224" i="2"/>
  <c r="R224" i="2" s="1"/>
  <c r="N225" i="2"/>
  <c r="R225" i="2" s="1"/>
  <c r="N226" i="2"/>
  <c r="R226" i="2" s="1"/>
  <c r="N227" i="2"/>
  <c r="R227" i="2" s="1"/>
  <c r="N228" i="2"/>
  <c r="R228" i="2" s="1"/>
  <c r="N229" i="2"/>
  <c r="R229" i="2" s="1"/>
  <c r="N230" i="2"/>
  <c r="R230" i="2" s="1"/>
  <c r="N231" i="2"/>
  <c r="R231" i="2" s="1"/>
  <c r="N232" i="2"/>
  <c r="R232" i="2" s="1"/>
  <c r="N233" i="2"/>
  <c r="R233" i="2" s="1"/>
  <c r="N234" i="2"/>
  <c r="R234" i="2" s="1"/>
  <c r="N235" i="2"/>
  <c r="R235" i="2" s="1"/>
  <c r="N236" i="2"/>
  <c r="R236" i="2" s="1"/>
  <c r="N237" i="2"/>
  <c r="R237" i="2" s="1"/>
  <c r="N238" i="2"/>
  <c r="R238" i="2" s="1"/>
  <c r="N239" i="2"/>
  <c r="R239" i="2" s="1"/>
  <c r="N240" i="2"/>
  <c r="R240" i="2" s="1"/>
  <c r="N241" i="2"/>
  <c r="R241" i="2" s="1"/>
  <c r="N242" i="2"/>
  <c r="R242" i="2" s="1"/>
  <c r="N243" i="2"/>
  <c r="R243" i="2" s="1"/>
  <c r="N244" i="2"/>
  <c r="R244" i="2" s="1"/>
  <c r="N245" i="2"/>
  <c r="R245" i="2" s="1"/>
  <c r="N246" i="2"/>
  <c r="R246" i="2" s="1"/>
  <c r="N247" i="2"/>
  <c r="R247" i="2" s="1"/>
  <c r="N248" i="2"/>
  <c r="R248" i="2" s="1"/>
  <c r="N249" i="2"/>
  <c r="R249" i="2" s="1"/>
  <c r="N250" i="2"/>
  <c r="R250" i="2" s="1"/>
  <c r="N251" i="2"/>
  <c r="R251" i="2" s="1"/>
  <c r="N252" i="2"/>
  <c r="R252" i="2" s="1"/>
  <c r="N253" i="2"/>
  <c r="R253" i="2" s="1"/>
  <c r="N254" i="2"/>
  <c r="R254" i="2" s="1"/>
  <c r="N255" i="2"/>
  <c r="R255" i="2" s="1"/>
  <c r="N256" i="2"/>
  <c r="R256" i="2" s="1"/>
  <c r="N257" i="2"/>
  <c r="R257" i="2" s="1"/>
  <c r="N258" i="2"/>
  <c r="R258" i="2" s="1"/>
  <c r="N259" i="2"/>
  <c r="R259" i="2" s="1"/>
  <c r="N260" i="2"/>
  <c r="R260" i="2" s="1"/>
  <c r="N261" i="2"/>
  <c r="R261" i="2" s="1"/>
  <c r="N262" i="2"/>
  <c r="R262" i="2" s="1"/>
  <c r="N263" i="2"/>
  <c r="R263" i="2" s="1"/>
  <c r="N264" i="2"/>
  <c r="R264" i="2" s="1"/>
  <c r="N265" i="2"/>
  <c r="R265" i="2" s="1"/>
  <c r="N266" i="2"/>
  <c r="R266" i="2" s="1"/>
  <c r="N267" i="2"/>
  <c r="R267" i="2" s="1"/>
  <c r="N268" i="2"/>
  <c r="R268" i="2" s="1"/>
  <c r="N269" i="2"/>
  <c r="R269" i="2" s="1"/>
  <c r="N270" i="2"/>
  <c r="R270" i="2" s="1"/>
  <c r="N271" i="2"/>
  <c r="R271" i="2" s="1"/>
  <c r="N272" i="2"/>
  <c r="R272" i="2" s="1"/>
  <c r="N273" i="2"/>
  <c r="R273" i="2" s="1"/>
  <c r="N274" i="2"/>
  <c r="R274" i="2" s="1"/>
  <c r="N275" i="2"/>
  <c r="R275" i="2" s="1"/>
  <c r="N276" i="2"/>
  <c r="R276" i="2" s="1"/>
  <c r="N277" i="2"/>
  <c r="R277" i="2" s="1"/>
  <c r="N278" i="2"/>
  <c r="R278" i="2" s="1"/>
  <c r="N279" i="2"/>
  <c r="R279" i="2" s="1"/>
  <c r="N280" i="2"/>
  <c r="R280" i="2" s="1"/>
  <c r="N281" i="2"/>
  <c r="R281" i="2" s="1"/>
  <c r="N282" i="2"/>
  <c r="R282" i="2" s="1"/>
  <c r="N283" i="2"/>
  <c r="R283" i="2" s="1"/>
  <c r="N284" i="2"/>
  <c r="R284" i="2" s="1"/>
  <c r="N285" i="2"/>
  <c r="R285" i="2" s="1"/>
  <c r="N286" i="2"/>
  <c r="R286" i="2" s="1"/>
  <c r="N287" i="2"/>
  <c r="R287" i="2" s="1"/>
  <c r="N288" i="2"/>
  <c r="R288" i="2" s="1"/>
  <c r="N289" i="2"/>
  <c r="R289" i="2" s="1"/>
  <c r="N290" i="2"/>
  <c r="R290" i="2" s="1"/>
  <c r="N291" i="2"/>
  <c r="R291" i="2" s="1"/>
  <c r="N292" i="2"/>
  <c r="R292" i="2" s="1"/>
  <c r="N293" i="2"/>
  <c r="R293" i="2" s="1"/>
  <c r="N294" i="2"/>
  <c r="R294" i="2" s="1"/>
  <c r="N295" i="2"/>
  <c r="R295" i="2" s="1"/>
  <c r="N296" i="2"/>
  <c r="R296" i="2" s="1"/>
  <c r="N297" i="2"/>
  <c r="R297" i="2" s="1"/>
  <c r="N298" i="2"/>
  <c r="R298" i="2" s="1"/>
  <c r="N299" i="2"/>
  <c r="R299" i="2" s="1"/>
  <c r="N300" i="2"/>
  <c r="R300" i="2" s="1"/>
  <c r="N301" i="2"/>
  <c r="R301" i="2" s="1"/>
  <c r="N302" i="2"/>
  <c r="R302" i="2" s="1"/>
  <c r="N303" i="2"/>
  <c r="R303" i="2" s="1"/>
  <c r="N304" i="2"/>
  <c r="R304" i="2" s="1"/>
  <c r="N305" i="2"/>
  <c r="R305" i="2" s="1"/>
  <c r="N306" i="2"/>
  <c r="R306" i="2" s="1"/>
  <c r="N307" i="2"/>
  <c r="R307" i="2" s="1"/>
  <c r="N308" i="2"/>
  <c r="R308" i="2" s="1"/>
  <c r="N309" i="2"/>
  <c r="R309" i="2" s="1"/>
  <c r="N310" i="2"/>
  <c r="R310" i="2" s="1"/>
  <c r="N311" i="2"/>
  <c r="R311" i="2" s="1"/>
  <c r="N312" i="2"/>
  <c r="R312" i="2" s="1"/>
  <c r="N313" i="2"/>
  <c r="R313" i="2" s="1"/>
  <c r="N314" i="2"/>
  <c r="R314" i="2" s="1"/>
  <c r="N315" i="2"/>
  <c r="R315" i="2" s="1"/>
  <c r="N316" i="2"/>
  <c r="R316" i="2" s="1"/>
  <c r="N317" i="2"/>
  <c r="R317" i="2" s="1"/>
  <c r="N318" i="2"/>
  <c r="R318" i="2" s="1"/>
  <c r="N319" i="2"/>
  <c r="R319" i="2" s="1"/>
  <c r="N320" i="2"/>
  <c r="R320" i="2" s="1"/>
  <c r="N321" i="2"/>
  <c r="R321" i="2" s="1"/>
  <c r="N322" i="2"/>
  <c r="R322" i="2" s="1"/>
  <c r="N323" i="2"/>
  <c r="R323" i="2" s="1"/>
  <c r="N324" i="2"/>
  <c r="R324" i="2" s="1"/>
  <c r="N325" i="2"/>
  <c r="R325" i="2" s="1"/>
  <c r="N326" i="2"/>
  <c r="R326" i="2" s="1"/>
  <c r="N327" i="2"/>
  <c r="R327" i="2" s="1"/>
  <c r="N328" i="2"/>
  <c r="R328" i="2" s="1"/>
  <c r="N329" i="2"/>
  <c r="R329" i="2" s="1"/>
  <c r="N330" i="2"/>
  <c r="R330" i="2" s="1"/>
  <c r="N331" i="2"/>
  <c r="R331" i="2" s="1"/>
  <c r="N332" i="2"/>
  <c r="R332" i="2" s="1"/>
  <c r="N333" i="2"/>
  <c r="R333" i="2" s="1"/>
  <c r="N334" i="2"/>
  <c r="R334" i="2" s="1"/>
  <c r="N335" i="2"/>
  <c r="R335" i="2" s="1"/>
  <c r="N336" i="2"/>
  <c r="R336" i="2" s="1"/>
  <c r="N337" i="2"/>
  <c r="R337" i="2" s="1"/>
  <c r="N338" i="2"/>
  <c r="R338" i="2" s="1"/>
  <c r="N339" i="2"/>
  <c r="R339" i="2" s="1"/>
  <c r="N340" i="2"/>
  <c r="R340" i="2" s="1"/>
  <c r="N341" i="2"/>
  <c r="R341" i="2" s="1"/>
  <c r="N342" i="2"/>
  <c r="R342" i="2" s="1"/>
  <c r="N343" i="2"/>
  <c r="R343" i="2" s="1"/>
  <c r="N344" i="2"/>
  <c r="R344" i="2" s="1"/>
  <c r="N345" i="2"/>
  <c r="R345" i="2" s="1"/>
  <c r="N346" i="2"/>
  <c r="R346" i="2" s="1"/>
  <c r="N347" i="2"/>
  <c r="R347" i="2" s="1"/>
  <c r="N348" i="2"/>
  <c r="R348" i="2" s="1"/>
  <c r="N349" i="2"/>
  <c r="R349" i="2" s="1"/>
  <c r="N350" i="2"/>
  <c r="R350" i="2" s="1"/>
  <c r="N351" i="2"/>
  <c r="R351" i="2" s="1"/>
  <c r="N352" i="2"/>
  <c r="R352" i="2" s="1"/>
  <c r="N353" i="2"/>
  <c r="R353" i="2" s="1"/>
  <c r="N354" i="2"/>
  <c r="R354" i="2" s="1"/>
  <c r="N355" i="2"/>
  <c r="R355" i="2" s="1"/>
  <c r="N356" i="2"/>
  <c r="R356" i="2" s="1"/>
  <c r="N357" i="2"/>
  <c r="R357" i="2" s="1"/>
  <c r="N358" i="2"/>
  <c r="R358" i="2" s="1"/>
  <c r="N359" i="2"/>
  <c r="R359" i="2" s="1"/>
  <c r="N360" i="2"/>
  <c r="R360" i="2" s="1"/>
  <c r="N361" i="2"/>
  <c r="R361" i="2" s="1"/>
  <c r="N362" i="2"/>
  <c r="R362" i="2" s="1"/>
  <c r="N363" i="2"/>
  <c r="R363" i="2" s="1"/>
  <c r="N364" i="2"/>
  <c r="R364" i="2" s="1"/>
  <c r="N365" i="2"/>
  <c r="R365" i="2" s="1"/>
  <c r="N366" i="2"/>
  <c r="R366" i="2" s="1"/>
  <c r="N367" i="2"/>
  <c r="R367" i="2" s="1"/>
  <c r="N368" i="2"/>
  <c r="R368" i="2" s="1"/>
  <c r="N369" i="2"/>
  <c r="R369" i="2" s="1"/>
  <c r="N370" i="2"/>
  <c r="R370" i="2" s="1"/>
  <c r="N371" i="2"/>
  <c r="R371" i="2" s="1"/>
  <c r="N372" i="2"/>
  <c r="R372" i="2" s="1"/>
  <c r="N373" i="2"/>
  <c r="R373" i="2" s="1"/>
  <c r="N374" i="2"/>
  <c r="R374" i="2" s="1"/>
  <c r="N375" i="2"/>
  <c r="R375" i="2" s="1"/>
  <c r="N376" i="2"/>
  <c r="R376" i="2" s="1"/>
  <c r="N377" i="2"/>
  <c r="R377" i="2" s="1"/>
  <c r="N378" i="2"/>
  <c r="R378" i="2" s="1"/>
  <c r="N379" i="2"/>
  <c r="R379" i="2" s="1"/>
  <c r="N380" i="2"/>
  <c r="R380" i="2" s="1"/>
  <c r="N381" i="2"/>
  <c r="R381" i="2" s="1"/>
  <c r="N382" i="2"/>
  <c r="R382" i="2" s="1"/>
  <c r="N383" i="2"/>
  <c r="R383" i="2" s="1"/>
  <c r="N384" i="2"/>
  <c r="R384" i="2" s="1"/>
  <c r="N385" i="2"/>
  <c r="R385" i="2" s="1"/>
  <c r="N386" i="2"/>
  <c r="R386" i="2" s="1"/>
  <c r="N387" i="2"/>
  <c r="R387" i="2" s="1"/>
  <c r="N388" i="2"/>
  <c r="R388" i="2" s="1"/>
  <c r="N389" i="2"/>
  <c r="R389" i="2" s="1"/>
  <c r="N390" i="2"/>
  <c r="R390" i="2" s="1"/>
  <c r="N391" i="2"/>
  <c r="R391" i="2" s="1"/>
  <c r="N392" i="2"/>
  <c r="R392" i="2" s="1"/>
  <c r="N393" i="2"/>
  <c r="R393" i="2" s="1"/>
  <c r="N394" i="2"/>
  <c r="R394" i="2" s="1"/>
  <c r="N395" i="2"/>
  <c r="R395" i="2" s="1"/>
  <c r="N396" i="2"/>
  <c r="R396" i="2" s="1"/>
  <c r="N397" i="2"/>
  <c r="R397" i="2" s="1"/>
  <c r="N398" i="2"/>
  <c r="R398" i="2" s="1"/>
  <c r="N399" i="2"/>
  <c r="R399" i="2" s="1"/>
  <c r="N400" i="2"/>
  <c r="R400" i="2" s="1"/>
  <c r="N401" i="2"/>
  <c r="R401" i="2" s="1"/>
  <c r="N402" i="2"/>
  <c r="R402" i="2" s="1"/>
  <c r="N403" i="2"/>
  <c r="R403" i="2" s="1"/>
  <c r="N404" i="2"/>
  <c r="R404" i="2" s="1"/>
  <c r="N405" i="2"/>
  <c r="R405" i="2" s="1"/>
  <c r="N406" i="2"/>
  <c r="R406" i="2" s="1"/>
  <c r="N407" i="2"/>
  <c r="R407" i="2" s="1"/>
  <c r="N408" i="2"/>
  <c r="R408" i="2" s="1"/>
  <c r="N409" i="2"/>
  <c r="R409" i="2" s="1"/>
  <c r="N410" i="2"/>
  <c r="R410" i="2" s="1"/>
  <c r="N411" i="2"/>
  <c r="R411" i="2" s="1"/>
  <c r="N412" i="2"/>
  <c r="R412" i="2" s="1"/>
  <c r="N413" i="2"/>
  <c r="R413" i="2" s="1"/>
  <c r="N414" i="2"/>
  <c r="R414" i="2" s="1"/>
  <c r="N415" i="2"/>
  <c r="R415" i="2" s="1"/>
  <c r="N416" i="2"/>
  <c r="R416" i="2" s="1"/>
  <c r="N417" i="2"/>
  <c r="R417" i="2" s="1"/>
  <c r="N418" i="2"/>
  <c r="R418" i="2" s="1"/>
  <c r="N419" i="2"/>
  <c r="R419" i="2" s="1"/>
  <c r="N420" i="2"/>
  <c r="R420" i="2" s="1"/>
  <c r="N421" i="2"/>
  <c r="R421" i="2" s="1"/>
  <c r="N422" i="2"/>
  <c r="R422" i="2" s="1"/>
  <c r="N423" i="2"/>
  <c r="R423" i="2" s="1"/>
  <c r="N424" i="2"/>
  <c r="R424" i="2" s="1"/>
  <c r="N425" i="2"/>
  <c r="R425" i="2" s="1"/>
  <c r="N426" i="2"/>
  <c r="R426" i="2" s="1"/>
  <c r="N427" i="2"/>
  <c r="R427" i="2" s="1"/>
  <c r="N428" i="2"/>
  <c r="R428" i="2" s="1"/>
  <c r="N429" i="2"/>
  <c r="R429" i="2" s="1"/>
  <c r="N430" i="2"/>
  <c r="R430" i="2" s="1"/>
  <c r="N431" i="2"/>
  <c r="R431" i="2" s="1"/>
  <c r="N432" i="2"/>
  <c r="R432" i="2" s="1"/>
  <c r="N433" i="2"/>
  <c r="R433" i="2" s="1"/>
  <c r="N434" i="2"/>
  <c r="R434" i="2" s="1"/>
  <c r="N435" i="2"/>
  <c r="R435" i="2" s="1"/>
  <c r="N436" i="2"/>
  <c r="R436" i="2" s="1"/>
  <c r="N437" i="2"/>
  <c r="R437" i="2" s="1"/>
  <c r="N438" i="2"/>
  <c r="R438" i="2" s="1"/>
  <c r="N439" i="2"/>
  <c r="R439" i="2" s="1"/>
  <c r="N440" i="2"/>
  <c r="R440" i="2" s="1"/>
  <c r="N441" i="2"/>
  <c r="R441" i="2" s="1"/>
  <c r="N442" i="2"/>
  <c r="R442" i="2" s="1"/>
  <c r="N443" i="2"/>
  <c r="R443" i="2" s="1"/>
  <c r="N444" i="2"/>
  <c r="R444" i="2" s="1"/>
  <c r="N445" i="2"/>
  <c r="R445" i="2" s="1"/>
  <c r="N446" i="2"/>
  <c r="R446" i="2" s="1"/>
  <c r="N447" i="2"/>
  <c r="R447" i="2" s="1"/>
  <c r="N448" i="2"/>
  <c r="R448" i="2" s="1"/>
  <c r="N449" i="2"/>
  <c r="R449" i="2" s="1"/>
  <c r="N450" i="2"/>
  <c r="R450" i="2" s="1"/>
  <c r="N451" i="2"/>
  <c r="R451" i="2" s="1"/>
  <c r="N452" i="2"/>
  <c r="R452" i="2" s="1"/>
  <c r="N453" i="2"/>
  <c r="R453" i="2" s="1"/>
  <c r="N454" i="2"/>
  <c r="R454" i="2" s="1"/>
  <c r="N455" i="2"/>
  <c r="R455" i="2" s="1"/>
  <c r="N456" i="2"/>
  <c r="R456" i="2" s="1"/>
  <c r="N457" i="2"/>
  <c r="R457" i="2" s="1"/>
  <c r="N458" i="2"/>
  <c r="R458" i="2" s="1"/>
  <c r="N459" i="2"/>
  <c r="R459" i="2" s="1"/>
  <c r="N460" i="2"/>
  <c r="R460" i="2" s="1"/>
  <c r="N461" i="2"/>
  <c r="R461" i="2" s="1"/>
  <c r="N462" i="2"/>
  <c r="R462" i="2" s="1"/>
  <c r="N463" i="2"/>
  <c r="R463" i="2" s="1"/>
  <c r="N464" i="2"/>
  <c r="R464" i="2" s="1"/>
  <c r="N465" i="2"/>
  <c r="R465" i="2" s="1"/>
  <c r="N466" i="2"/>
  <c r="R466" i="2" s="1"/>
  <c r="N467" i="2"/>
  <c r="R467" i="2" s="1"/>
  <c r="N468" i="2"/>
  <c r="R468" i="2" s="1"/>
  <c r="N469" i="2"/>
  <c r="R469" i="2" s="1"/>
  <c r="N470" i="2"/>
  <c r="R470" i="2" s="1"/>
  <c r="N471" i="2"/>
  <c r="R471" i="2" s="1"/>
  <c r="N472" i="2"/>
  <c r="R472" i="2" s="1"/>
  <c r="N473" i="2"/>
  <c r="R473" i="2" s="1"/>
  <c r="N474" i="2"/>
  <c r="R474" i="2" s="1"/>
  <c r="N475" i="2"/>
  <c r="R475" i="2" s="1"/>
  <c r="N476" i="2"/>
  <c r="R476" i="2" s="1"/>
  <c r="N477" i="2"/>
  <c r="R477" i="2" s="1"/>
  <c r="N478" i="2"/>
  <c r="R478" i="2" s="1"/>
  <c r="N479" i="2"/>
  <c r="R479" i="2" s="1"/>
  <c r="N480" i="2"/>
  <c r="R480" i="2" s="1"/>
  <c r="N481" i="2"/>
  <c r="R481" i="2" s="1"/>
  <c r="N482" i="2"/>
  <c r="R482" i="2" s="1"/>
  <c r="N483" i="2"/>
  <c r="R483" i="2" s="1"/>
  <c r="N484" i="2"/>
  <c r="R484" i="2" s="1"/>
  <c r="N485" i="2"/>
  <c r="R485" i="2" s="1"/>
  <c r="N486" i="2"/>
  <c r="R486" i="2" s="1"/>
  <c r="N487" i="2"/>
  <c r="R487" i="2" s="1"/>
  <c r="N488" i="2"/>
  <c r="R488" i="2" s="1"/>
  <c r="N489" i="2"/>
  <c r="R489" i="2" s="1"/>
  <c r="N490" i="2"/>
  <c r="R490" i="2" s="1"/>
  <c r="N491" i="2"/>
  <c r="R491" i="2" s="1"/>
  <c r="N492" i="2"/>
  <c r="R492" i="2" s="1"/>
  <c r="N493" i="2"/>
  <c r="R493" i="2" s="1"/>
  <c r="N494" i="2"/>
  <c r="R494" i="2" s="1"/>
  <c r="N495" i="2"/>
  <c r="R495" i="2" s="1"/>
  <c r="N496" i="2"/>
  <c r="R496" i="2" s="1"/>
  <c r="N497" i="2"/>
  <c r="R497" i="2" s="1"/>
  <c r="N498" i="2"/>
  <c r="R498" i="2" s="1"/>
  <c r="N499" i="2"/>
  <c r="R499" i="2" s="1"/>
  <c r="N500" i="2"/>
  <c r="R500" i="2" s="1"/>
  <c r="N501" i="2"/>
  <c r="R501" i="2" s="1"/>
  <c r="N502" i="2"/>
  <c r="R502" i="2" s="1"/>
  <c r="N503" i="2"/>
  <c r="R503" i="2" s="1"/>
  <c r="N504" i="2"/>
  <c r="R504" i="2" s="1"/>
  <c r="N505" i="2"/>
  <c r="R505" i="2" s="1"/>
  <c r="N506" i="2"/>
  <c r="R506" i="2" s="1"/>
  <c r="N507" i="2"/>
  <c r="R507" i="2" s="1"/>
  <c r="N508" i="2"/>
  <c r="R508" i="2" s="1"/>
  <c r="N509" i="2"/>
  <c r="R509" i="2" s="1"/>
  <c r="N510" i="2"/>
  <c r="R510" i="2" s="1"/>
  <c r="N511" i="2"/>
  <c r="R511" i="2" s="1"/>
  <c r="N512" i="2"/>
  <c r="R512" i="2" s="1"/>
  <c r="N513" i="2"/>
  <c r="R513" i="2" s="1"/>
  <c r="N514" i="2"/>
  <c r="R514" i="2" s="1"/>
  <c r="N515" i="2"/>
  <c r="R515" i="2" s="1"/>
  <c r="N516" i="2"/>
  <c r="R516" i="2" s="1"/>
  <c r="N517" i="2"/>
  <c r="R517" i="2" s="1"/>
  <c r="N518" i="2"/>
  <c r="R518" i="2" s="1"/>
  <c r="N519" i="2"/>
  <c r="R519" i="2" s="1"/>
  <c r="N520" i="2"/>
  <c r="R520" i="2" s="1"/>
  <c r="N521" i="2"/>
  <c r="R521" i="2" s="1"/>
  <c r="N522" i="2"/>
  <c r="R522" i="2" s="1"/>
  <c r="N523" i="2"/>
  <c r="R523" i="2" s="1"/>
  <c r="N524" i="2"/>
  <c r="R524" i="2" s="1"/>
  <c r="N525" i="2"/>
  <c r="R525" i="2" s="1"/>
  <c r="N526" i="2"/>
  <c r="R526" i="2" s="1"/>
  <c r="N527" i="2"/>
  <c r="R527" i="2" s="1"/>
  <c r="N528" i="2"/>
  <c r="R528" i="2" s="1"/>
  <c r="N529" i="2"/>
  <c r="R529" i="2" s="1"/>
  <c r="N530" i="2"/>
  <c r="R530" i="2" s="1"/>
  <c r="N531" i="2"/>
  <c r="R531" i="2" s="1"/>
  <c r="N532" i="2"/>
  <c r="R532" i="2" s="1"/>
  <c r="N533" i="2"/>
  <c r="R533" i="2" s="1"/>
  <c r="N534" i="2"/>
  <c r="R534" i="2" s="1"/>
  <c r="N535" i="2"/>
  <c r="R535" i="2" s="1"/>
  <c r="N536" i="2"/>
  <c r="R536" i="2" s="1"/>
  <c r="N537" i="2"/>
  <c r="R537" i="2" s="1"/>
  <c r="N538" i="2"/>
  <c r="R538" i="2" s="1"/>
  <c r="N539" i="2"/>
  <c r="R539" i="2" s="1"/>
  <c r="N540" i="2"/>
  <c r="R540" i="2" s="1"/>
  <c r="N541" i="2"/>
  <c r="R541" i="2" s="1"/>
  <c r="N542" i="2"/>
  <c r="R542" i="2" s="1"/>
  <c r="N543" i="2"/>
  <c r="R543" i="2" s="1"/>
  <c r="N544" i="2"/>
  <c r="R544" i="2" s="1"/>
  <c r="N545" i="2"/>
  <c r="R545" i="2" s="1"/>
  <c r="N546" i="2"/>
  <c r="R546" i="2" s="1"/>
  <c r="N547" i="2"/>
  <c r="R547" i="2" s="1"/>
  <c r="N548" i="2"/>
  <c r="R548" i="2" s="1"/>
  <c r="N549" i="2"/>
  <c r="R549" i="2" s="1"/>
  <c r="N550" i="2"/>
  <c r="R550" i="2" s="1"/>
  <c r="N551" i="2"/>
  <c r="R551" i="2" s="1"/>
  <c r="N552" i="2"/>
  <c r="R552" i="2" s="1"/>
  <c r="N553" i="2"/>
  <c r="R553" i="2" s="1"/>
  <c r="N554" i="2"/>
  <c r="R554" i="2" s="1"/>
  <c r="N555" i="2"/>
  <c r="R555" i="2" s="1"/>
  <c r="N556" i="2"/>
  <c r="R556" i="2" s="1"/>
  <c r="N557" i="2"/>
  <c r="R557" i="2" s="1"/>
  <c r="N558" i="2"/>
  <c r="R558" i="2" s="1"/>
  <c r="N559" i="2"/>
  <c r="R559" i="2" s="1"/>
  <c r="N560" i="2"/>
  <c r="R560" i="2" s="1"/>
  <c r="N561" i="2"/>
  <c r="R561" i="2" s="1"/>
  <c r="N562" i="2"/>
  <c r="R562" i="2" s="1"/>
  <c r="N563" i="2"/>
  <c r="R563" i="2" s="1"/>
  <c r="N564" i="2"/>
  <c r="R564" i="2" s="1"/>
  <c r="N565" i="2"/>
  <c r="R565" i="2" s="1"/>
  <c r="N566" i="2"/>
  <c r="R566" i="2" s="1"/>
  <c r="N567" i="2"/>
  <c r="R567" i="2" s="1"/>
  <c r="N568" i="2"/>
  <c r="R568" i="2" s="1"/>
  <c r="N569" i="2"/>
  <c r="R569" i="2" s="1"/>
  <c r="N570" i="2"/>
  <c r="R570" i="2" s="1"/>
  <c r="N571" i="2"/>
  <c r="R571" i="2" s="1"/>
  <c r="N572" i="2"/>
  <c r="R572" i="2" s="1"/>
  <c r="N573" i="2"/>
  <c r="R573" i="2" s="1"/>
  <c r="N574" i="2"/>
  <c r="R574" i="2" s="1"/>
  <c r="N575" i="2"/>
  <c r="R575" i="2" s="1"/>
  <c r="N576" i="2"/>
  <c r="R576" i="2" s="1"/>
  <c r="N577" i="2"/>
  <c r="R577" i="2" s="1"/>
  <c r="N578" i="2"/>
  <c r="R578" i="2" s="1"/>
  <c r="N579" i="2"/>
  <c r="R579" i="2" s="1"/>
  <c r="N580" i="2"/>
  <c r="R580" i="2" s="1"/>
  <c r="N581" i="2"/>
  <c r="R581" i="2" s="1"/>
  <c r="N582" i="2"/>
  <c r="R582" i="2" s="1"/>
  <c r="N583" i="2"/>
  <c r="R583" i="2" s="1"/>
  <c r="N584" i="2"/>
  <c r="R584" i="2" s="1"/>
  <c r="N585" i="2"/>
  <c r="R585" i="2" s="1"/>
  <c r="N586" i="2"/>
  <c r="R586" i="2" s="1"/>
  <c r="N587" i="2"/>
  <c r="R587" i="2" s="1"/>
  <c r="N588" i="2"/>
  <c r="R588" i="2" s="1"/>
  <c r="N589" i="2"/>
  <c r="R589" i="2" s="1"/>
  <c r="N590" i="2"/>
  <c r="R590" i="2" s="1"/>
  <c r="N591" i="2"/>
  <c r="R591" i="2" s="1"/>
  <c r="N592" i="2"/>
  <c r="R592" i="2" s="1"/>
  <c r="N593" i="2"/>
  <c r="R593" i="2" s="1"/>
  <c r="N594" i="2"/>
  <c r="R594" i="2" s="1"/>
  <c r="N595" i="2"/>
  <c r="R595" i="2" s="1"/>
  <c r="N596" i="2"/>
  <c r="R596" i="2" s="1"/>
  <c r="N597" i="2"/>
  <c r="R597" i="2" s="1"/>
  <c r="N598" i="2"/>
  <c r="R598" i="2" s="1"/>
  <c r="N599" i="2"/>
  <c r="R599" i="2" s="1"/>
  <c r="N600" i="2"/>
  <c r="R600" i="2" s="1"/>
  <c r="N601" i="2"/>
  <c r="R601" i="2" s="1"/>
  <c r="N602" i="2"/>
  <c r="R602" i="2" s="1"/>
  <c r="N603" i="2"/>
  <c r="R603" i="2" s="1"/>
  <c r="N604" i="2"/>
  <c r="R604" i="2" s="1"/>
  <c r="N605" i="2"/>
  <c r="R605" i="2" s="1"/>
  <c r="N606" i="2"/>
  <c r="R606" i="2" s="1"/>
  <c r="N607" i="2"/>
  <c r="R607" i="2" s="1"/>
  <c r="N608" i="2"/>
  <c r="R608" i="2" s="1"/>
  <c r="N609" i="2"/>
  <c r="R609" i="2" s="1"/>
  <c r="N610" i="2"/>
  <c r="R610" i="2" s="1"/>
  <c r="N611" i="2"/>
  <c r="R611" i="2" s="1"/>
  <c r="N612" i="2"/>
  <c r="R612" i="2" s="1"/>
  <c r="N613" i="2"/>
  <c r="R613" i="2" s="1"/>
  <c r="N614" i="2"/>
  <c r="R614" i="2" s="1"/>
  <c r="N615" i="2"/>
  <c r="R615" i="2" s="1"/>
  <c r="N616" i="2"/>
  <c r="R616" i="2" s="1"/>
  <c r="N617" i="2"/>
  <c r="R617" i="2" s="1"/>
  <c r="N618" i="2"/>
  <c r="R618" i="2" s="1"/>
  <c r="N619" i="2"/>
  <c r="R619" i="2" s="1"/>
  <c r="N620" i="2"/>
  <c r="R620" i="2" s="1"/>
  <c r="N621" i="2"/>
  <c r="R621" i="2" s="1"/>
  <c r="N622" i="2"/>
  <c r="R622" i="2" s="1"/>
  <c r="N623" i="2"/>
  <c r="R623" i="2" s="1"/>
  <c r="N624" i="2"/>
  <c r="R624" i="2" s="1"/>
  <c r="N625" i="2"/>
  <c r="R625" i="2" s="1"/>
  <c r="N626" i="2"/>
  <c r="R626" i="2" s="1"/>
  <c r="N627" i="2"/>
  <c r="R627" i="2" s="1"/>
  <c r="N628" i="2"/>
  <c r="R628" i="2" s="1"/>
  <c r="N629" i="2"/>
  <c r="R629" i="2" s="1"/>
  <c r="N630" i="2"/>
  <c r="R630" i="2" s="1"/>
  <c r="N631" i="2"/>
  <c r="R631" i="2" s="1"/>
  <c r="N632" i="2"/>
  <c r="R632" i="2" s="1"/>
  <c r="N633" i="2"/>
  <c r="R633" i="2" s="1"/>
  <c r="N634" i="2"/>
  <c r="R634" i="2" s="1"/>
  <c r="N635" i="2"/>
  <c r="R635" i="2" s="1"/>
  <c r="N636" i="2"/>
  <c r="R636" i="2" s="1"/>
  <c r="N637" i="2"/>
  <c r="R637" i="2" s="1"/>
  <c r="N638" i="2"/>
  <c r="R638" i="2" s="1"/>
  <c r="N639" i="2"/>
  <c r="R639" i="2" s="1"/>
  <c r="N640" i="2"/>
  <c r="R640" i="2" s="1"/>
  <c r="N641" i="2"/>
  <c r="R641" i="2" s="1"/>
  <c r="N642" i="2"/>
  <c r="R642" i="2" s="1"/>
  <c r="N643" i="2"/>
  <c r="R643" i="2" s="1"/>
  <c r="N644" i="2"/>
  <c r="R644" i="2" s="1"/>
  <c r="N645" i="2"/>
  <c r="R645" i="2" s="1"/>
  <c r="N646" i="2"/>
  <c r="R646" i="2" s="1"/>
  <c r="N647" i="2"/>
  <c r="R647" i="2" s="1"/>
  <c r="N648" i="2"/>
  <c r="R648" i="2" s="1"/>
  <c r="N649" i="2"/>
  <c r="R649" i="2" s="1"/>
  <c r="N650" i="2"/>
  <c r="R650" i="2" s="1"/>
  <c r="N651" i="2"/>
  <c r="R651" i="2" s="1"/>
  <c r="N652" i="2"/>
  <c r="R652" i="2" s="1"/>
  <c r="N653" i="2"/>
  <c r="R653" i="2" s="1"/>
  <c r="N654" i="2"/>
  <c r="R654" i="2" s="1"/>
  <c r="N655" i="2"/>
  <c r="R655" i="2" s="1"/>
  <c r="N656" i="2"/>
  <c r="R656" i="2" s="1"/>
  <c r="N657" i="2"/>
  <c r="R657" i="2" s="1"/>
  <c r="N658" i="2"/>
  <c r="R658" i="2" s="1"/>
  <c r="N659" i="2"/>
  <c r="R659" i="2" s="1"/>
  <c r="N660" i="2"/>
  <c r="R660" i="2" s="1"/>
  <c r="N661" i="2"/>
  <c r="R661" i="2" s="1"/>
  <c r="N662" i="2"/>
  <c r="R662" i="2" s="1"/>
  <c r="N663" i="2"/>
  <c r="R663" i="2" s="1"/>
  <c r="N664" i="2"/>
  <c r="R664" i="2" s="1"/>
  <c r="N665" i="2"/>
  <c r="R665" i="2" s="1"/>
  <c r="N666" i="2"/>
  <c r="R666" i="2" s="1"/>
  <c r="N667" i="2"/>
  <c r="R667" i="2" s="1"/>
  <c r="N668" i="2"/>
  <c r="R668" i="2" s="1"/>
  <c r="N669" i="2"/>
  <c r="R669" i="2" s="1"/>
  <c r="N670" i="2"/>
  <c r="R670" i="2" s="1"/>
  <c r="N671" i="2"/>
  <c r="R671" i="2" s="1"/>
  <c r="N672" i="2"/>
  <c r="R672" i="2" s="1"/>
  <c r="N673" i="2"/>
  <c r="R673" i="2" s="1"/>
  <c r="N674" i="2"/>
  <c r="R674" i="2" s="1"/>
  <c r="N675" i="2"/>
  <c r="R675" i="2" s="1"/>
  <c r="N676" i="2"/>
  <c r="R676" i="2" s="1"/>
  <c r="N677" i="2"/>
  <c r="R677" i="2" s="1"/>
  <c r="N678" i="2"/>
  <c r="R678" i="2" s="1"/>
  <c r="N679" i="2"/>
  <c r="R679" i="2" s="1"/>
  <c r="N680" i="2"/>
  <c r="R680" i="2" s="1"/>
  <c r="N681" i="2"/>
  <c r="R681" i="2" s="1"/>
  <c r="N682" i="2"/>
  <c r="R682" i="2" s="1"/>
  <c r="N683" i="2"/>
  <c r="R683" i="2" s="1"/>
  <c r="N684" i="2"/>
  <c r="R684" i="2" s="1"/>
  <c r="N685" i="2"/>
  <c r="R685" i="2" s="1"/>
  <c r="N686" i="2"/>
  <c r="R686" i="2" s="1"/>
  <c r="N687" i="2"/>
  <c r="R687" i="2" s="1"/>
  <c r="N688" i="2"/>
  <c r="R688" i="2" s="1"/>
  <c r="N689" i="2"/>
  <c r="R689" i="2" s="1"/>
  <c r="N690" i="2"/>
  <c r="R690" i="2" s="1"/>
  <c r="N691" i="2"/>
  <c r="R691" i="2" s="1"/>
  <c r="N692" i="2"/>
  <c r="R692" i="2" s="1"/>
  <c r="N693" i="2"/>
  <c r="R693" i="2" s="1"/>
  <c r="N694" i="2"/>
  <c r="R694" i="2" s="1"/>
  <c r="N695" i="2"/>
  <c r="R695" i="2" s="1"/>
  <c r="N696" i="2"/>
  <c r="R696" i="2" s="1"/>
  <c r="N697" i="2"/>
  <c r="R697" i="2" s="1"/>
  <c r="N698" i="2"/>
  <c r="R698" i="2" s="1"/>
  <c r="N699" i="2"/>
  <c r="R699" i="2" s="1"/>
  <c r="N700" i="2"/>
  <c r="R700" i="2" s="1"/>
  <c r="N701" i="2"/>
  <c r="R701" i="2" s="1"/>
  <c r="N702" i="2"/>
  <c r="R702" i="2" s="1"/>
  <c r="N703" i="2"/>
  <c r="R703" i="2" s="1"/>
  <c r="N704" i="2"/>
  <c r="R704" i="2" s="1"/>
  <c r="N705" i="2"/>
  <c r="R705" i="2" s="1"/>
  <c r="N706" i="2"/>
  <c r="R706" i="2" s="1"/>
  <c r="N707" i="2"/>
  <c r="R707" i="2" s="1"/>
  <c r="N708" i="2"/>
  <c r="R708" i="2" s="1"/>
  <c r="N709" i="2"/>
  <c r="R709" i="2" s="1"/>
  <c r="N710" i="2"/>
  <c r="R710" i="2" s="1"/>
  <c r="N711" i="2"/>
  <c r="R711" i="2" s="1"/>
  <c r="N712" i="2"/>
  <c r="R712" i="2" s="1"/>
  <c r="N713" i="2"/>
  <c r="R713" i="2" s="1"/>
  <c r="N714" i="2"/>
  <c r="R714" i="2" s="1"/>
  <c r="N715" i="2"/>
  <c r="R715" i="2" s="1"/>
  <c r="N716" i="2"/>
  <c r="R716" i="2" s="1"/>
  <c r="N717" i="2"/>
  <c r="R717" i="2" s="1"/>
  <c r="N718" i="2"/>
  <c r="R718" i="2" s="1"/>
  <c r="N719" i="2"/>
  <c r="R719" i="2" s="1"/>
  <c r="N720" i="2"/>
  <c r="R720" i="2" s="1"/>
  <c r="N721" i="2"/>
  <c r="R721" i="2" s="1"/>
  <c r="N722" i="2"/>
  <c r="R722" i="2" s="1"/>
  <c r="N723" i="2"/>
  <c r="R723" i="2" s="1"/>
  <c r="N724" i="2"/>
  <c r="R724" i="2" s="1"/>
  <c r="N725" i="2"/>
  <c r="R725" i="2" s="1"/>
  <c r="N726" i="2"/>
  <c r="R726" i="2" s="1"/>
  <c r="N727" i="2"/>
  <c r="R727" i="2" s="1"/>
  <c r="N728" i="2"/>
  <c r="R728" i="2" s="1"/>
  <c r="N729" i="2"/>
  <c r="R729" i="2" s="1"/>
  <c r="N730" i="2"/>
  <c r="R730" i="2" s="1"/>
  <c r="N731" i="2"/>
  <c r="R731" i="2" s="1"/>
  <c r="N732" i="2"/>
  <c r="R732" i="2" s="1"/>
  <c r="N733" i="2"/>
  <c r="R733" i="2" s="1"/>
  <c r="N734" i="2"/>
  <c r="R734" i="2" s="1"/>
  <c r="N735" i="2"/>
  <c r="R735" i="2" s="1"/>
  <c r="N736" i="2"/>
  <c r="R736" i="2" s="1"/>
  <c r="N737" i="2"/>
  <c r="R737" i="2" s="1"/>
  <c r="N738" i="2"/>
  <c r="R738" i="2" s="1"/>
  <c r="N739" i="2"/>
  <c r="R739" i="2" s="1"/>
  <c r="N740" i="2"/>
  <c r="R740" i="2" s="1"/>
  <c r="N741" i="2"/>
  <c r="R741" i="2" s="1"/>
  <c r="N742" i="2"/>
  <c r="R742" i="2" s="1"/>
  <c r="N743" i="2"/>
  <c r="R743" i="2" s="1"/>
  <c r="N744" i="2"/>
  <c r="R744" i="2" s="1"/>
  <c r="N745" i="2"/>
  <c r="R745" i="2" s="1"/>
  <c r="N746" i="2"/>
  <c r="R746" i="2" s="1"/>
  <c r="N747" i="2"/>
  <c r="R747" i="2" s="1"/>
  <c r="N748" i="2"/>
  <c r="R748" i="2" s="1"/>
  <c r="N749" i="2"/>
  <c r="R749" i="2" s="1"/>
  <c r="N750" i="2"/>
  <c r="R750" i="2" s="1"/>
  <c r="N751" i="2"/>
  <c r="R751" i="2" s="1"/>
  <c r="N752" i="2"/>
  <c r="R752" i="2" s="1"/>
  <c r="N753" i="2"/>
  <c r="R753" i="2" s="1"/>
  <c r="N754" i="2"/>
  <c r="R754" i="2" s="1"/>
  <c r="N755" i="2"/>
  <c r="R755" i="2" s="1"/>
  <c r="N756" i="2"/>
  <c r="R756" i="2" s="1"/>
  <c r="N757" i="2"/>
  <c r="R757" i="2" s="1"/>
  <c r="N758" i="2"/>
  <c r="R758" i="2" s="1"/>
  <c r="N759" i="2"/>
  <c r="R759" i="2" s="1"/>
  <c r="N760" i="2"/>
  <c r="R760" i="2" s="1"/>
  <c r="N761" i="2"/>
  <c r="R761" i="2" s="1"/>
  <c r="N762" i="2"/>
  <c r="R762" i="2" s="1"/>
  <c r="N763" i="2"/>
  <c r="R763" i="2" s="1"/>
  <c r="N764" i="2"/>
  <c r="R764" i="2" s="1"/>
  <c r="N765" i="2"/>
  <c r="R765" i="2" s="1"/>
  <c r="N766" i="2"/>
  <c r="R766" i="2" s="1"/>
  <c r="N767" i="2"/>
  <c r="R767" i="2" s="1"/>
  <c r="N768" i="2"/>
  <c r="R768" i="2" s="1"/>
  <c r="N769" i="2"/>
  <c r="R769" i="2" s="1"/>
  <c r="N770" i="2"/>
  <c r="R770" i="2" s="1"/>
  <c r="N771" i="2"/>
  <c r="R771" i="2" s="1"/>
  <c r="N772" i="2"/>
  <c r="R772" i="2" s="1"/>
  <c r="N773" i="2"/>
  <c r="R773" i="2" s="1"/>
  <c r="N774" i="2"/>
  <c r="R774" i="2" s="1"/>
  <c r="N775" i="2"/>
  <c r="R775" i="2" s="1"/>
  <c r="N776" i="2"/>
  <c r="R776" i="2" s="1"/>
  <c r="N777" i="2"/>
  <c r="R777" i="2" s="1"/>
  <c r="N778" i="2"/>
  <c r="R778" i="2" s="1"/>
  <c r="N779" i="2"/>
  <c r="R779" i="2" s="1"/>
  <c r="N780" i="2"/>
  <c r="R780" i="2" s="1"/>
  <c r="N781" i="2"/>
  <c r="R781" i="2" s="1"/>
  <c r="N782" i="2"/>
  <c r="R782" i="2" s="1"/>
  <c r="N783" i="2"/>
  <c r="R783" i="2" s="1"/>
  <c r="N784" i="2"/>
  <c r="R784" i="2" s="1"/>
  <c r="N785" i="2"/>
  <c r="R785" i="2" s="1"/>
  <c r="N786" i="2"/>
  <c r="R786" i="2" s="1"/>
  <c r="N787" i="2"/>
  <c r="R787" i="2" s="1"/>
  <c r="N788" i="2"/>
  <c r="R788" i="2" s="1"/>
  <c r="N789" i="2"/>
  <c r="R789" i="2" s="1"/>
  <c r="N790" i="2"/>
  <c r="R790" i="2" s="1"/>
  <c r="N791" i="2"/>
  <c r="R791" i="2" s="1"/>
  <c r="N792" i="2"/>
  <c r="R792" i="2" s="1"/>
  <c r="N793" i="2"/>
  <c r="R793" i="2" s="1"/>
  <c r="N794" i="2"/>
  <c r="R794" i="2" s="1"/>
  <c r="N795" i="2"/>
  <c r="R795" i="2" s="1"/>
  <c r="N796" i="2"/>
  <c r="R796" i="2" s="1"/>
  <c r="N797" i="2"/>
  <c r="R797" i="2" s="1"/>
  <c r="N798" i="2"/>
  <c r="R798" i="2" s="1"/>
  <c r="N799" i="2"/>
  <c r="R799" i="2" s="1"/>
  <c r="N800" i="2"/>
  <c r="R800" i="2" s="1"/>
  <c r="N801" i="2"/>
  <c r="R801" i="2" s="1"/>
  <c r="N802" i="2"/>
  <c r="R802" i="2" s="1"/>
  <c r="N803" i="2"/>
  <c r="R803" i="2" s="1"/>
  <c r="N804" i="2"/>
  <c r="R804" i="2" s="1"/>
  <c r="N805" i="2"/>
  <c r="R805" i="2" s="1"/>
  <c r="N806" i="2"/>
  <c r="R806" i="2" s="1"/>
  <c r="N807" i="2"/>
  <c r="R807" i="2" s="1"/>
  <c r="N808" i="2"/>
  <c r="R808" i="2" s="1"/>
  <c r="N809" i="2"/>
  <c r="R809" i="2" s="1"/>
  <c r="N810" i="2"/>
  <c r="R810" i="2" s="1"/>
  <c r="N811" i="2"/>
  <c r="R811" i="2" s="1"/>
  <c r="N812" i="2"/>
  <c r="R812" i="2" s="1"/>
  <c r="N813" i="2"/>
  <c r="R813" i="2" s="1"/>
  <c r="N814" i="2"/>
  <c r="R814" i="2" s="1"/>
  <c r="N815" i="2"/>
  <c r="R815" i="2" s="1"/>
  <c r="N816" i="2"/>
  <c r="R816" i="2" s="1"/>
  <c r="N817" i="2"/>
  <c r="R817" i="2" s="1"/>
  <c r="N818" i="2"/>
  <c r="R818" i="2" s="1"/>
  <c r="N819" i="2"/>
  <c r="R819" i="2" s="1"/>
  <c r="N820" i="2"/>
  <c r="R820" i="2" s="1"/>
  <c r="N821" i="2"/>
  <c r="R821" i="2" s="1"/>
  <c r="N822" i="2"/>
  <c r="R822" i="2" s="1"/>
  <c r="N823" i="2"/>
  <c r="R823" i="2" s="1"/>
  <c r="N824" i="2"/>
  <c r="R824" i="2" s="1"/>
  <c r="N825" i="2"/>
  <c r="R825" i="2" s="1"/>
  <c r="N826" i="2"/>
  <c r="R826" i="2" s="1"/>
  <c r="N827" i="2"/>
  <c r="R827" i="2" s="1"/>
  <c r="N828" i="2"/>
  <c r="R828" i="2" s="1"/>
  <c r="N829" i="2"/>
  <c r="R829" i="2" s="1"/>
  <c r="N830" i="2"/>
  <c r="R830" i="2" s="1"/>
  <c r="N831" i="2"/>
  <c r="R831" i="2" s="1"/>
  <c r="N832" i="2"/>
  <c r="R832" i="2" s="1"/>
  <c r="N833" i="2"/>
  <c r="R833" i="2" s="1"/>
  <c r="N834" i="2"/>
  <c r="R834" i="2" s="1"/>
  <c r="N835" i="2"/>
  <c r="R835" i="2" s="1"/>
  <c r="N836" i="2"/>
  <c r="R836" i="2" s="1"/>
  <c r="N837" i="2"/>
  <c r="R837" i="2" s="1"/>
  <c r="N838" i="2"/>
  <c r="R838" i="2" s="1"/>
  <c r="N839" i="2"/>
  <c r="R839" i="2" s="1"/>
  <c r="N840" i="2"/>
  <c r="R840" i="2" s="1"/>
  <c r="N841" i="2"/>
  <c r="R841" i="2" s="1"/>
  <c r="N842" i="2"/>
  <c r="R842" i="2" s="1"/>
  <c r="N843" i="2"/>
  <c r="R843" i="2" s="1"/>
  <c r="N844" i="2"/>
  <c r="R844" i="2" s="1"/>
  <c r="N845" i="2"/>
  <c r="R845" i="2" s="1"/>
  <c r="N846" i="2"/>
  <c r="R846" i="2" s="1"/>
  <c r="N847" i="2"/>
  <c r="R847" i="2" s="1"/>
  <c r="N848" i="2"/>
  <c r="R848" i="2" s="1"/>
  <c r="N849" i="2"/>
  <c r="R849" i="2" s="1"/>
  <c r="N850" i="2"/>
  <c r="R850" i="2" s="1"/>
  <c r="N851" i="2"/>
  <c r="R851" i="2" s="1"/>
  <c r="N852" i="2"/>
  <c r="R852" i="2" s="1"/>
  <c r="N853" i="2"/>
  <c r="R853" i="2" s="1"/>
  <c r="N854" i="2"/>
  <c r="R854" i="2" s="1"/>
  <c r="N855" i="2"/>
  <c r="R855" i="2" s="1"/>
  <c r="N856" i="2"/>
  <c r="R856" i="2" s="1"/>
  <c r="N857" i="2"/>
  <c r="R857" i="2" s="1"/>
  <c r="N858" i="2"/>
  <c r="R858" i="2" s="1"/>
  <c r="N859" i="2"/>
  <c r="R859" i="2" s="1"/>
  <c r="N860" i="2"/>
  <c r="R860" i="2" s="1"/>
  <c r="N861" i="2"/>
  <c r="R861" i="2" s="1"/>
  <c r="N862" i="2"/>
  <c r="R862" i="2" s="1"/>
  <c r="N863" i="2"/>
  <c r="R863" i="2" s="1"/>
  <c r="N864" i="2"/>
  <c r="R864" i="2" s="1"/>
  <c r="N865" i="2"/>
  <c r="R865" i="2" s="1"/>
  <c r="N866" i="2"/>
  <c r="R866" i="2" s="1"/>
  <c r="N867" i="2"/>
  <c r="R867" i="2" s="1"/>
  <c r="N868" i="2"/>
  <c r="R868" i="2" s="1"/>
  <c r="N869" i="2"/>
  <c r="R869" i="2" s="1"/>
  <c r="N870" i="2"/>
  <c r="R870" i="2" s="1"/>
  <c r="N871" i="2"/>
  <c r="R871" i="2" s="1"/>
  <c r="N872" i="2"/>
  <c r="R872" i="2" s="1"/>
  <c r="N873" i="2"/>
  <c r="R873" i="2" s="1"/>
  <c r="N874" i="2"/>
  <c r="R874" i="2" s="1"/>
  <c r="N875" i="2"/>
  <c r="R875" i="2" s="1"/>
  <c r="N876" i="2"/>
  <c r="R876" i="2" s="1"/>
  <c r="N877" i="2"/>
  <c r="R877" i="2" s="1"/>
  <c r="N878" i="2"/>
  <c r="R878" i="2" s="1"/>
  <c r="N879" i="2"/>
  <c r="R879" i="2" s="1"/>
  <c r="N880" i="2"/>
  <c r="R880" i="2" s="1"/>
  <c r="N881" i="2"/>
  <c r="R881" i="2" s="1"/>
  <c r="N882" i="2"/>
  <c r="R882" i="2" s="1"/>
  <c r="N883" i="2"/>
  <c r="R883" i="2" s="1"/>
  <c r="N884" i="2"/>
  <c r="R884" i="2" s="1"/>
  <c r="N885" i="2"/>
  <c r="R885" i="2" s="1"/>
  <c r="N886" i="2"/>
  <c r="R886" i="2" s="1"/>
  <c r="N887" i="2"/>
  <c r="R887" i="2" s="1"/>
  <c r="N888" i="2"/>
  <c r="R888" i="2" s="1"/>
  <c r="N889" i="2"/>
  <c r="R889" i="2" s="1"/>
  <c r="N890" i="2"/>
  <c r="R890" i="2" s="1"/>
  <c r="N891" i="2"/>
  <c r="R891" i="2" s="1"/>
  <c r="N892" i="2"/>
  <c r="R892" i="2" s="1"/>
  <c r="N893" i="2"/>
  <c r="R893" i="2" s="1"/>
  <c r="N894" i="2"/>
  <c r="R894" i="2" s="1"/>
  <c r="N895" i="2"/>
  <c r="R895" i="2" s="1"/>
  <c r="N896" i="2"/>
  <c r="R896" i="2" s="1"/>
  <c r="N897" i="2"/>
  <c r="R897" i="2" s="1"/>
  <c r="N898" i="2"/>
  <c r="R898" i="2" s="1"/>
  <c r="N899" i="2"/>
  <c r="R899" i="2" s="1"/>
  <c r="N900" i="2"/>
  <c r="R900" i="2" s="1"/>
  <c r="N901" i="2"/>
  <c r="R901" i="2" s="1"/>
  <c r="N902" i="2"/>
  <c r="R902" i="2" s="1"/>
  <c r="N903" i="2"/>
  <c r="R903" i="2" s="1"/>
  <c r="N904" i="2"/>
  <c r="R904" i="2" s="1"/>
  <c r="N905" i="2"/>
  <c r="R905" i="2" s="1"/>
  <c r="N906" i="2"/>
  <c r="R906" i="2" s="1"/>
  <c r="N907" i="2"/>
  <c r="R907" i="2" s="1"/>
  <c r="N908" i="2"/>
  <c r="R908" i="2" s="1"/>
  <c r="N909" i="2"/>
  <c r="R909" i="2" s="1"/>
  <c r="N910" i="2"/>
  <c r="R910" i="2" s="1"/>
  <c r="N911" i="2"/>
  <c r="R911" i="2" s="1"/>
  <c r="N912" i="2"/>
  <c r="R912" i="2" s="1"/>
  <c r="N913" i="2"/>
  <c r="R913" i="2" s="1"/>
  <c r="N914" i="2"/>
  <c r="R914" i="2" s="1"/>
  <c r="N915" i="2"/>
  <c r="R915" i="2" s="1"/>
  <c r="N916" i="2"/>
  <c r="R916" i="2" s="1"/>
  <c r="N917" i="2"/>
  <c r="R917" i="2" s="1"/>
  <c r="N918" i="2"/>
  <c r="R918" i="2" s="1"/>
  <c r="N919" i="2"/>
  <c r="R919" i="2" s="1"/>
  <c r="N920" i="2"/>
  <c r="R920" i="2" s="1"/>
  <c r="N921" i="2"/>
  <c r="R921" i="2" s="1"/>
  <c r="N922" i="2"/>
  <c r="R922" i="2" s="1"/>
  <c r="N923" i="2"/>
  <c r="R923" i="2" s="1"/>
  <c r="N924" i="2"/>
  <c r="R924" i="2" s="1"/>
  <c r="N925" i="2"/>
  <c r="R925" i="2" s="1"/>
  <c r="N926" i="2"/>
  <c r="R926" i="2" s="1"/>
  <c r="N927" i="2"/>
  <c r="R927" i="2" s="1"/>
  <c r="N928" i="2"/>
  <c r="R928" i="2" s="1"/>
  <c r="N929" i="2"/>
  <c r="R929" i="2" s="1"/>
  <c r="N930" i="2"/>
  <c r="R930" i="2" s="1"/>
  <c r="N931" i="2"/>
  <c r="R931" i="2" s="1"/>
  <c r="N932" i="2"/>
  <c r="R932" i="2" s="1"/>
  <c r="N933" i="2"/>
  <c r="R933" i="2" s="1"/>
  <c r="N934" i="2"/>
  <c r="R934" i="2" s="1"/>
  <c r="N935" i="2"/>
  <c r="R935" i="2" s="1"/>
  <c r="N936" i="2"/>
  <c r="R936" i="2" s="1"/>
  <c r="N937" i="2"/>
  <c r="R937" i="2" s="1"/>
  <c r="N938" i="2"/>
  <c r="R938" i="2" s="1"/>
  <c r="N939" i="2"/>
  <c r="R939" i="2" s="1"/>
  <c r="N940" i="2"/>
  <c r="R940" i="2" s="1"/>
  <c r="N941" i="2"/>
  <c r="R941" i="2" s="1"/>
  <c r="N942" i="2"/>
  <c r="R942" i="2" s="1"/>
  <c r="N943" i="2"/>
  <c r="R943" i="2" s="1"/>
  <c r="N944" i="2"/>
  <c r="R944" i="2" s="1"/>
  <c r="N945" i="2"/>
  <c r="R945" i="2" s="1"/>
  <c r="N946" i="2"/>
  <c r="R946" i="2" s="1"/>
  <c r="N947" i="2"/>
  <c r="R947" i="2" s="1"/>
  <c r="N948" i="2"/>
  <c r="R948" i="2" s="1"/>
  <c r="N949" i="2"/>
  <c r="R949" i="2" s="1"/>
  <c r="N950" i="2"/>
  <c r="R950" i="2" s="1"/>
  <c r="N951" i="2"/>
  <c r="R951" i="2" s="1"/>
  <c r="N952" i="2"/>
  <c r="R952" i="2" s="1"/>
  <c r="N953" i="2"/>
  <c r="R953" i="2" s="1"/>
  <c r="N954" i="2"/>
  <c r="R954" i="2" s="1"/>
  <c r="N955" i="2"/>
  <c r="R955" i="2" s="1"/>
  <c r="N956" i="2"/>
  <c r="R956" i="2" s="1"/>
  <c r="N957" i="2"/>
  <c r="R957" i="2" s="1"/>
  <c r="N958" i="2"/>
  <c r="R958" i="2" s="1"/>
  <c r="N959" i="2"/>
  <c r="R959" i="2" s="1"/>
  <c r="N960" i="2"/>
  <c r="R960" i="2" s="1"/>
  <c r="N961" i="2"/>
  <c r="R961" i="2" s="1"/>
  <c r="N962" i="2"/>
  <c r="R962" i="2" s="1"/>
  <c r="N963" i="2"/>
  <c r="R963" i="2" s="1"/>
  <c r="N964" i="2"/>
  <c r="R964" i="2" s="1"/>
  <c r="N965" i="2"/>
  <c r="R965" i="2" s="1"/>
  <c r="N966" i="2"/>
  <c r="R966" i="2" s="1"/>
  <c r="N967" i="2"/>
  <c r="R967" i="2" s="1"/>
  <c r="N968" i="2"/>
  <c r="R968" i="2" s="1"/>
  <c r="N969" i="2"/>
  <c r="R969" i="2" s="1"/>
  <c r="N970" i="2"/>
  <c r="R970" i="2" s="1"/>
  <c r="N971" i="2"/>
  <c r="R971" i="2" s="1"/>
  <c r="N972" i="2"/>
  <c r="R972" i="2" s="1"/>
  <c r="N973" i="2"/>
  <c r="R973" i="2" s="1"/>
  <c r="N974" i="2"/>
  <c r="R974" i="2" s="1"/>
  <c r="N975" i="2"/>
  <c r="R975" i="2" s="1"/>
  <c r="N976" i="2"/>
  <c r="R976" i="2" s="1"/>
  <c r="N977" i="2"/>
  <c r="R977" i="2" s="1"/>
  <c r="N978" i="2"/>
  <c r="R978" i="2" s="1"/>
  <c r="N979" i="2"/>
  <c r="R979" i="2" s="1"/>
  <c r="N980" i="2"/>
  <c r="R980" i="2" s="1"/>
  <c r="N981" i="2"/>
  <c r="R981" i="2" s="1"/>
  <c r="N982" i="2"/>
  <c r="R982" i="2" s="1"/>
  <c r="N983" i="2"/>
  <c r="R983" i="2" s="1"/>
  <c r="N984" i="2"/>
  <c r="R984" i="2" s="1"/>
  <c r="N985" i="2"/>
  <c r="R985" i="2" s="1"/>
  <c r="N986" i="2"/>
  <c r="R986" i="2" s="1"/>
  <c r="N987" i="2"/>
  <c r="R987" i="2" s="1"/>
  <c r="N988" i="2"/>
  <c r="R988" i="2" s="1"/>
  <c r="N989" i="2"/>
  <c r="R989" i="2" s="1"/>
  <c r="N990" i="2"/>
  <c r="R990" i="2" s="1"/>
  <c r="N991" i="2"/>
  <c r="R991" i="2" s="1"/>
  <c r="N992" i="2"/>
  <c r="R992" i="2" s="1"/>
  <c r="N993" i="2"/>
  <c r="R993" i="2" s="1"/>
  <c r="N994" i="2"/>
  <c r="R994" i="2" s="1"/>
  <c r="N995" i="2"/>
  <c r="R995" i="2" s="1"/>
  <c r="N996" i="2"/>
  <c r="R996" i="2" s="1"/>
  <c r="N997" i="2"/>
  <c r="R997" i="2" s="1"/>
  <c r="N998" i="2"/>
  <c r="R998" i="2" s="1"/>
  <c r="N999" i="2"/>
  <c r="R999" i="2" s="1"/>
  <c r="N1000" i="2"/>
  <c r="R1000" i="2" s="1"/>
  <c r="N1001" i="2"/>
  <c r="R1001" i="2" s="1"/>
  <c r="N1002" i="2"/>
  <c r="R1002" i="2" s="1"/>
</calcChain>
</file>

<file path=xl/sharedStrings.xml><?xml version="1.0" encoding="utf-8"?>
<sst xmlns="http://schemas.openxmlformats.org/spreadsheetml/2006/main" count="9096" uniqueCount="1286">
  <si>
    <t>summons_number</t>
  </si>
  <si>
    <t>issue_date</t>
  </si>
  <si>
    <t>violation_code</t>
  </si>
  <si>
    <t>issuer_code</t>
  </si>
  <si>
    <t>violation_time</t>
  </si>
  <si>
    <t>Column2</t>
  </si>
  <si>
    <t>AP</t>
  </si>
  <si>
    <t>Column1</t>
  </si>
  <si>
    <t>time_format</t>
  </si>
  <si>
    <t>first_hour</t>
  </si>
  <si>
    <t>house_number</t>
  </si>
  <si>
    <t>street_name</t>
  </si>
  <si>
    <t>P</t>
  </si>
  <si>
    <t>NY</t>
  </si>
  <si>
    <t>E 1st St</t>
  </si>
  <si>
    <t>Mercer St</t>
  </si>
  <si>
    <t>W 4th St</t>
  </si>
  <si>
    <t>Broadway</t>
  </si>
  <si>
    <t>Lafayette St</t>
  </si>
  <si>
    <t>Mott St</t>
  </si>
  <si>
    <t>Bowery</t>
  </si>
  <si>
    <t>302-4</t>
  </si>
  <si>
    <t>Washington Pl</t>
  </si>
  <si>
    <t>Bleecker St</t>
  </si>
  <si>
    <t>Mulberry St</t>
  </si>
  <si>
    <t>Ludlow St</t>
  </si>
  <si>
    <t>E Houston St</t>
  </si>
  <si>
    <t>Elizabeth St</t>
  </si>
  <si>
    <t>W 3rd St</t>
  </si>
  <si>
    <t>Laguardia Pl</t>
  </si>
  <si>
    <t>Great Jones St</t>
  </si>
  <si>
    <t>Greene St</t>
  </si>
  <si>
    <t>A</t>
  </si>
  <si>
    <t>Forsyth St</t>
  </si>
  <si>
    <t>Stanton St</t>
  </si>
  <si>
    <t>Rivington St</t>
  </si>
  <si>
    <t>Norfolk St</t>
  </si>
  <si>
    <t>Clinton St</t>
  </si>
  <si>
    <t>Chrystie St</t>
  </si>
  <si>
    <t>Essex St</t>
  </si>
  <si>
    <t>Kenmare St</t>
  </si>
  <si>
    <t>Allen St</t>
  </si>
  <si>
    <t>Delancey St</t>
  </si>
  <si>
    <t>Spring St</t>
  </si>
  <si>
    <t>Crosby St</t>
  </si>
  <si>
    <t>Prince St</t>
  </si>
  <si>
    <t>University Pl</t>
  </si>
  <si>
    <t>13-19</t>
  </si>
  <si>
    <t>E 8th St</t>
  </si>
  <si>
    <t>Waverly Pl</t>
  </si>
  <si>
    <t>475-477</t>
  </si>
  <si>
    <t>W Broadway</t>
  </si>
  <si>
    <t>Orchard St</t>
  </si>
  <si>
    <t>108-110</t>
  </si>
  <si>
    <t>Suffolk St</t>
  </si>
  <si>
    <t>193-195</t>
  </si>
  <si>
    <t>Eldridge St</t>
  </si>
  <si>
    <t>80-82</t>
  </si>
  <si>
    <t>Broome and Ludlow Lo</t>
  </si>
  <si>
    <t>75-79</t>
  </si>
  <si>
    <t>Broome St</t>
  </si>
  <si>
    <t>89A</t>
  </si>
  <si>
    <t>E Houston St.</t>
  </si>
  <si>
    <t>85A</t>
  </si>
  <si>
    <t>Bond St</t>
  </si>
  <si>
    <t>7th Ave S</t>
  </si>
  <si>
    <t>7th Ave</t>
  </si>
  <si>
    <t>W 13th St</t>
  </si>
  <si>
    <t>13B</t>
  </si>
  <si>
    <t>E 4th St</t>
  </si>
  <si>
    <t>90-96</t>
  </si>
  <si>
    <t>2nd Ave</t>
  </si>
  <si>
    <t>223-225</t>
  </si>
  <si>
    <t>Grand St</t>
  </si>
  <si>
    <t>354A</t>
  </si>
  <si>
    <t>1st Ave</t>
  </si>
  <si>
    <t>Christopher St</t>
  </si>
  <si>
    <t>W 9th St</t>
  </si>
  <si>
    <t>226-228</t>
  </si>
  <si>
    <t>Grove St</t>
  </si>
  <si>
    <t>Washington Sq</t>
  </si>
  <si>
    <t>566A</t>
  </si>
  <si>
    <t>Cleveland Pl</t>
  </si>
  <si>
    <t>Fulton St</t>
  </si>
  <si>
    <t>168-170</t>
  </si>
  <si>
    <t>43A</t>
  </si>
  <si>
    <t>6th Ave</t>
  </si>
  <si>
    <t>W 14th St</t>
  </si>
  <si>
    <t>W 8th St</t>
  </si>
  <si>
    <t>E 2nd St</t>
  </si>
  <si>
    <t>John St</t>
  </si>
  <si>
    <t>E Broadway.</t>
  </si>
  <si>
    <t>Nassau St</t>
  </si>
  <si>
    <t>William St</t>
  </si>
  <si>
    <t>23-25</t>
  </si>
  <si>
    <t>41-45</t>
  </si>
  <si>
    <t>Pine St</t>
  </si>
  <si>
    <t>Wall St</t>
  </si>
  <si>
    <t>102-104</t>
  </si>
  <si>
    <t>address</t>
  </si>
  <si>
    <t>city</t>
  </si>
  <si>
    <t>state</t>
  </si>
  <si>
    <t>zip</t>
  </si>
  <si>
    <t>New York</t>
  </si>
  <si>
    <t>Row Labels</t>
  </si>
  <si>
    <t>Grand Total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</si>
  <si>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</si>
  <si>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</si>
  <si>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</si>
  <si>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</si>
  <si>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</si>
  <si>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</si>
  <si>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</si>
  <si>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</si>
  <si>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</si>
  <si>
    <t>violation_category</t>
  </si>
  <si>
    <t>Count of violation_category</t>
  </si>
  <si>
    <t>Column3</t>
  </si>
  <si>
    <t>Ticket</t>
  </si>
  <si>
    <t>Address</t>
  </si>
  <si>
    <t>Result</t>
  </si>
  <si>
    <t>Accuracy</t>
  </si>
  <si>
    <t>Address2</t>
  </si>
  <si>
    <t>Lat</t>
  </si>
  <si>
    <t>Long</t>
  </si>
  <si>
    <t>something</t>
  </si>
  <si>
    <t>somethingelse</t>
  </si>
  <si>
    <t>41-45 Pine St, New York, NY, 10014</t>
  </si>
  <si>
    <t>Match</t>
  </si>
  <si>
    <t>Non_Exact</t>
  </si>
  <si>
    <t>41 Pine St, NEW YORK, NY, 10005</t>
  </si>
  <si>
    <t>R</t>
  </si>
  <si>
    <t>59 Nassau St, New York, NY, 10014</t>
  </si>
  <si>
    <t>59 Nassau St, NEW YORK, NY, 10038</t>
  </si>
  <si>
    <t>L</t>
  </si>
  <si>
    <t>75 Nassau St, New York, NY, 10014</t>
  </si>
  <si>
    <t>75 Nassau St, NEW YORK, NY, 10038</t>
  </si>
  <si>
    <t>80 Nassau St, New York, NY, 10014</t>
  </si>
  <si>
    <t>80 Nassau St, NEW YORK, NY, 10038</t>
  </si>
  <si>
    <t>75 Wall St, New York, NY, 10014</t>
  </si>
  <si>
    <t>75 Wall St, NEW YORK, NY, 10005</t>
  </si>
  <si>
    <t>88 Nassau St, New York, NY, 10014</t>
  </si>
  <si>
    <t>88 Nassau St, NEW YORK, NY, 10038</t>
  </si>
  <si>
    <t>110 William St, New York, NY, 10014</t>
  </si>
  <si>
    <t>110 William St, NEW YORK, NY, 10038</t>
  </si>
  <si>
    <t>121 Fulton St, New York, NY, 10014</t>
  </si>
  <si>
    <t>121 Fulton St, NEW YORK, NY, 10038</t>
  </si>
  <si>
    <t>112 Fulton St, New York, NY, 10014</t>
  </si>
  <si>
    <t>112 Fulton St, NEW YORK, NY, 10038</t>
  </si>
  <si>
    <t>80 John St, New York, NY, 10014</t>
  </si>
  <si>
    <t>80 John St, NEW YORK, NY, 10038</t>
  </si>
  <si>
    <t>123 William St, New York, NY, 10014</t>
  </si>
  <si>
    <t>123 William St, NEW YORK, NY, 10038</t>
  </si>
  <si>
    <t>102-104 Fulton St, New York, NY, 10014</t>
  </si>
  <si>
    <t>102 Fulton St, NEW YORK, NY, 10038</t>
  </si>
  <si>
    <t>341 Broome St, New York, NY, 10014</t>
  </si>
  <si>
    <t>Tie</t>
  </si>
  <si>
    <t>100 John St, New York, NY, 10014</t>
  </si>
  <si>
    <t>100 John St, NEW YORK, NY, 10038</t>
  </si>
  <si>
    <t>99 John St, New York, NY, 10014</t>
  </si>
  <si>
    <t>99 John St, NEW YORK, NY, 10038</t>
  </si>
  <si>
    <t>108 John St, New York, NY, 10014</t>
  </si>
  <si>
    <t>108 John St, NEW YORK, NY, 10038</t>
  </si>
  <si>
    <t>111 John St, New York, NY, 10014</t>
  </si>
  <si>
    <t>111 John St, NEW YORK, NY, 10038</t>
  </si>
  <si>
    <t>55 Fulton St, New York, NY, 10014</t>
  </si>
  <si>
    <t>55 Fulton St, NEW YORK, NY, 10038</t>
  </si>
  <si>
    <t>320 Bleecker St, New York, NY, 10014</t>
  </si>
  <si>
    <t>Exact</t>
  </si>
  <si>
    <t>320 Bleecker St, NEW YORK, NY, 10014</t>
  </si>
  <si>
    <t>51 7th Ave S, New York, NY, 10014</t>
  </si>
  <si>
    <t>51 7th Ave S, NEW YORK, NY, 10014</t>
  </si>
  <si>
    <t xml:space="preserve"> Broome and Ludlow Lo, New York, NY, 10014</t>
  </si>
  <si>
    <t>No_Match</t>
  </si>
  <si>
    <t>82 Christopher St, New York, NY, 10014</t>
  </si>
  <si>
    <t>82 Christopher St, NEW YORK, NY, 10014</t>
  </si>
  <si>
    <t>57 Grove St, New York, NY, 10014</t>
  </si>
  <si>
    <t>57 Grove St, NEW YORK, NY, 10014</t>
  </si>
  <si>
    <t>75 Christopher St, New York, NY, 10014</t>
  </si>
  <si>
    <t>75 Christopher St, NEW YORK, NY, 10014</t>
  </si>
  <si>
    <t>130 7th Ave S, New York, NY, 10014</t>
  </si>
  <si>
    <t>130 7th Ave S, NEW YORK, NY, 10014</t>
  </si>
  <si>
    <t>45 W 4th St, New York, NY, 10014</t>
  </si>
  <si>
    <t>45 W 4th St, NEW YORK, NY, 10014</t>
  </si>
  <si>
    <t>35 W 4th St, New York, NY, 10014</t>
  </si>
  <si>
    <t>35 W 4th St, NEW YORK, NY, 10014</t>
  </si>
  <si>
    <t>29 W 4th St, New York, NY, 10014</t>
  </si>
  <si>
    <t>29 W 4th St, NEW YORK, NY, 10014</t>
  </si>
  <si>
    <t>27 W 4th St, New York, NY, 10014</t>
  </si>
  <si>
    <t>27 W 4th St, NEW YORK, NY, 10014</t>
  </si>
  <si>
    <t>35 Christopher St, New York, NY, 10014</t>
  </si>
  <si>
    <t>35 Christopher St, NEW YORK, NY, 10014</t>
  </si>
  <si>
    <t>1 Great Jones St, New York, NY, 10014</t>
  </si>
  <si>
    <t>1 Jones St, NEW YORK, NY, 10014</t>
  </si>
  <si>
    <t>55 Washington Sq, New York, NY, 10014</t>
  </si>
  <si>
    <t>55 Washington Pl, NEW YORK, NY, 10014</t>
  </si>
  <si>
    <t>161 W 4th St, New York, NY, 10014</t>
  </si>
  <si>
    <t>161 W 4th St, NEW YORK, NY, 10014</t>
  </si>
  <si>
    <t>81 Greene St, New York, NY, 10014</t>
  </si>
  <si>
    <t>81 Greene St, NEW YORK, NY, 10012</t>
  </si>
  <si>
    <t>135 W 3rd St, New York, NY, 10014</t>
  </si>
  <si>
    <t>135 W 3rd St, NEW YORK, NY, 10012</t>
  </si>
  <si>
    <t>122 Spring St, New York, NY, 10014</t>
  </si>
  <si>
    <t>122 Spring St, NEW YORK, NY, 10012</t>
  </si>
  <si>
    <t>120 Prince St, New York, NY, 10014</t>
  </si>
  <si>
    <t>120 Prince St, NEW YORK, NY, 10012</t>
  </si>
  <si>
    <t>116 Prince St, New York, NY, 10014</t>
  </si>
  <si>
    <t>116 Prince St, NEW YORK, NY, 10012</t>
  </si>
  <si>
    <t>112 Prince St, New York, NY, 10014</t>
  </si>
  <si>
    <t>112 Prince St, NEW YORK, NY, 10012</t>
  </si>
  <si>
    <t>106 Prince St, New York, NY, 10014</t>
  </si>
  <si>
    <t>106 Prince St, NEW YORK, NY, 10012</t>
  </si>
  <si>
    <t>496 Laguardia Pl, New York, NY, 10014</t>
  </si>
  <si>
    <t>496 Laguardia Pl, NEW YORK, NY, 10012</t>
  </si>
  <si>
    <t>135 Greene St, New York, NY, 10014</t>
  </si>
  <si>
    <t>135 Greene St, NEW YORK, NY, 10012</t>
  </si>
  <si>
    <t>130 Greene St, New York, NY, 10014</t>
  </si>
  <si>
    <t>130 Greene St, NEW YORK, NY, 10012</t>
  </si>
  <si>
    <t>500 Laguardia Pl, New York, NY, 10014</t>
  </si>
  <si>
    <t>500 Laguardia Pl, NEW YORK, NY, 10012</t>
  </si>
  <si>
    <t>502 Laguardia Pl, New York, NY, 10014</t>
  </si>
  <si>
    <t>502 Laguardia Pl, NEW YORK, NY, 10012</t>
  </si>
  <si>
    <t>137 Greene St, New York, NY, 10014</t>
  </si>
  <si>
    <t>137 Greene St, NEW YORK, NY, 10012</t>
  </si>
  <si>
    <t>508 Laguardia Pl, New York, NY, 10014</t>
  </si>
  <si>
    <t>508 Laguardia Pl, NEW YORK, NY, 10012</t>
  </si>
  <si>
    <t>510 Laguardia Pl, New York, NY, 10014</t>
  </si>
  <si>
    <t>510 Laguardia Pl, NEW YORK, NY, 10012</t>
  </si>
  <si>
    <t>88 W 3rd St, New York, NY, 10014</t>
  </si>
  <si>
    <t>88 W 3rd St, NEW YORK, NY, 10012</t>
  </si>
  <si>
    <t>518 Broadway, New York, NY, 10014</t>
  </si>
  <si>
    <t>518 Broadway, NEW YORK, NY, 10012</t>
  </si>
  <si>
    <t>142 Greene St, New York, NY, 10014</t>
  </si>
  <si>
    <t>142 Greene St, NEW YORK, NY, 10012</t>
  </si>
  <si>
    <t>520 Laguardia Pl, New York, NY, 10014</t>
  </si>
  <si>
    <t>520 Laguardia Pl, NEW YORK, NY, 10012</t>
  </si>
  <si>
    <t>530 Laguardia Pl, New York, NY, 10014</t>
  </si>
  <si>
    <t>530 Laguardia Pl, NEW YORK, NY, 10012</t>
  </si>
  <si>
    <t>5 Mott St, New York, NY, 10014</t>
  </si>
  <si>
    <t>5 Mott St, NEW YORK, NY, 10013</t>
  </si>
  <si>
    <t>65 W 8th St, New York, NY, 10014</t>
  </si>
  <si>
    <t>65 W 8th St, NEW YORK, NY, 10011</t>
  </si>
  <si>
    <t>434 6th Ave, New York, NY, 10014</t>
  </si>
  <si>
    <t>434 6th Ave, NEW YORK, NY, 10011</t>
  </si>
  <si>
    <t>56 W 8th St, New York, NY, 10014</t>
  </si>
  <si>
    <t>56 W 8th St, NEW YORK, NY, 10011</t>
  </si>
  <si>
    <t>48 Mott St, New York, NY, 10014</t>
  </si>
  <si>
    <t>48 Mott St, NEW YORK, NY, 10013</t>
  </si>
  <si>
    <t>540 Broadway, New York, NY, 10014</t>
  </si>
  <si>
    <t>540 Broadway, NEW YORK, NY, 10012</t>
  </si>
  <si>
    <t>85 Spring St, New York, NY, 10014</t>
  </si>
  <si>
    <t>85 Spring St, NEW YORK, NY, 10012</t>
  </si>
  <si>
    <t>548 Laguardia Pl, New York, NY, 10014</t>
  </si>
  <si>
    <t>548 Laguardia Pl, NEW YORK, NY, 10012</t>
  </si>
  <si>
    <t>68 W 3rd St, New York, NY, 10014</t>
  </si>
  <si>
    <t>68 W 3rd St, NEW YORK, NY, 10012</t>
  </si>
  <si>
    <t>48 W 8th St, New York, NY, 10014</t>
  </si>
  <si>
    <t>48 W 8th St, NEW YORK, NY, 10011</t>
  </si>
  <si>
    <t>561 Broadway, New York, NY, 10014</t>
  </si>
  <si>
    <t>561 Broadway, NEW YORK, NY, 10012</t>
  </si>
  <si>
    <t>160 Mercer St, New York, NY, 10014</t>
  </si>
  <si>
    <t>160 Mercer St, NEW YORK, NY, 10012</t>
  </si>
  <si>
    <t>76 Crosby St, New York, NY, 10014</t>
  </si>
  <si>
    <t>76 Crosby St, NEW YORK, NY, 10012</t>
  </si>
  <si>
    <t>566 Laguardia Pl, New York, NY, 10014</t>
  </si>
  <si>
    <t>566 Laguardia Pl, NEW YORK, NY, 10012</t>
  </si>
  <si>
    <t>566A Laguardia Pl, New York, NY, 10014</t>
  </si>
  <si>
    <t>29 W 8th St, New York, NY, 10014</t>
  </si>
  <si>
    <t>29 W 8th St, NEW YORK, NY, 10011</t>
  </si>
  <si>
    <t>75 Spring St, New York, NY, 10014</t>
  </si>
  <si>
    <t>75 Spring St, NEW YORK, NY, 10012</t>
  </si>
  <si>
    <t>170 Mercer St, New York, NY, 10014</t>
  </si>
  <si>
    <t>170 Mercer St, NEW YORK, NY, 10012</t>
  </si>
  <si>
    <t>568 Broadway, New York, NY, 10014</t>
  </si>
  <si>
    <t>568 Broadway, NEW YORK, NY, 10012</t>
  </si>
  <si>
    <t>27 W 8th St, New York, NY, 10014</t>
  </si>
  <si>
    <t>27 W 8th St, NEW YORK, NY, 10011</t>
  </si>
  <si>
    <t>575 Broadway, New York, NY, 10014</t>
  </si>
  <si>
    <t>575 Broadway, NEW YORK, NY, 10012</t>
  </si>
  <si>
    <t>577 Broadway, New York, NY, 10014</t>
  </si>
  <si>
    <t>577 Broadway, NEW YORK, NY, 10012</t>
  </si>
  <si>
    <t>88 Crosby St, New York, NY, 10014</t>
  </si>
  <si>
    <t>88 Crosby St, NEW YORK, NY, 10012</t>
  </si>
  <si>
    <t>579 Broadway, New York, NY, 10014</t>
  </si>
  <si>
    <t>579 Broadway, NEW YORK, NY, 10012</t>
  </si>
  <si>
    <t>105 W 13th St, New York, NY, 10014</t>
  </si>
  <si>
    <t>105 W 13th St, NEW YORK, NY, 10011</t>
  </si>
  <si>
    <t>181 Mercer St, New York, NY, 10014</t>
  </si>
  <si>
    <t>181 Mercer St, NEW YORK, NY, 10012</t>
  </si>
  <si>
    <t>23-25 W 8th St, New York, NY, 10014</t>
  </si>
  <si>
    <t>23 W 8th St, NEW YORK, NY, 10011</t>
  </si>
  <si>
    <t>69 Spring St, New York, NY, 10014</t>
  </si>
  <si>
    <t>69 Spring St, NEW YORK, NY, 10012</t>
  </si>
  <si>
    <t>468 W Broadway, New York, NY, 10014</t>
  </si>
  <si>
    <t>498 6th Ave, New York, NY, 10014</t>
  </si>
  <si>
    <t>498 6th Ave, NEW YORK, NY, 10011</t>
  </si>
  <si>
    <t>500 6th Ave, New York, NY, 10014</t>
  </si>
  <si>
    <t>500 6th Ave, NEW YORK, NY, 10011</t>
  </si>
  <si>
    <t>24 W 8th St, New York, NY, 10014</t>
  </si>
  <si>
    <t>24 W 8th St, NEW YORK, NY, 10011</t>
  </si>
  <si>
    <t>222 Lafayette St, New York, NY, 10014</t>
  </si>
  <si>
    <t>222 Lafayette St, NEW YORK, NY, 10012</t>
  </si>
  <si>
    <t>580 Broadway, New York, NY, 10014</t>
  </si>
  <si>
    <t>580 Broadway, NEW YORK, NY, 10012</t>
  </si>
  <si>
    <t>587 Broadway, New York, NY, 10014</t>
  </si>
  <si>
    <t>587 Broadway, NEW YORK, NY, 10012</t>
  </si>
  <si>
    <t>226 Lafayette St, New York, NY, 10014</t>
  </si>
  <si>
    <t>226 Lafayette St, NEW YORK, NY, 10012</t>
  </si>
  <si>
    <t>13 Cleveland Pl, New York, NY, 10014</t>
  </si>
  <si>
    <t>13 Cleveland Pl, NEW YORK, NY, 10012</t>
  </si>
  <si>
    <t>589 Broadway, New York, NY, 10014</t>
  </si>
  <si>
    <t>589 Broadway, NEW YORK, NY, 10012</t>
  </si>
  <si>
    <t>510 6th Ave, New York, NY, 10014</t>
  </si>
  <si>
    <t>510 6th Ave, NEW YORK, NY, 10011</t>
  </si>
  <si>
    <t>17 W 8th St, New York, NY, 10014</t>
  </si>
  <si>
    <t>17 W 8th St, NEW YORK, NY, 10011</t>
  </si>
  <si>
    <t>97 Crosby St, New York, NY, 10014</t>
  </si>
  <si>
    <t>97 Crosby St, NEW YORK, NY, 10012</t>
  </si>
  <si>
    <t>588 Broadway, New York, NY, 10014</t>
  </si>
  <si>
    <t>588 Broadway, NEW YORK, NY, 10012</t>
  </si>
  <si>
    <t>194 Mercer St, New York, NY, 10014</t>
  </si>
  <si>
    <t>194 Mercer St, NEW YORK, NY, 10012</t>
  </si>
  <si>
    <t>101 Crosby St, New York, NY, 10014</t>
  </si>
  <si>
    <t>101 Crosby St, NEW YORK, NY, 10012</t>
  </si>
  <si>
    <t>108 Crosby St, New York, NY, 10014</t>
  </si>
  <si>
    <t>108 Crosby St, NEW YORK, NY, 10012</t>
  </si>
  <si>
    <t>70 Prince St, New York, NY, 10014</t>
  </si>
  <si>
    <t>70 Prince St, NEW YORK, NY, 10012</t>
  </si>
  <si>
    <t>69 Prince St, New York, NY, 10014</t>
  </si>
  <si>
    <t>69 Prince St, NEW YORK, NY, 10012</t>
  </si>
  <si>
    <t>110 Crosby St, New York, NY, 10014</t>
  </si>
  <si>
    <t>110 Crosby St, NEW YORK, NY, 10012</t>
  </si>
  <si>
    <t>200 Mercer St, New York, NY, 10014</t>
  </si>
  <si>
    <t>200 Mercer St, NEW YORK, NY, 10012</t>
  </si>
  <si>
    <t>68 Prince St, New York, NY, 10014</t>
  </si>
  <si>
    <t>68 Prince St, NEW YORK, NY, 10012</t>
  </si>
  <si>
    <t>112 Crosby St, New York, NY, 10014</t>
  </si>
  <si>
    <t>112 Crosby St, NEW YORK, NY, 10012</t>
  </si>
  <si>
    <t>204 Mercer St, New York, NY, 10014</t>
  </si>
  <si>
    <t>204 Mercer St, NEW YORK, NY, 10012</t>
  </si>
  <si>
    <t>57 Spring St, New York, NY, 10014</t>
  </si>
  <si>
    <t>57 Spring St, NEW YORK, NY, 10012</t>
  </si>
  <si>
    <t>185 Mulberry St, New York, NY, 10014</t>
  </si>
  <si>
    <t>185 Mulberry St, NEW YORK, NY, 10012</t>
  </si>
  <si>
    <t>206 Mercer St, New York, NY, 10014</t>
  </si>
  <si>
    <t>206 Mercer St, NEW YORK, NY, 10012</t>
  </si>
  <si>
    <t>116 Crosby St, New York, NY, 10014</t>
  </si>
  <si>
    <t>116 Crosby St, NEW YORK, NY, 10012</t>
  </si>
  <si>
    <t>85A Kenmare St, New York, NY, 10014</t>
  </si>
  <si>
    <t>85 Kenmare St, NEW YORK, NY, 10012</t>
  </si>
  <si>
    <t>55 Spring St, New York, NY, 10014</t>
  </si>
  <si>
    <t>55 Spring St, NEW YORK, NY, 10012</t>
  </si>
  <si>
    <t>85 Kenmare St, New York, NY, 10014</t>
  </si>
  <si>
    <t>120 Crosby St, New York, NY, 10014</t>
  </si>
  <si>
    <t>120 Crosby St, NEW YORK, NY, 10012</t>
  </si>
  <si>
    <t>210 Mercer St, New York, NY, 10014</t>
  </si>
  <si>
    <t>210 Mercer St, NEW YORK, NY, 10012</t>
  </si>
  <si>
    <t>203 Grand St, New York, NY, 10014</t>
  </si>
  <si>
    <t>203 Grand St, NEW YORK, NY, 10013</t>
  </si>
  <si>
    <t>270 Lafayette St, New York, NY, 10014</t>
  </si>
  <si>
    <t>270 Lafayette St, NEW YORK, NY, 10012</t>
  </si>
  <si>
    <t>209 Mulberry St, New York, NY, 10014</t>
  </si>
  <si>
    <t>209 Mulberry St, NEW YORK, NY, 10012</t>
  </si>
  <si>
    <t>200 Mulberry St, New York, NY, 10014</t>
  </si>
  <si>
    <t>200 Mulberry St, NEW YORK, NY, 10012</t>
  </si>
  <si>
    <t>130 Crosby St, New York, NY, 10014</t>
  </si>
  <si>
    <t>130 Crosby St, NEW YORK, NY, 10012</t>
  </si>
  <si>
    <t>10 W 9th St, New York, NY, 10014</t>
  </si>
  <si>
    <t>10 W 9th St, NEW YORK, NY, 10011</t>
  </si>
  <si>
    <t>154 Mott St, New York, NY, 10014</t>
  </si>
  <si>
    <t>154 Mott St, NEW YORK, NY, 10013</t>
  </si>
  <si>
    <t>132 Crosby St, New York, NY, 10014</t>
  </si>
  <si>
    <t>132 Crosby St, NEW YORK, NY, 10012</t>
  </si>
  <si>
    <t>156 Mott St, New York, NY, 10014</t>
  </si>
  <si>
    <t>156 Mott St, NEW YORK, NY, 10013</t>
  </si>
  <si>
    <t>281 Lafayette St, New York, NY, 10014</t>
  </si>
  <si>
    <t>281 Lafayette St, NEW YORK, NY, 10012</t>
  </si>
  <si>
    <t>628 Broadway, New York, NY, 10014</t>
  </si>
  <si>
    <t>628 Broadway, NEW YORK, NY, 10012</t>
  </si>
  <si>
    <t>45 Spring St, New York, NY, 10014</t>
  </si>
  <si>
    <t>45 Spring St, NEW YORK, NY, 10012</t>
  </si>
  <si>
    <t>284 Lafayette St, New York, NY, 10014</t>
  </si>
  <si>
    <t>284 Lafayette St, NEW YORK, NY, 10012</t>
  </si>
  <si>
    <t>175 Mott St, New York, NY, 10014</t>
  </si>
  <si>
    <t>175 Mott St, NEW YORK, NY, 10012</t>
  </si>
  <si>
    <t>60 W 13th St, New York, NY, 10014</t>
  </si>
  <si>
    <t>60 W 13th St, NEW YORK, NY, 10011</t>
  </si>
  <si>
    <t>632 Broadway, New York, NY, 10014</t>
  </si>
  <si>
    <t>632 Broadway, NEW YORK, NY, 10012</t>
  </si>
  <si>
    <t>60 Kenmare St, New York, NY, 10014</t>
  </si>
  <si>
    <t>60 Kenmare St, NEW YORK, NY, 10012</t>
  </si>
  <si>
    <t>285 Lafayette St, New York, NY, 10014</t>
  </si>
  <si>
    <t>285 Lafayette St, NEW YORK, NY, 10012</t>
  </si>
  <si>
    <t>52 Prince St, New York, NY, 10014</t>
  </si>
  <si>
    <t>52 Prince St, NEW YORK, NY, 10012</t>
  </si>
  <si>
    <t>179 Mott St, New York, NY, 10014</t>
  </si>
  <si>
    <t>179 Mott St, NEW YORK, NY, 10012</t>
  </si>
  <si>
    <t>232 Mercer St, New York, NY, 10014</t>
  </si>
  <si>
    <t>232 Mercer St, NEW YORK, NY, 10012</t>
  </si>
  <si>
    <t>41 Spring St, New York, NY, 10014</t>
  </si>
  <si>
    <t>41 Spring St, NEW YORK, NY, 10012</t>
  </si>
  <si>
    <t>183 Mott St, New York, NY, 10014</t>
  </si>
  <si>
    <t>183 Mott St, NEW YORK, NY, 10012</t>
  </si>
  <si>
    <t>292 Lafayette St, New York, NY, 10014</t>
  </si>
  <si>
    <t>292 Lafayette St, NEW YORK, NY, 10012</t>
  </si>
  <si>
    <t>247 Mulberry St, New York, NY, 10014</t>
  </si>
  <si>
    <t>247 Mulberry St, NEW YORK, NY, 10012</t>
  </si>
  <si>
    <t>39 Spring St, New York, NY, 10014</t>
  </si>
  <si>
    <t>39 Spring St, NEW YORK, NY, 10012</t>
  </si>
  <si>
    <t>180 Mott St, New York, NY, 10014</t>
  </si>
  <si>
    <t>180 Mott St, NEW YORK, NY, 10012</t>
  </si>
  <si>
    <t>56 Fulton St, New York, NY, 10014</t>
  </si>
  <si>
    <t>293 Lafayette St, New York, NY, 10014</t>
  </si>
  <si>
    <t>293 Lafayette St, NEW YORK, NY, 10012</t>
  </si>
  <si>
    <t>645 Broadway, New York, NY, 10014</t>
  </si>
  <si>
    <t>645 Broadway, NEW YORK, NY, 10012</t>
  </si>
  <si>
    <t>75 Bleecker St, New York, NY, 10014</t>
  </si>
  <si>
    <t>75 Bleecker St, NEW YORK, NY, 10012</t>
  </si>
  <si>
    <t>58 Kenmare St, New York, NY, 10014</t>
  </si>
  <si>
    <t>58 Kenmare St, NEW YORK, NY, 10012</t>
  </si>
  <si>
    <t>644 Broadway, New York, NY, 10014</t>
  </si>
  <si>
    <t>644 Broadway, NEW YORK, NY, 10012</t>
  </si>
  <si>
    <t>65 W 14th St, New York, NY, 10014</t>
  </si>
  <si>
    <t>65 W 14th St, NEW YORK, NY, 10011</t>
  </si>
  <si>
    <t>648 Broadway, New York, NY, 10014</t>
  </si>
  <si>
    <t>648 Broadway, NEW YORK, NY, 10012</t>
  </si>
  <si>
    <t>52 Kenmare St, New York, NY, 10014</t>
  </si>
  <si>
    <t>52 Kenmare St, NEW YORK, NY, 10012</t>
  </si>
  <si>
    <t>41863 W 14th St, New York, NY, 10014</t>
  </si>
  <si>
    <t>164 Crosby St, New York, NY, 10014</t>
  </si>
  <si>
    <t>164 Crosby St, NEW YORK, NY, 10012</t>
  </si>
  <si>
    <t>50 Fulton St, New York, NY, 10014</t>
  </si>
  <si>
    <t>263 Mulberry St, New York, NY, 10014</t>
  </si>
  <si>
    <t>263 Mulberry St, NEW YORK, NY, 10012</t>
  </si>
  <si>
    <t>166 Crosby St, New York, NY, 10014</t>
  </si>
  <si>
    <t>166 Crosby St, NEW YORK, NY, 10012</t>
  </si>
  <si>
    <t>44 Prince St, New York, NY, 10014</t>
  </si>
  <si>
    <t>44 Prince St, NEW YORK, NY, 10012</t>
  </si>
  <si>
    <t>47 W 13th St, New York, NY, 10014</t>
  </si>
  <si>
    <t>47 W 13th St, NEW YORK, NY, 10011</t>
  </si>
  <si>
    <t>650 Broadway, New York, NY, 10014</t>
  </si>
  <si>
    <t>650 Broadway, NEW YORK, NY, 10012</t>
  </si>
  <si>
    <t>653 Broadway, New York, NY, 10014</t>
  </si>
  <si>
    <t>653 Broadway, NEW YORK, NY, 10012</t>
  </si>
  <si>
    <t>196 Mott St, New York, NY, 10014</t>
  </si>
  <si>
    <t>196 Mott St, NEW YORK, NY, 10012</t>
  </si>
  <si>
    <t>159 Crosby St, New York, NY, 10014</t>
  </si>
  <si>
    <t>159 Crosby St, NEW YORK, NY, 10012</t>
  </si>
  <si>
    <t>68 Bleecker St, New York, NY, 10014</t>
  </si>
  <si>
    <t>68 Bleecker St, NEW YORK, NY, 10012</t>
  </si>
  <si>
    <t>205 Mott St, New York, NY, 10014</t>
  </si>
  <si>
    <t>205 Mott St, NEW YORK, NY, 10012</t>
  </si>
  <si>
    <t>13 E 8th St, New York, NY, 10014</t>
  </si>
  <si>
    <t>13 E 8th St, NEW YORK, NY, 10003</t>
  </si>
  <si>
    <t>43A W 13th St, New York, NY, 10014</t>
  </si>
  <si>
    <t>43 W 13th St, NEW YORK, NY, 10011</t>
  </si>
  <si>
    <t>1 University Pl, New York, NY, 10014</t>
  </si>
  <si>
    <t>1 University Pl, NEW YORK, NY, 10003</t>
  </si>
  <si>
    <t>165 Crosby St, New York, NY, 10014</t>
  </si>
  <si>
    <t>165 Crosby St, NEW YORK, NY, 10012</t>
  </si>
  <si>
    <t>202 Mott St, New York, NY, 10014</t>
  </si>
  <si>
    <t>202 Mott St, NEW YORK, NY, 10012</t>
  </si>
  <si>
    <t>250 Mercer St, New York, NY, 10014</t>
  </si>
  <si>
    <t>250 Mercer St, NEW YORK, NY, 10012</t>
  </si>
  <si>
    <t>50 W 4th St, New York, NY, 10014</t>
  </si>
  <si>
    <t>50 W 4th St, NEW YORK, NY, 10012</t>
  </si>
  <si>
    <t>40 Prince St, New York, NY, 10014</t>
  </si>
  <si>
    <t>40 Prince St, NEW YORK, NY, 10012</t>
  </si>
  <si>
    <t>3 University Pl, New York, NY, 10014</t>
  </si>
  <si>
    <t>3 University Pl, NEW YORK, NY, 10003</t>
  </si>
  <si>
    <t>217 Mott St, New York, NY, 10014</t>
  </si>
  <si>
    <t>217 Mott St, NEW YORK, NY, 10012</t>
  </si>
  <si>
    <t>64 Bleecker St, New York, NY, 10014</t>
  </si>
  <si>
    <t>64 Bleecker St, NEW YORK, NY, 10012</t>
  </si>
  <si>
    <t>64 Fulton St, New York, NY, 10014</t>
  </si>
  <si>
    <t>219 Mott St, New York, NY, 10014</t>
  </si>
  <si>
    <t>219 Mott St, NEW YORK, NY, 10012</t>
  </si>
  <si>
    <t>5 University Pl, New York, NY, 10014</t>
  </si>
  <si>
    <t>5 University Pl, NEW YORK, NY, 10003</t>
  </si>
  <si>
    <t>34 W 13th St, New York, NY, 10014</t>
  </si>
  <si>
    <t>34 W 13th St, NEW YORK, NY, 10011</t>
  </si>
  <si>
    <t>318 Lafayette St, New York, NY, 10014</t>
  </si>
  <si>
    <t>318 Lafayette St, NEW YORK, NY, 10012</t>
  </si>
  <si>
    <t>245 Greene St, New York, NY, 10014</t>
  </si>
  <si>
    <t>245 Greene St, NEW YORK, NY, 10003</t>
  </si>
  <si>
    <t>666 Broadway, New York, NY, 10014</t>
  </si>
  <si>
    <t>666 Broadway, NEW YORK, NY, 10012</t>
  </si>
  <si>
    <t>14 Washington Pl, New York, NY, 10014</t>
  </si>
  <si>
    <t>14 Washington Pl, NEW YORK, NY, 10003</t>
  </si>
  <si>
    <t>30 W 13th St, New York, NY, 10014</t>
  </si>
  <si>
    <t>30 W 13th St, NEW YORK, NY, 10011</t>
  </si>
  <si>
    <t>146 Elizabeth St, New York, NY, 10014</t>
  </si>
  <si>
    <t>146 Elizabeth St, NEW YORK, NY, 10012</t>
  </si>
  <si>
    <t>14 W 4th St, New York, NY, 10014</t>
  </si>
  <si>
    <t>14 W 4th St, NEW YORK, NY, 10012</t>
  </si>
  <si>
    <t>324 Lafayette St, New York, NY, 10014</t>
  </si>
  <si>
    <t>324 Lafayette St, NEW YORK, NY, 10012</t>
  </si>
  <si>
    <t>20 Spring St, New York, NY, 10014</t>
  </si>
  <si>
    <t>20 Spring St, NEW YORK, NY, 10012</t>
  </si>
  <si>
    <t>670 Broadway, New York, NY, 10014</t>
  </si>
  <si>
    <t>670 Broadway, NEW YORK, NY, 10012</t>
  </si>
  <si>
    <t>13-19 University Pl, New York, NY, 10014</t>
  </si>
  <si>
    <t>13 University Pl, NEW YORK, NY, 10003</t>
  </si>
  <si>
    <t>14 University Pl, New York, NY, 10014</t>
  </si>
  <si>
    <t>14 University Pl, NEW YORK, NY, 10003</t>
  </si>
  <si>
    <t>18 Spring St, New York, NY, 10014</t>
  </si>
  <si>
    <t>18 Spring St, NEW YORK, NY, 10012</t>
  </si>
  <si>
    <t>32 Prince St, New York, NY, 10014</t>
  </si>
  <si>
    <t>32 Prince St, NEW YORK, NY, 10012</t>
  </si>
  <si>
    <t>56 Bleecker St, New York, NY, 10014</t>
  </si>
  <si>
    <t>56 Bleecker St, NEW YORK, NY, 10012</t>
  </si>
  <si>
    <t>301 Mulberry St, New York, NY, 10014</t>
  </si>
  <si>
    <t>301 Mulberry St, NEW YORK, NY, 10012</t>
  </si>
  <si>
    <t>32 Waverly Pl, New York, NY, 10014</t>
  </si>
  <si>
    <t>32 Waverly Pl, NEW YORK, NY, 10003</t>
  </si>
  <si>
    <t>30 Prince St, New York, NY, 10014</t>
  </si>
  <si>
    <t>30 Prince St, NEW YORK, NY, 10012</t>
  </si>
  <si>
    <t>65 Bleecker St, New York, NY, 10014</t>
  </si>
  <si>
    <t>65 Bleecker St, NEW YORK, NY, 10012</t>
  </si>
  <si>
    <t>676 Broadway, New York, NY, 10014</t>
  </si>
  <si>
    <t>676 Broadway, NEW YORK, NY, 10012</t>
  </si>
  <si>
    <t>16 Spring St, New York, NY, 10014</t>
  </si>
  <si>
    <t>16 Spring St, NEW YORK, NY, 10012</t>
  </si>
  <si>
    <t>29 Waverly Pl, New York, NY, 10014</t>
  </si>
  <si>
    <t>29 Waverly Pl, NEW YORK, NY, 10003</t>
  </si>
  <si>
    <t>173 Elizabeth St, New York, NY, 10014</t>
  </si>
  <si>
    <t>173 Elizabeth St, NEW YORK, NY, 10012</t>
  </si>
  <si>
    <t>678 Broadway, New York, NY, 10014</t>
  </si>
  <si>
    <t>678 Broadway, NEW YORK, NY, 10012</t>
  </si>
  <si>
    <t>54 Bleecker St, New York, NY, 10014</t>
  </si>
  <si>
    <t>54 Bleecker St, NEW YORK, NY, 10012</t>
  </si>
  <si>
    <t>28 Prince St, New York, NY, 10014</t>
  </si>
  <si>
    <t>28 Prince St, NEW YORK, NY, 10012</t>
  </si>
  <si>
    <t>298 Mulberry St, New York, NY, 10014</t>
  </si>
  <si>
    <t>298 Mulberry St, NEW YORK, NY, 10012</t>
  </si>
  <si>
    <t>168 Elizabeth St, New York, NY, 10014</t>
  </si>
  <si>
    <t>168 Elizabeth St, NEW YORK, NY, 10012</t>
  </si>
  <si>
    <t>304 Mulberry St, New York, NY, 10014</t>
  </si>
  <si>
    <t>304 Mulberry St, NEW YORK, NY, 10012</t>
  </si>
  <si>
    <t>10 Washington Pl, New York, NY, 10014</t>
  </si>
  <si>
    <t>10 Washington Pl, NEW YORK, NY, 10003</t>
  </si>
  <si>
    <t>170 Elizabeth St, New York, NY, 10014</t>
  </si>
  <si>
    <t>170 Elizabeth St, NEW YORK, NY, 10012</t>
  </si>
  <si>
    <t>172 Elizabeth St, New York, NY, 10014</t>
  </si>
  <si>
    <t>172 Elizabeth St, NEW YORK, NY, 10012</t>
  </si>
  <si>
    <t>1 Bond St, New York, NY, 10014</t>
  </si>
  <si>
    <t>1 Bond St, NEW YORK, NY, 10012</t>
  </si>
  <si>
    <t>1 W 3rd St, New York, NY, 10014</t>
  </si>
  <si>
    <t>1 W 3rd St, NEW YORK, NY, 10012</t>
  </si>
  <si>
    <t>26 Prince St, New York, NY, 10014</t>
  </si>
  <si>
    <t>26 Prince St, NEW YORK, NY, 10012</t>
  </si>
  <si>
    <t>250 Mott St, New York, NY, 10014</t>
  </si>
  <si>
    <t>250 Mott St, NEW YORK, NY, 10012</t>
  </si>
  <si>
    <t>176 Elizabeth St, New York, NY, 10014</t>
  </si>
  <si>
    <t>176 Elizabeth St, NEW YORK, NY, 10012</t>
  </si>
  <si>
    <t>252 Mott St, New York, NY, 10014</t>
  </si>
  <si>
    <t>252 Mott St, NEW YORK, NY, 10012</t>
  </si>
  <si>
    <t>47 E Houston St, New York, NY, 10014</t>
  </si>
  <si>
    <t>47 E Houston St, NEW YORK, NY, 10012</t>
  </si>
  <si>
    <t>2 Bond St, New York, NY, 10014</t>
  </si>
  <si>
    <t>2 Bond St, NEW YORK, NY, 10012</t>
  </si>
  <si>
    <t>274 Mercer St, New York, NY, 10014</t>
  </si>
  <si>
    <t>274 Mercer St, NEW YORK, NY, 10003</t>
  </si>
  <si>
    <t>24 Prince St, New York, NY, 10014</t>
  </si>
  <si>
    <t>24 Prince St, NEW YORK, NY, 10012</t>
  </si>
  <si>
    <t>689 Broadway, New York, NY, 10014</t>
  </si>
  <si>
    <t>689 Broadway, NEW YORK, NY, 10012</t>
  </si>
  <si>
    <t>260 Mott St, New York, NY, 10014</t>
  </si>
  <si>
    <t>260 Mott St, NEW YORK, NY, 10012</t>
  </si>
  <si>
    <t>6 Washington Pl, New York, NY, 10014</t>
  </si>
  <si>
    <t>6 Washington Pl, NEW YORK, NY, 10003</t>
  </si>
  <si>
    <t>262 Mott St, New York, NY, 10014</t>
  </si>
  <si>
    <t>262 Mott St, NEW YORK, NY, 10012</t>
  </si>
  <si>
    <t>13 W 13th St, New York, NY, 10014</t>
  </si>
  <si>
    <t>13 W 13th St, NEW YORK, NY, 10011</t>
  </si>
  <si>
    <t>10 Spring St, New York, NY, 10014</t>
  </si>
  <si>
    <t>10 Spring St, NEW YORK, NY, 10012</t>
  </si>
  <si>
    <t>190 Elizabeth St, New York, NY, 10014</t>
  </si>
  <si>
    <t>190 Elizabeth St, NEW YORK, NY, 10012</t>
  </si>
  <si>
    <t>275 Mott St, New York, NY, 10014</t>
  </si>
  <si>
    <t>275 Mott St, NEW YORK, NY, 10012</t>
  </si>
  <si>
    <t>49 E 8th St, New York, NY, 10014</t>
  </si>
  <si>
    <t>49 E 8th St, NEW YORK, NY, 10003</t>
  </si>
  <si>
    <t>192 Elizabeth St, New York, NY, 10014</t>
  </si>
  <si>
    <t>192 Elizabeth St, NEW YORK, NY, 10012</t>
  </si>
  <si>
    <t>279 Mott St, New York, NY, 10014</t>
  </si>
  <si>
    <t>279 Mott St, NEW YORK, NY, 10012</t>
  </si>
  <si>
    <t>196 Elizabeth St, New York, NY, 10014</t>
  </si>
  <si>
    <t>196 Elizabeth St, NEW YORK, NY, 10012</t>
  </si>
  <si>
    <t>25 W 14th St, New York, NY, 10014</t>
  </si>
  <si>
    <t>25 W 14th St, NEW YORK, NY, 10011</t>
  </si>
  <si>
    <t>198 Elizabeth St, New York, NY, 10014</t>
  </si>
  <si>
    <t>198 Elizabeth St, NEW YORK, NY, 10012</t>
  </si>
  <si>
    <t>10 Kenmare St, New York, NY, 10014</t>
  </si>
  <si>
    <t>10 Kenmare St, NEW YORK, NY, 10012</t>
  </si>
  <si>
    <t>22 W 14th St, New York, NY, 10014</t>
  </si>
  <si>
    <t>22 W 14th St, NEW YORK, NY, 10011</t>
  </si>
  <si>
    <t>202 Elizabeth St, New York, NY, 10014</t>
  </si>
  <si>
    <t>202 Elizabeth St, NEW YORK, NY, 10012</t>
  </si>
  <si>
    <t>211 Elizabeth St, New York, NY, 10014</t>
  </si>
  <si>
    <t>211 Elizabeth St, NEW YORK, NY, 10012</t>
  </si>
  <si>
    <t>278 Mott St, New York, NY, 10014</t>
  </si>
  <si>
    <t>278 Mott St, NEW YORK, NY, 10012</t>
  </si>
  <si>
    <t>280 Mott St, New York, NY, 10014</t>
  </si>
  <si>
    <t>280 Mott St, NEW YORK, NY, 10012</t>
  </si>
  <si>
    <t>206 Elizabeth St, New York, NY, 10014</t>
  </si>
  <si>
    <t>206 Elizabeth St, NEW YORK, NY, 10012</t>
  </si>
  <si>
    <t>284 Mott St, New York, NY, 10014</t>
  </si>
  <si>
    <t>284 Mott St, NEW YORK, NY, 10012</t>
  </si>
  <si>
    <t>210 Elizabeth St, New York, NY, 10014</t>
  </si>
  <si>
    <t>210 Elizabeth St, NEW YORK, NY, 10012</t>
  </si>
  <si>
    <t>3 W 13th St, New York, NY, 10014</t>
  </si>
  <si>
    <t>3 W 13th St, NEW YORK, NY, 10011</t>
  </si>
  <si>
    <t>19 Prince St, New York, NY, 10014</t>
  </si>
  <si>
    <t>19 Prince St, NEW YORK, NY, 10012</t>
  </si>
  <si>
    <t>6 Spring St, New York, NY, 10014</t>
  </si>
  <si>
    <t>6 Spring St, NEW YORK, NY, 10012</t>
  </si>
  <si>
    <t>309 Mott St, New York, NY, 10014</t>
  </si>
  <si>
    <t>309 Mott St, NEW YORK, NY, 10012</t>
  </si>
  <si>
    <t>19 Bond St, New York, NY, 10014</t>
  </si>
  <si>
    <t>19 Bond St, NEW YORK, NY, 10012</t>
  </si>
  <si>
    <t>237 Elizabeth St, New York, NY, 10014</t>
  </si>
  <si>
    <t>237 Elizabeth St, NEW YORK, NY, 10012</t>
  </si>
  <si>
    <t>302-4 Mott St, New York, NY, 10014</t>
  </si>
  <si>
    <t>302 Mott St, NEW YORK, NY, 10012</t>
  </si>
  <si>
    <t>291 Mercer St, New York, NY, 10014</t>
  </si>
  <si>
    <t>291 Mercer St, NEW YORK, NY, 10003</t>
  </si>
  <si>
    <t>306 Mott St, New York, NY, 10014</t>
  </si>
  <si>
    <t>306 Mott St, NEW YORK, NY, 10012</t>
  </si>
  <si>
    <t>35 7th Ave, New York, NY, 10014</t>
  </si>
  <si>
    <t>308 Mott St, New York, NY, 10014</t>
  </si>
  <si>
    <t>308 Mott St, NEW YORK, NY, 10012</t>
  </si>
  <si>
    <t>295 Mercer St, New York, NY, 10014</t>
  </si>
  <si>
    <t>295 Mercer St, NEW YORK, NY, 10003</t>
  </si>
  <si>
    <t>7 Great Jones St, New York, NY, 10014</t>
  </si>
  <si>
    <t>7 Great Jones St, NEW YORK, NY, 10012</t>
  </si>
  <si>
    <t>224 Elizabeth St, New York, NY, 10014</t>
  </si>
  <si>
    <t>224 Elizabeth St, NEW YORK, NY, 10012</t>
  </si>
  <si>
    <t>6 E 4th St, New York, NY, 10014</t>
  </si>
  <si>
    <t>6 E 4th St, NEW YORK, NY, 10012</t>
  </si>
  <si>
    <t>4 Spring St, New York, NY, 10014</t>
  </si>
  <si>
    <t>4 Spring St, NEW YORK, NY, 10012</t>
  </si>
  <si>
    <t>316 Mott St, New York, NY, 10014</t>
  </si>
  <si>
    <t>316 Mott St, NEW YORK, NY, 10012</t>
  </si>
  <si>
    <t>12 Prince St, New York, NY, 10014</t>
  </si>
  <si>
    <t>12 Prince St, NEW YORK, NY, 10012</t>
  </si>
  <si>
    <t>226 Elizabeth St, New York, NY, 10014</t>
  </si>
  <si>
    <t>226 Elizabeth St, NEW YORK, NY, 10012</t>
  </si>
  <si>
    <t>245 Elizabeth St, New York, NY, 10014</t>
  </si>
  <si>
    <t>245 Elizabeth St, NEW YORK, NY, 10012</t>
  </si>
  <si>
    <t>180 Bowery, New York, NY, 10014</t>
  </si>
  <si>
    <t>180 Bowery, NEW YORK, NY, 10012</t>
  </si>
  <si>
    <t>247 Elizabeth St, New York, NY, 10014</t>
  </si>
  <si>
    <t>247 Elizabeth St, NEW YORK, NY, 10012</t>
  </si>
  <si>
    <t>228 Elizabeth St, New York, NY, 10014</t>
  </si>
  <si>
    <t>228 Elizabeth St, NEW YORK, NY, 10012</t>
  </si>
  <si>
    <t>22 Bond St, New York, NY, 10014</t>
  </si>
  <si>
    <t>22 Bond St, NEW YORK, NY, 10012</t>
  </si>
  <si>
    <t>704 Broadway, New York, NY, 10014</t>
  </si>
  <si>
    <t>704 Broadway, NEW YORK, NY, 10003</t>
  </si>
  <si>
    <t>230 Elizabeth St, New York, NY, 10014</t>
  </si>
  <si>
    <t>230 Elizabeth St, NEW YORK, NY, 10012</t>
  </si>
  <si>
    <t>21 1st Ave, New York, NY, 10014</t>
  </si>
  <si>
    <t>9 Great Jones St, New York, NY, 10014</t>
  </si>
  <si>
    <t>9 Great Jones St, NEW YORK, NY, 10012</t>
  </si>
  <si>
    <t>25 Bond St, New York, NY, 10014</t>
  </si>
  <si>
    <t>25 Bond St, NEW YORK, NY, 10012</t>
  </si>
  <si>
    <t>36 Bleecker St, New York, NY, 10014</t>
  </si>
  <si>
    <t>36 Bleecker St, NEW YORK, NY, 10012</t>
  </si>
  <si>
    <t>8 W 14th St, New York, NY, 10014</t>
  </si>
  <si>
    <t>8 W 14th St, NEW YORK, NY, 10011</t>
  </si>
  <si>
    <t>232 Elizabeth St, New York, NY, 10014</t>
  </si>
  <si>
    <t>232 Elizabeth St, NEW YORK, NY, 10012</t>
  </si>
  <si>
    <t>24 Bond St, New York, NY, 10014</t>
  </si>
  <si>
    <t>24 Bond St, NEW YORK, NY, 10012</t>
  </si>
  <si>
    <t>9 W 14th St, New York, NY, 10014</t>
  </si>
  <si>
    <t>9 W 14th St, NEW YORK, NY, 10011</t>
  </si>
  <si>
    <t>236 Elizabeth St, New York, NY, 10014</t>
  </si>
  <si>
    <t>236 Elizabeth St, NEW YORK, NY, 10012</t>
  </si>
  <si>
    <t>26 Bond St, New York, NY, 10014</t>
  </si>
  <si>
    <t>26 Bond St, NEW YORK, NY, 10012</t>
  </si>
  <si>
    <t>10 Prince St, New York, NY, 10014</t>
  </si>
  <si>
    <t>10 Prince St, NEW YORK, NY, 10012</t>
  </si>
  <si>
    <t>238 Elizabeth St, New York, NY, 10014</t>
  </si>
  <si>
    <t>238 Elizabeth St, NEW YORK, NY, 10012</t>
  </si>
  <si>
    <t>2 Spring St, New York, NY, 10014</t>
  </si>
  <si>
    <t>2 Spring St, NEW YORK, NY, 10012</t>
  </si>
  <si>
    <t>240 Elizabeth St, New York, NY, 10014</t>
  </si>
  <si>
    <t>240 Elizabeth St, NEW YORK, NY, 10012</t>
  </si>
  <si>
    <t>265 Elizabeth St, New York, NY, 10014</t>
  </si>
  <si>
    <t>265 Elizabeth St, NEW YORK, NY, 10012</t>
  </si>
  <si>
    <t>354A Broome St, New York, NY, 10014</t>
  </si>
  <si>
    <t>354 Broome St, NEW YORK, NY, 10002</t>
  </si>
  <si>
    <t>2 Washington Pl, New York, NY, 10014</t>
  </si>
  <si>
    <t>2 Washington Pl, NEW YORK, NY, 10003</t>
  </si>
  <si>
    <t>32 Bleecker St, New York, NY, 10014</t>
  </si>
  <si>
    <t>32 Bleecker St, NEW YORK, NY, 10012</t>
  </si>
  <si>
    <t>712 Broadway, New York, NY, 10014</t>
  </si>
  <si>
    <t>712 Broadway, NEW YORK, NY, 10003</t>
  </si>
  <si>
    <t>30 Bond St, New York, NY, 10014</t>
  </si>
  <si>
    <t>30 Bond St, NEW YORK, NY, 10012</t>
  </si>
  <si>
    <t>33 Bond St, New York, NY, 10014</t>
  </si>
  <si>
    <t>33 Bond St, NEW YORK, NY, 10012</t>
  </si>
  <si>
    <t>8 Prince St, New York, NY, 10014</t>
  </si>
  <si>
    <t>8 Prince St, NEW YORK, NY, 10012</t>
  </si>
  <si>
    <t>196 Bowery, New York, NY, 10014</t>
  </si>
  <si>
    <t>196 Bowery, NEW YORK, NY, 10012</t>
  </si>
  <si>
    <t>1 Washington Pl, New York, NY, 10014</t>
  </si>
  <si>
    <t>1 Washington Pl, NEW YORK, NY, 10003</t>
  </si>
  <si>
    <t>250 Elizabeth St, New York, NY, 10014</t>
  </si>
  <si>
    <t>250 Elizabeth St, NEW YORK, NY, 10012</t>
  </si>
  <si>
    <t>35 Bond St, New York, NY, 10014</t>
  </si>
  <si>
    <t>35 Bond St, NEW YORK, NY, 10012</t>
  </si>
  <si>
    <t>200 Bowery, New York, NY, 10014</t>
  </si>
  <si>
    <t>200 Bowery, NEW YORK, NY, 10012</t>
  </si>
  <si>
    <t>202 Bowery, New York, NY, 10014</t>
  </si>
  <si>
    <t>202 Bowery, NEW YORK, NY, 10012</t>
  </si>
  <si>
    <t>252 Elizabeth St, New York, NY, 10014</t>
  </si>
  <si>
    <t>252 Elizabeth St, NEW YORK, NY, 10012</t>
  </si>
  <si>
    <t>204 Bowery, New York, NY, 10014</t>
  </si>
  <si>
    <t>204 Bowery, NEW YORK, NY, 10012</t>
  </si>
  <si>
    <t>39 Bond St, New York, NY, 10014</t>
  </si>
  <si>
    <t>39 Bond St, NEW YORK, NY, 10012</t>
  </si>
  <si>
    <t>260 Elizabeth St, New York, NY, 10014</t>
  </si>
  <si>
    <t>260 Elizabeth St, NEW YORK, NY, 10012</t>
  </si>
  <si>
    <t>195 Bowery, New York, NY, 10014</t>
  </si>
  <si>
    <t>195 Bowery, NEW YORK, NY, 10002</t>
  </si>
  <si>
    <t>41 Bleecker St, New York, NY, 10014</t>
  </si>
  <si>
    <t>41 Bleecker St, NEW YORK, NY, 10012</t>
  </si>
  <si>
    <t>214 Bowery, New York, NY, 10014</t>
  </si>
  <si>
    <t>214 Bowery, NEW YORK, NY, 10012</t>
  </si>
  <si>
    <t>199 Bowery, New York, NY, 10014</t>
  </si>
  <si>
    <t>199 Bowery, NEW YORK, NY, 10002</t>
  </si>
  <si>
    <t>262 Elizabeth St, New York, NY, 10014</t>
  </si>
  <si>
    <t>262 Elizabeth St, NEW YORK, NY, 10012</t>
  </si>
  <si>
    <t>10 Delancey St, New York, NY, 10014</t>
  </si>
  <si>
    <t>10 Delancey St, NEW YORK, NY, 10002</t>
  </si>
  <si>
    <t>218 Bowery, New York, NY, 10014</t>
  </si>
  <si>
    <t>218 Bowery, NEW YORK, NY, 10012</t>
  </si>
  <si>
    <t>266 Elizabeth St, New York, NY, 10014</t>
  </si>
  <si>
    <t>266 Elizabeth St, NEW YORK, NY, 10012</t>
  </si>
  <si>
    <t>40 Bond St, New York, NY, 10014</t>
  </si>
  <si>
    <t>40 Bond St, NEW YORK, NY, 10012</t>
  </si>
  <si>
    <t>1 Rivington St, New York, NY, 10014</t>
  </si>
  <si>
    <t>1 Rivington St, NEW YORK, NY, 10002</t>
  </si>
  <si>
    <t>220 Bowery, New York, NY, 10014</t>
  </si>
  <si>
    <t>220 Bowery, NEW YORK, NY, 10012</t>
  </si>
  <si>
    <t>207 Bowery, New York, NY, 10014</t>
  </si>
  <si>
    <t>207 Bowery, NEW YORK, NY, 10002</t>
  </si>
  <si>
    <t>209 Bowery, New York, NY, 10014</t>
  </si>
  <si>
    <t>209 Bowery, NEW YORK, NY, 10002</t>
  </si>
  <si>
    <t>222 Bowery, New York, NY, 10014</t>
  </si>
  <si>
    <t>222 Bowery, NEW YORK, NY, 10012</t>
  </si>
  <si>
    <t>4 Rivington St, New York, NY, 10014</t>
  </si>
  <si>
    <t>4 Rivington St, NEW YORK, NY, 10002</t>
  </si>
  <si>
    <t>211 Bowery, New York, NY, 10014</t>
  </si>
  <si>
    <t>211 Bowery, NEW YORK, NY, 10002</t>
  </si>
  <si>
    <t>33 Bleecker St, New York, NY, 10014</t>
  </si>
  <si>
    <t>33 Bleecker St, NEW YORK, NY, 10012</t>
  </si>
  <si>
    <t>213 Bowery, New York, NY, 10014</t>
  </si>
  <si>
    <t>213 Bowery, NEW YORK, NY, 10002</t>
  </si>
  <si>
    <t>215 Bowery, New York, NY, 10014</t>
  </si>
  <si>
    <t>215 Bowery, NEW YORK, NY, 10002</t>
  </si>
  <si>
    <t>31 Bleecker St, New York, NY, 10014</t>
  </si>
  <si>
    <t>31 Bleecker St, NEW YORK, NY, 10012</t>
  </si>
  <si>
    <t>226-228 Bowery, New York, NY, 10014</t>
  </si>
  <si>
    <t>226 Bowery, NEW YORK, NY, 10012</t>
  </si>
  <si>
    <t>29 Bleecker St, New York, NY, 10014</t>
  </si>
  <si>
    <t>29 Bleecker St, NEW YORK, NY, 10012</t>
  </si>
  <si>
    <t>217 Bowery, New York, NY, 10014</t>
  </si>
  <si>
    <t>217 Bowery, NEW YORK, NY, 10002</t>
  </si>
  <si>
    <t>13B E 4th St, New York, NY, 10014</t>
  </si>
  <si>
    <t>13 E 4th St, NEW YORK, NY, 10003</t>
  </si>
  <si>
    <t>219 Bowery, New York, NY, 10014</t>
  </si>
  <si>
    <t>219 Bowery, NEW YORK, NY, 10002</t>
  </si>
  <si>
    <t>49 Bond St, New York, NY, 10014</t>
  </si>
  <si>
    <t>49 Bond St, NEW YORK, NY, 10012</t>
  </si>
  <si>
    <t>288 Elizabeth St, New York, NY, 10014</t>
  </si>
  <si>
    <t>288 Elizabeth St, NEW YORK, NY, 10012</t>
  </si>
  <si>
    <t>290 Elizabeth St, New York, NY, 10014</t>
  </si>
  <si>
    <t>290 Elizabeth St, NEW YORK, NY, 10012</t>
  </si>
  <si>
    <t>221 Bowery, New York, NY, 10014</t>
  </si>
  <si>
    <t>221 Bowery, NEW YORK, NY, 10002</t>
  </si>
  <si>
    <t>48 Bond St, New York, NY, 10014</t>
  </si>
  <si>
    <t>48 Bond St, NEW YORK, NY, 10012</t>
  </si>
  <si>
    <t>2 Prince St, New York, NY, 10014</t>
  </si>
  <si>
    <t>2 Prince St, NEW YORK, NY, 10012</t>
  </si>
  <si>
    <t>296 Elizabeth St, New York, NY, 10014</t>
  </si>
  <si>
    <t>296 Elizabeth St, NEW YORK, NY, 10012</t>
  </si>
  <si>
    <t>383 Lafayette St, New York, NY, 10014</t>
  </si>
  <si>
    <t>383 Lafayette St, NEW YORK, NY, 10003</t>
  </si>
  <si>
    <t>300 Elizabeth St, New York, NY, 10014</t>
  </si>
  <si>
    <t>300 Elizabeth St, NEW YORK, NY, 10012</t>
  </si>
  <si>
    <t>223-225 Bowery, New York, NY, 10014</t>
  </si>
  <si>
    <t>223 Bowery, NEW YORK, NY, 10002</t>
  </si>
  <si>
    <t>302 Elizabeth St, New York, NY, 10014</t>
  </si>
  <si>
    <t>302 Elizabeth St, NEW YORK, NY, 10012</t>
  </si>
  <si>
    <t>304 Elizabeth St, New York, NY, 10014</t>
  </si>
  <si>
    <t>304 Elizabeth St, NEW YORK, NY, 10012</t>
  </si>
  <si>
    <t>306 Elizabeth St, New York, NY, 10014</t>
  </si>
  <si>
    <t>306 Elizabeth St, NEW YORK, NY, 10012</t>
  </si>
  <si>
    <t>308 Elizabeth St, New York, NY, 10014</t>
  </si>
  <si>
    <t>308 Elizabeth St, NEW YORK, NY, 10012</t>
  </si>
  <si>
    <t>50 Bond St, New York, NY, 10014</t>
  </si>
  <si>
    <t>50 Bond St, NEW YORK, NY, 10012</t>
  </si>
  <si>
    <t>53 Bond St, New York, NY, 10014</t>
  </si>
  <si>
    <t>53 Bond St, NEW YORK, NY, 10012</t>
  </si>
  <si>
    <t>310 Elizabeth St, New York, NY, 10014</t>
  </si>
  <si>
    <t>310 Elizabeth St, NEW YORK, NY, 10012</t>
  </si>
  <si>
    <t>240 Bowery, New York, NY, 10014</t>
  </si>
  <si>
    <t>240 Bowery, NEW YORK, NY, 10012</t>
  </si>
  <si>
    <t>55 Bond St, New York, NY, 10014</t>
  </si>
  <si>
    <t>55 Bond St, NEW YORK, NY, 10012</t>
  </si>
  <si>
    <t>52 Bond St, New York, NY, 10014</t>
  </si>
  <si>
    <t>52 Bond St, NEW YORK, NY, 10012</t>
  </si>
  <si>
    <t>57 Bond St, New York, NY, 10014</t>
  </si>
  <si>
    <t>57 Bond St, NEW YORK, NY, 10012</t>
  </si>
  <si>
    <t>54 Bond St, New York, NY, 10014</t>
  </si>
  <si>
    <t>54 Bond St, NEW YORK, NY, 10012</t>
  </si>
  <si>
    <t>235 Bowery, New York, NY, 10014</t>
  </si>
  <si>
    <t>235 Bowery, NEW YORK, NY, 10002</t>
  </si>
  <si>
    <t>248 Bowery, New York, NY, 10014</t>
  </si>
  <si>
    <t>248 Bowery, NEW YORK, NY, 10012</t>
  </si>
  <si>
    <t>250 Bowery, New York, NY, 10014</t>
  </si>
  <si>
    <t>250 Bowery, NEW YORK, NY, 10012</t>
  </si>
  <si>
    <t>735 Broadway, New York, NY, 10014</t>
  </si>
  <si>
    <t>735 Broadway, NEW YORK, NY, 10003</t>
  </si>
  <si>
    <t>9 Bleecker St, New York, NY, 10014</t>
  </si>
  <si>
    <t>9 Bleecker St, NEW YORK, NY, 10012</t>
  </si>
  <si>
    <t>6 Rivington St, New York, NY, 10014</t>
  </si>
  <si>
    <t>6 Rivington St, NEW YORK, NY, 10002</t>
  </si>
  <si>
    <t>241 Bowery, New York, NY, 10014</t>
  </si>
  <si>
    <t>241 Bowery, NEW YORK, NY, 10002</t>
  </si>
  <si>
    <t>243 Bowery, New York, NY, 10014</t>
  </si>
  <si>
    <t>243 Bowery, NEW YORK, NY, 10002</t>
  </si>
  <si>
    <t>736 Broadway, New York, NY, 10014</t>
  </si>
  <si>
    <t>736 Broadway, NEW YORK, NY, 10003</t>
  </si>
  <si>
    <t>5 Bleecker St, New York, NY, 10014</t>
  </si>
  <si>
    <t>5 Bleecker St, NEW YORK, NY, 10012</t>
  </si>
  <si>
    <t>400 Lafayette St, New York, NY, 10014</t>
  </si>
  <si>
    <t>400 Lafayette St, NEW YORK, NY, 10003</t>
  </si>
  <si>
    <t>266 Bowery, New York, NY, 10014</t>
  </si>
  <si>
    <t>266 Bowery, NEW YORK, NY, 10012</t>
  </si>
  <si>
    <t>740 Broadway, New York, NY, 10014</t>
  </si>
  <si>
    <t>740 Broadway, NEW YORK, NY, 10003</t>
  </si>
  <si>
    <t>270 Bowery, New York, NY, 10014</t>
  </si>
  <si>
    <t>270 Bowery, NEW YORK, NY, 10012</t>
  </si>
  <si>
    <t>274 Bowery, New York, NY, 10014</t>
  </si>
  <si>
    <t>274 Bowery, NEW YORK, NY, 10012</t>
  </si>
  <si>
    <t>276 Bowery, New York, NY, 10014</t>
  </si>
  <si>
    <t>276 Bowery, NEW YORK, NY, 10012</t>
  </si>
  <si>
    <t>87 E Houston St, New York, NY, 10014</t>
  </si>
  <si>
    <t>87 E Houston St, NEW YORK, NY, 10012</t>
  </si>
  <si>
    <t>384 Broome St, New York, NY, 10014</t>
  </si>
  <si>
    <t>7 Rivington St, New York, NY, 10014</t>
  </si>
  <si>
    <t>7 Rivington St, NEW YORK, NY, 10002</t>
  </si>
  <si>
    <t>89 E Houston St, New York, NY, 10014</t>
  </si>
  <si>
    <t>89 E Houston St, NEW YORK, NY, 10012</t>
  </si>
  <si>
    <t>8 Rivington St, New York, NY, 10014</t>
  </si>
  <si>
    <t>8 Rivington St, NEW YORK, NY, 10002</t>
  </si>
  <si>
    <t>11 Rivington St, New York, NY, 10014</t>
  </si>
  <si>
    <t>11 Rivington St, NEW YORK, NY, 10002</t>
  </si>
  <si>
    <t>381 Broome St, New York, NY, 10014</t>
  </si>
  <si>
    <t>104 Forsyth St, New York, NY, 10014</t>
  </si>
  <si>
    <t>104 Forsyth St, NEW YORK, NY, 10002</t>
  </si>
  <si>
    <t>89A E Houston St., New York, NY, 10014</t>
  </si>
  <si>
    <t>89A E Houston St, New York, NY, 10014</t>
  </si>
  <si>
    <t>165 Chrystie St, New York, NY, 10014</t>
  </si>
  <si>
    <t>165 Chrystie St, NEW YORK, NY, 10002</t>
  </si>
  <si>
    <t>106 Forsyth St, New York, NY, 10014</t>
  </si>
  <si>
    <t>106 Forsyth St, NEW YORK, NY, 10002</t>
  </si>
  <si>
    <t>167 Chrystie St, New York, NY, 10014</t>
  </si>
  <si>
    <t>167 Chrystie St, NEW YORK, NY, 10002</t>
  </si>
  <si>
    <t>296 Bowery, New York, NY, 10014</t>
  </si>
  <si>
    <t>296 Bowery, NEW YORK, NY, 10012</t>
  </si>
  <si>
    <t>108 Forsyth St, New York, NY, 10014</t>
  </si>
  <si>
    <t>108 Forsyth St, NEW YORK, NY, 10002</t>
  </si>
  <si>
    <t>269 Bowery, New York, NY, 10014</t>
  </si>
  <si>
    <t>269 Bowery, NEW YORK, NY, 10002</t>
  </si>
  <si>
    <t>298 Bowery, New York, NY, 10014</t>
  </si>
  <si>
    <t>298 Bowery, NEW YORK, NY, 10012</t>
  </si>
  <si>
    <t>300 Bowery, New York, NY, 10014</t>
  </si>
  <si>
    <t>300 Bowery, NEW YORK, NY, 10012</t>
  </si>
  <si>
    <t>9 Stanton St, New York, NY, 10014</t>
  </si>
  <si>
    <t>9 Stanton St, NEW YORK, NY, 10002</t>
  </si>
  <si>
    <t>306 Bowery, New York, NY, 10014</t>
  </si>
  <si>
    <t>306 Bowery, NEW YORK, NY, 10012</t>
  </si>
  <si>
    <t>173 Chrystie St, New York, NY, 10014</t>
  </si>
  <si>
    <t>173 Chrystie St, NEW YORK, NY, 10002</t>
  </si>
  <si>
    <t>310 Bowery, New York, NY, 10014</t>
  </si>
  <si>
    <t>310 Bowery, NEW YORK, NY, 10012</t>
  </si>
  <si>
    <t>312 Bowery, New York, NY, 10014</t>
  </si>
  <si>
    <t>312 Bowery, NEW YORK, NY, 10012</t>
  </si>
  <si>
    <t>11 Stanton St, New York, NY, 10014</t>
  </si>
  <si>
    <t>11 Stanton St, NEW YORK, NY, 10002</t>
  </si>
  <si>
    <t>299 Bowery, New York, NY, 10014</t>
  </si>
  <si>
    <t>299 Bowery, NEW YORK, NY, 10003</t>
  </si>
  <si>
    <t>177 Chrystie St, New York, NY, 10014</t>
  </si>
  <si>
    <t>177 Chrystie St, NEW YORK, NY, 10002</t>
  </si>
  <si>
    <t>316 Bowery, New York, NY, 10014</t>
  </si>
  <si>
    <t>316 Bowery, NEW YORK, NY, 10012</t>
  </si>
  <si>
    <t>179 Chrystie St, New York, NY, 10014</t>
  </si>
  <si>
    <t>179 Chrystie St, NEW YORK, NY, 10002</t>
  </si>
  <si>
    <t>303 Bowery, New York, NY, 10014</t>
  </si>
  <si>
    <t>303 Bowery, NEW YORK, NY, 10003</t>
  </si>
  <si>
    <t>181 Chrystie St, New York, NY, 10014</t>
  </si>
  <si>
    <t>181 Chrystie St, NEW YORK, NY, 10002</t>
  </si>
  <si>
    <t>183 Chrystie St, New York, NY, 10014</t>
  </si>
  <si>
    <t>183 Chrystie St, NEW YORK, NY, 10002</t>
  </si>
  <si>
    <t>324 Bowery, New York, NY, 10014</t>
  </si>
  <si>
    <t>324 Bowery, NEW YORK, NY, 10012</t>
  </si>
  <si>
    <t>15 Stanton St, New York, NY, 10014</t>
  </si>
  <si>
    <t>15 Stanton St, NEW YORK, NY, 10002</t>
  </si>
  <si>
    <t>4 E 1st St, New York, NY, 10014</t>
  </si>
  <si>
    <t>4 E 1st St, NEW YORK, NY, 10003</t>
  </si>
  <si>
    <t>334 Bowery, New York, NY, 10014</t>
  </si>
  <si>
    <t>334 Bowery, NEW YORK, NY, 10012</t>
  </si>
  <si>
    <t>193 Chrystie St, New York, NY, 10014</t>
  </si>
  <si>
    <t>193 Chrystie St, NEW YORK, NY, 10002</t>
  </si>
  <si>
    <t>338 Bowery, New York, NY, 10014</t>
  </si>
  <si>
    <t>338 Bowery, NEW YORK, NY, 10012</t>
  </si>
  <si>
    <t>195 Chrystie St, New York, NY, 10014</t>
  </si>
  <si>
    <t>195 Chrystie St, NEW YORK, NY, 10002</t>
  </si>
  <si>
    <t>327 Bowery, New York, NY, 10014</t>
  </si>
  <si>
    <t>327 Bowery, NEW YORK, NY, 10003</t>
  </si>
  <si>
    <t>344 Bowery, New York, NY, 10014</t>
  </si>
  <si>
    <t>344 Bowery, NEW YORK, NY, 10012</t>
  </si>
  <si>
    <t>201 Chrystie St, New York, NY, 10014</t>
  </si>
  <si>
    <t>201 Chrystie St, NEW YORK, NY, 10002</t>
  </si>
  <si>
    <t>38 Delancey St, New York, NY, 10014</t>
  </si>
  <si>
    <t>38 Delancey St, NEW YORK, NY, 10002</t>
  </si>
  <si>
    <t>148 Forsyth St, New York, NY, 10014</t>
  </si>
  <si>
    <t>148 Forsyth St, NEW YORK, NY, 10002</t>
  </si>
  <si>
    <t>350 Bowery, New York, NY, 10014</t>
  </si>
  <si>
    <t>350 Bowery, NEW YORK, NY, 10012</t>
  </si>
  <si>
    <t>352 Bowery, New York, NY, 10014</t>
  </si>
  <si>
    <t>352 Bowery, NEW YORK, NY, 10012</t>
  </si>
  <si>
    <t>356 Bowery, New York, NY, 10014</t>
  </si>
  <si>
    <t>356 Bowery, NEW YORK, NY, 10012</t>
  </si>
  <si>
    <t>8 E 1st St, New York, NY, 10014</t>
  </si>
  <si>
    <t>8 E 1st St, NEW YORK, NY, 10003</t>
  </si>
  <si>
    <t>351 Bowery, New York, NY, 10014</t>
  </si>
  <si>
    <t>351 Bowery, NEW YORK, NY, 10003</t>
  </si>
  <si>
    <t>11 E 1st St, New York, NY, 10014</t>
  </si>
  <si>
    <t>11 E 1st St, NEW YORK, NY, 10003</t>
  </si>
  <si>
    <t>19 Orchard St, New York, NY, 10014</t>
  </si>
  <si>
    <t>19 Orchard St, NEW YORK, NY, 10002</t>
  </si>
  <si>
    <t>229 Chrystie St, New York, NY, 10014</t>
  </si>
  <si>
    <t>229 Chrystie St, NEW YORK, NY, 10002</t>
  </si>
  <si>
    <t>371 Broome St, New York, NY, 10014</t>
  </si>
  <si>
    <t>48 Delancey St, New York, NY, 10014</t>
  </si>
  <si>
    <t>48 Delancey St, NEW YORK, NY, 10002</t>
  </si>
  <si>
    <t>168-170 Forsyth St, New York, NY, 10014</t>
  </si>
  <si>
    <t>168 Forsyth St, NEW YORK, NY, 10002</t>
  </si>
  <si>
    <t>47 Delancey St, New York, NY, 10014</t>
  </si>
  <si>
    <t>47 Delancey St, NEW YORK, NY, 10002</t>
  </si>
  <si>
    <t>172 Forsyth St, New York, NY, 10014</t>
  </si>
  <si>
    <t>172 Forsyth St, NEW YORK, NY, 10002</t>
  </si>
  <si>
    <t>174 Forsyth St, New York, NY, 10014</t>
  </si>
  <si>
    <t>174 Forsyth St, NEW YORK, NY, 10002</t>
  </si>
  <si>
    <t>22 E 1st St, New York, NY, 10014</t>
  </si>
  <si>
    <t>22 E 1st St, NEW YORK, NY, 10003</t>
  </si>
  <si>
    <t>55 Orchard St, New York, NY, 10014</t>
  </si>
  <si>
    <t>55 Orchard St, NEW YORK, NY, 10002</t>
  </si>
  <si>
    <t>57 Orchard St, New York, NY, 10014</t>
  </si>
  <si>
    <t>57 Orchard St, NEW YORK, NY, 10002</t>
  </si>
  <si>
    <t>29 E 2nd St, New York, NY, 10014</t>
  </si>
  <si>
    <t>29 E 2nd St, NEW YORK, NY, 10003</t>
  </si>
  <si>
    <t>190 Forsyth St, New York, NY, 10014</t>
  </si>
  <si>
    <t>190 Forsyth St, NEW YORK, NY, 10002</t>
  </si>
  <si>
    <t>61 Delancey St, New York, NY, 10014</t>
  </si>
  <si>
    <t>61 Delancey St, NEW YORK, NY, 10002</t>
  </si>
  <si>
    <t>63 Orchard St, New York, NY, 10014</t>
  </si>
  <si>
    <t>63 Orchard St, NEW YORK, NY, 10002</t>
  </si>
  <si>
    <t>23 2nd Ave, New York, NY, 10014</t>
  </si>
  <si>
    <t>23 2nd Ave, NEW YORK, NY, 10003</t>
  </si>
  <si>
    <t>208 Forsyth St, New York, NY, 10014</t>
  </si>
  <si>
    <t>208 Forsyth St, NEW YORK, NY, 10002</t>
  </si>
  <si>
    <t>45 Rivington St, New York, NY, 10014</t>
  </si>
  <si>
    <t>45 Rivington St, NEW YORK, NY, 10002</t>
  </si>
  <si>
    <t>182 Eldridge St, New York, NY, 10014</t>
  </si>
  <si>
    <t>182 Eldridge St, NEW YORK, NY, 10002</t>
  </si>
  <si>
    <t>93 Allen St, New York, NY, 10014</t>
  </si>
  <si>
    <t>93 Allen St, NEW YORK, NY, 10002</t>
  </si>
  <si>
    <t>184 Eldridge St, New York, NY, 10014</t>
  </si>
  <si>
    <t>184 Eldridge St, NEW YORK, NY, 10002</t>
  </si>
  <si>
    <t>75-79 Orchard St, New York, NY, 10014</t>
  </si>
  <si>
    <t>75 Orchard St, NEW YORK, NY, 10002</t>
  </si>
  <si>
    <t>91 Allen St, New York, NY, 10014</t>
  </si>
  <si>
    <t>91 Allen St, NEW YORK, NY, 10002</t>
  </si>
  <si>
    <t>49 Stanton St, New York, NY, 10014</t>
  </si>
  <si>
    <t>49 Stanton St, NEW YORK, NY, 10002</t>
  </si>
  <si>
    <t>35 E 1st St, New York, NY, 10014</t>
  </si>
  <si>
    <t>35 E 1st St, NEW YORK, NY, 10003</t>
  </si>
  <si>
    <t>39 E 1st St, New York, NY, 10014</t>
  </si>
  <si>
    <t>39 E 1st St, NEW YORK, NY, 10003</t>
  </si>
  <si>
    <t>58 Rivington St, New York, NY, 10014</t>
  </si>
  <si>
    <t>58 Rivington St, NEW YORK, NY, 10002</t>
  </si>
  <si>
    <t>53 Stanton St, New York, NY, 10014</t>
  </si>
  <si>
    <t>53 Stanton St, NEW YORK, NY, 10002</t>
  </si>
  <si>
    <t>137 Allen St, New York, NY, 10014</t>
  </si>
  <si>
    <t>137 Allen St, NEW YORK, NY, 10002</t>
  </si>
  <si>
    <t>41 2nd Ave, New York, NY, 10014</t>
  </si>
  <si>
    <t>41 2nd Ave, NEW YORK, NY, 10003</t>
  </si>
  <si>
    <t>43 E 1st St, New York, NY, 10014</t>
  </si>
  <si>
    <t>43 E 1st St, NEW YORK, NY, 10003</t>
  </si>
  <si>
    <t>95 Orchard St, New York, NY, 10014</t>
  </si>
  <si>
    <t>95 Orchard St, NEW YORK, NY, 10002</t>
  </si>
  <si>
    <t>137 E Houston St, New York, NY, 10014</t>
  </si>
  <si>
    <t>137 E Houston St, NEW YORK, NY, 10002</t>
  </si>
  <si>
    <t>62 Rivington St, New York, NY, 10014</t>
  </si>
  <si>
    <t>62 Rivington St, NEW YORK, NY, 10002</t>
  </si>
  <si>
    <t>47 2nd Ave, New York, NY, 10014</t>
  </si>
  <si>
    <t>47 2nd Ave, NEW YORK, NY, 10003</t>
  </si>
  <si>
    <t>337 Grand St, New York, NY, 10014</t>
  </si>
  <si>
    <t>337 Grand St, NEW YORK, NY, 10002</t>
  </si>
  <si>
    <t>241 Eldridge St, New York, NY, 10014</t>
  </si>
  <si>
    <t>241 Eldridge St, NEW YORK, NY, 10002</t>
  </si>
  <si>
    <t>50 2nd Ave, New York, NY, 10014</t>
  </si>
  <si>
    <t>50 2nd Ave, NEW YORK, NY, 10003</t>
  </si>
  <si>
    <t>252 Broome St, New York, NY, 10014</t>
  </si>
  <si>
    <t>252 Broome St, NEW YORK, NY, 10002</t>
  </si>
  <si>
    <t>23 Essex St, New York, NY, 10014</t>
  </si>
  <si>
    <t>23 Essex St, NEW YORK, NY, 10002</t>
  </si>
  <si>
    <t>121 Orchard St, New York, NY, 10014</t>
  </si>
  <si>
    <t>121 Orchard St, NEW YORK, NY, 10002</t>
  </si>
  <si>
    <t>169 Allen St, New York, NY, 10014</t>
  </si>
  <si>
    <t>169 Allen St, NEW YORK, NY, 10002</t>
  </si>
  <si>
    <t>167 Allen St, New York, NY, 10014</t>
  </si>
  <si>
    <t>167 Allen St, NEW YORK, NY, 10002</t>
  </si>
  <si>
    <t>125 Orchard St, New York, NY, 10014</t>
  </si>
  <si>
    <t>125 Orchard St, NEW YORK, NY, 10002</t>
  </si>
  <si>
    <t>163 Allen St, New York, NY, 10014</t>
  </si>
  <si>
    <t>163 Allen St, NEW YORK, NY, 10002</t>
  </si>
  <si>
    <t>81 Ludlow St, New York, NY, 10014</t>
  </si>
  <si>
    <t>81 Ludlow St, NEW YORK, NY, 10002</t>
  </si>
  <si>
    <t>41893 Delancey St, New York, NY, 10014</t>
  </si>
  <si>
    <t>243 Broome St, New York, NY, 10014</t>
  </si>
  <si>
    <t>243 Broome St, NEW YORK, NY, 10002</t>
  </si>
  <si>
    <t>161 Allen St, New York, NY, 10014</t>
  </si>
  <si>
    <t>161 Allen St, NEW YORK, NY, 10002</t>
  </si>
  <si>
    <t>120 Orchard St, New York, NY, 10014</t>
  </si>
  <si>
    <t>120 Orchard St, NEW YORK, NY, 10002</t>
  </si>
  <si>
    <t>90 Delancey St, New York, NY, 10014</t>
  </si>
  <si>
    <t>90 Delancey St, NEW YORK, NY, 10002</t>
  </si>
  <si>
    <t>151 E Houston St, New York, NY, 10014</t>
  </si>
  <si>
    <t>151 E Houston St, NEW YORK, NY, 10002</t>
  </si>
  <si>
    <t>157 Allen St, New York, NY, 10014</t>
  </si>
  <si>
    <t>157 Allen St, NEW YORK, NY, 10002</t>
  </si>
  <si>
    <t>337 Broome St, New York, NY, 10014</t>
  </si>
  <si>
    <t>153 E Houston St, New York, NY, 10014</t>
  </si>
  <si>
    <t>153 E Houston St, NEW YORK, NY, 10002</t>
  </si>
  <si>
    <t>86 E 4th St, New York, NY, 10014</t>
  </si>
  <si>
    <t>86 E 4th St, NEW YORK, NY, 10003</t>
  </si>
  <si>
    <t>135 Orchard St, New York, NY, 10014</t>
  </si>
  <si>
    <t>135 Orchard St, NEW YORK, NY, 10002</t>
  </si>
  <si>
    <t>156 Allen St, New York, NY, 10014</t>
  </si>
  <si>
    <t>156 Allen St, NEW YORK, NY, 10002</t>
  </si>
  <si>
    <t>149 Allen St, New York, NY, 10014</t>
  </si>
  <si>
    <t>149 Allen St, NEW YORK, NY, 10002</t>
  </si>
  <si>
    <t>88 E 4th St, New York, NY, 10014</t>
  </si>
  <si>
    <t>88 E 4th St, NEW YORK, NY, 10003</t>
  </si>
  <si>
    <t>130 Orchard St, New York, NY, 10014</t>
  </si>
  <si>
    <t>130 Orchard St, NEW YORK, NY, 10002</t>
  </si>
  <si>
    <t>58 E 1st St, New York, NY, 10014</t>
  </si>
  <si>
    <t>58 E 1st St, NEW YORK, NY, 10003</t>
  </si>
  <si>
    <t>134 Orchard St, New York, NY, 10014</t>
  </si>
  <si>
    <t>134 Orchard St, NEW YORK, NY, 10002</t>
  </si>
  <si>
    <t>143 Orchard St, New York, NY, 10014</t>
  </si>
  <si>
    <t>143 Orchard St, NEW YORK, NY, 10002</t>
  </si>
  <si>
    <t>157 E Houston St, New York, NY, 10014</t>
  </si>
  <si>
    <t>157 E Houston St, NEW YORK, NY, 10002</t>
  </si>
  <si>
    <t>95 Delancey St, New York, NY, 10014</t>
  </si>
  <si>
    <t>95 Delancey St, NEW YORK, NY, 10002</t>
  </si>
  <si>
    <t>138 Orchard St, New York, NY, 10014</t>
  </si>
  <si>
    <t>138 Orchard St, NEW YORK, NY, 10002</t>
  </si>
  <si>
    <t>87 Rivington St, New York, NY, 10014</t>
  </si>
  <si>
    <t>87 Rivington St, NEW YORK, NY, 10002</t>
  </si>
  <si>
    <t>153 Orchard St, New York, NY, 10014</t>
  </si>
  <si>
    <t>153 Orchard St, NEW YORK, NY, 10002</t>
  </si>
  <si>
    <t>146 Orchard St, New York, NY, 10014</t>
  </si>
  <si>
    <t>146 Orchard St, NEW YORK, NY, 10002</t>
  </si>
  <si>
    <t>148 Orchard St, New York, NY, 10014</t>
  </si>
  <si>
    <t>148 Orchard St, NEW YORK, NY, 10002</t>
  </si>
  <si>
    <t>88 Rivington St, New York, NY, 10014</t>
  </si>
  <si>
    <t>88 Rivington St, NEW YORK, NY, 10002</t>
  </si>
  <si>
    <t>188 Allen St, New York, NY, 10014</t>
  </si>
  <si>
    <t>188 Allen St, NEW YORK, NY, 10002</t>
  </si>
  <si>
    <t>157 Orchard St, New York, NY, 10014</t>
  </si>
  <si>
    <t>157 Orchard St, NEW YORK, NY, 10002</t>
  </si>
  <si>
    <t>150 Orchard St, New York, NY, 10014</t>
  </si>
  <si>
    <t>150 Orchard St, NEW YORK, NY, 10002</t>
  </si>
  <si>
    <t>192 Allen St, New York, NY, 10014</t>
  </si>
  <si>
    <t>192 Allen St, NEW YORK, NY, 10002</t>
  </si>
  <si>
    <t>196 Allen St, New York, NY, 10014</t>
  </si>
  <si>
    <t>196 Allen St, NEW YORK, NY, 10002</t>
  </si>
  <si>
    <t>200 Allen St, New York, NY, 10014</t>
  </si>
  <si>
    <t>200 Allen St, NEW YORK, NY, 10002</t>
  </si>
  <si>
    <t>85 Stanton St, New York, NY, 10014</t>
  </si>
  <si>
    <t>85 Stanton St, NEW YORK, NY, 10002</t>
  </si>
  <si>
    <t>161 Orchard St, New York, NY, 10014</t>
  </si>
  <si>
    <t>161 Orchard St, NEW YORK, NY, 10002</t>
  </si>
  <si>
    <t>205 Allen St, New York, NY, 10014</t>
  </si>
  <si>
    <t>205 Allen St, NEW YORK, NY, 10002</t>
  </si>
  <si>
    <t>203 Allen St, New York, NY, 10014</t>
  </si>
  <si>
    <t>203 Allen St, NEW YORK, NY, 10002</t>
  </si>
  <si>
    <t>68 E 1st St, New York, NY, 10014</t>
  </si>
  <si>
    <t>68 E 1st St, NEW YORK, NY, 10003</t>
  </si>
  <si>
    <t>201 Allen St, New York, NY, 10014</t>
  </si>
  <si>
    <t>201 Allen St, NEW YORK, NY, 10002</t>
  </si>
  <si>
    <t>189 Allen St, New York, NY, 10014</t>
  </si>
  <si>
    <t>189 Allen St, NEW YORK, NY, 10002</t>
  </si>
  <si>
    <t>475-477 W Broadway, New York, NY, 10014</t>
  </si>
  <si>
    <t>92 Rivington St, New York, NY, 10014</t>
  </si>
  <si>
    <t>92 Rivington St, NEW YORK, NY, 10002</t>
  </si>
  <si>
    <t>177 Orchard St, New York, NY, 10014</t>
  </si>
  <si>
    <t>177 Orchard St, NEW YORK, NY, 10002</t>
  </si>
  <si>
    <t>97 Rivington St, New York, NY, 10014</t>
  </si>
  <si>
    <t>97 Rivington St, NEW YORK, NY, 10002</t>
  </si>
  <si>
    <t>191 Orchard St, New York, NY, 10014</t>
  </si>
  <si>
    <t>191 Orchard St, NEW YORK, NY, 10002</t>
  </si>
  <si>
    <t>90-96 Stanton St, New York, NY, 10014</t>
  </si>
  <si>
    <t>90 Stanton St, NEW YORK, NY, 10002</t>
  </si>
  <si>
    <t>174 Orchard St, New York, NY, 10014</t>
  </si>
  <si>
    <t>174 Orchard St, NEW YORK, NY, 10002</t>
  </si>
  <si>
    <t>95 Stanton St, New York, NY, 10014</t>
  </si>
  <si>
    <t>95 Stanton St, NEW YORK, NY, 10002</t>
  </si>
  <si>
    <t>137 Ludlow St, New York, NY, 10014</t>
  </si>
  <si>
    <t>137 Ludlow St, NEW YORK, NY, 10002</t>
  </si>
  <si>
    <t>100 Rivington St, New York, NY, 10014</t>
  </si>
  <si>
    <t>100 Rivington St, NEW YORK, NY, 10002</t>
  </si>
  <si>
    <t>200 Orchard St, New York, NY, 10014</t>
  </si>
  <si>
    <t>200 Orchard St, NEW YORK, NY, 10002</t>
  </si>
  <si>
    <t>139 Ludlow St, New York, NY, 10014</t>
  </si>
  <si>
    <t>139 Ludlow St, NEW YORK, NY, 10002</t>
  </si>
  <si>
    <t>132 Ludlow St, New York, NY, 10014</t>
  </si>
  <si>
    <t>132 Ludlow St, NEW YORK, NY, 10002</t>
  </si>
  <si>
    <t>141 Ludlow St, New York, NY, 10014</t>
  </si>
  <si>
    <t>141 Ludlow St, NEW YORK, NY, 10002</t>
  </si>
  <si>
    <t>138 Ludlow St, New York, NY, 10014</t>
  </si>
  <si>
    <t>138 Ludlow St, NEW YORK, NY, 10002</t>
  </si>
  <si>
    <t>27 1st Ave, New York, NY, 10014</t>
  </si>
  <si>
    <t>181 E Houston St, New York, NY, 10014</t>
  </si>
  <si>
    <t>181 E Houston St, NEW YORK, NY, 10002</t>
  </si>
  <si>
    <t>104 Rivington St, New York, NY, 10014</t>
  </si>
  <si>
    <t>104 Rivington St, NEW YORK, NY, 10002</t>
  </si>
  <si>
    <t>149 Ludlow St, New York, NY, 10014</t>
  </si>
  <si>
    <t>149 Ludlow St, NEW YORK, NY, 10002</t>
  </si>
  <si>
    <t>142 Ludlow St, New York, NY, 10014</t>
  </si>
  <si>
    <t>142 Ludlow St, NEW YORK, NY, 10002</t>
  </si>
  <si>
    <t>107 Essex St, New York, NY, 10014</t>
  </si>
  <si>
    <t>107 Essex St, NEW YORK, NY, 10002</t>
  </si>
  <si>
    <t>106 Rivington St, New York, NY, 10014</t>
  </si>
  <si>
    <t>106 Rivington St, NEW YORK, NY, 10002</t>
  </si>
  <si>
    <t>100 Stanton St, New York, NY, 10014</t>
  </si>
  <si>
    <t>100 Stanton St, NEW YORK, NY, 10002</t>
  </si>
  <si>
    <t>150 Ludlow St, New York, NY, 10014</t>
  </si>
  <si>
    <t>150 Ludlow St, NEW YORK, NY, 10002</t>
  </si>
  <si>
    <t>4 E 8th St, New York, NY, 10014</t>
  </si>
  <si>
    <t>108 Rivington St, New York, NY, 10014</t>
  </si>
  <si>
    <t>108 Rivington St, NEW YORK, NY, 10002</t>
  </si>
  <si>
    <t>152 Ludlow St, New York, NY, 10014</t>
  </si>
  <si>
    <t>152 Ludlow St, NEW YORK, NY, 10002</t>
  </si>
  <si>
    <t>105 Stanton St, New York, NY, 10014</t>
  </si>
  <si>
    <t>105 Stanton St, NEW YORK, NY, 10002</t>
  </si>
  <si>
    <t>156 Ludlow St, New York, NY, 10014</t>
  </si>
  <si>
    <t>156 Ludlow St, NEW YORK, NY, 10002</t>
  </si>
  <si>
    <t>165 Ludlow St, New York, NY, 10014</t>
  </si>
  <si>
    <t>165 Ludlow St, NEW YORK, NY, 10002</t>
  </si>
  <si>
    <t>158 Ludlow St, New York, NY, 10014</t>
  </si>
  <si>
    <t>158 Ludlow St, NEW YORK, NY, 10002</t>
  </si>
  <si>
    <t>126 E 4th St, New York, NY, 10014</t>
  </si>
  <si>
    <t>126 E 4th St, NEW YORK, NY, 10003</t>
  </si>
  <si>
    <t>193-195 E Houston St, New York, NY, 10014</t>
  </si>
  <si>
    <t>193 E Houston St, NEW YORK, NY, 10002</t>
  </si>
  <si>
    <t>173 Ludlow St, New York, NY, 10014</t>
  </si>
  <si>
    <t>173 Ludlow St, NEW YORK, NY, 10002</t>
  </si>
  <si>
    <t>40 Fulton St, New York, NY, 10014</t>
  </si>
  <si>
    <t>164 Ludlow St, New York, NY, 10014</t>
  </si>
  <si>
    <t>164 Ludlow St, NEW YORK, NY, 10002</t>
  </si>
  <si>
    <t>131 Essex St, New York, NY, 10014</t>
  </si>
  <si>
    <t>131 Essex St, NEW YORK, NY, 10002</t>
  </si>
  <si>
    <t>177 Ludlow St, New York, NY, 10014</t>
  </si>
  <si>
    <t>177 Ludlow St, NEW YORK, NY, 10002</t>
  </si>
  <si>
    <t>179 Ludlow St, New York, NY, 10014</t>
  </si>
  <si>
    <t>179 Ludlow St, NEW YORK, NY, 10002</t>
  </si>
  <si>
    <t>170 Ludlow St, New York, NY, 10014</t>
  </si>
  <si>
    <t>170 Ludlow St, NEW YORK, NY, 10002</t>
  </si>
  <si>
    <t>172 Ludlow St, New York, NY, 10014</t>
  </si>
  <si>
    <t>172 Ludlow St, NEW YORK, NY, 10002</t>
  </si>
  <si>
    <t>5 E Broadway., New York, NY, 10014</t>
  </si>
  <si>
    <t>176 Ludlow St, New York, NY, 10014</t>
  </si>
  <si>
    <t>176 Ludlow St, NEW YORK, NY, 10002</t>
  </si>
  <si>
    <t>111 Stanton St, New York, NY, 10014</t>
  </si>
  <si>
    <t>111 Stanton St, NEW YORK, NY, 10002</t>
  </si>
  <si>
    <t>133 E 4th St, New York, NY, 10014</t>
  </si>
  <si>
    <t>133 E 4th St, NEW YORK, NY, 10003</t>
  </si>
  <si>
    <t>201 E Houston St, New York, NY, 10014</t>
  </si>
  <si>
    <t>201 E Houston St, NEW YORK, NY, 10002</t>
  </si>
  <si>
    <t>101 Norfolk St, New York, NY, 10014</t>
  </si>
  <si>
    <t>101 Norfolk St, NEW YORK, NY, 10002</t>
  </si>
  <si>
    <t>203 E Houston St, New York, NY, 10014</t>
  </si>
  <si>
    <t>203 E Houston St, NEW YORK, NY, 10002</t>
  </si>
  <si>
    <t>147 Essex St, New York, NY, 10014</t>
  </si>
  <si>
    <t>147 Essex St, NEW YORK, NY, 10002</t>
  </si>
  <si>
    <t>188 Ludlow St, New York, NY, 10014</t>
  </si>
  <si>
    <t>188 Ludlow St, NEW YORK, NY, 10002</t>
  </si>
  <si>
    <t>149 Essex St, New York, NY, 10014</t>
  </si>
  <si>
    <t>149 Essex St, NEW YORK, NY, 10002</t>
  </si>
  <si>
    <t>109 Norfolk St, New York, NY, 10014</t>
  </si>
  <si>
    <t>109 Norfolk St, NEW YORK, NY, 10002</t>
  </si>
  <si>
    <t>106 Norfolk St, New York, NY, 10014</t>
  </si>
  <si>
    <t>106 Norfolk St, NEW YORK, NY, 10002</t>
  </si>
  <si>
    <t>115 Norfolk St, New York, NY, 10014</t>
  </si>
  <si>
    <t>115 Norfolk St, NEW YORK, NY, 10002</t>
  </si>
  <si>
    <t>108-110 Norfolk St, New York, NY, 10014</t>
  </si>
  <si>
    <t>108 Norfolk St, NEW YORK, NY, 10002</t>
  </si>
  <si>
    <t>126 Rivington St, New York, NY, 10014</t>
  </si>
  <si>
    <t>126 Rivington St, NEW YORK, NY, 10002</t>
  </si>
  <si>
    <t>121 Norfolk St, New York, NY, 10014</t>
  </si>
  <si>
    <t>121 Norfolk St, NEW YORK, NY, 10002</t>
  </si>
  <si>
    <t>122 Norfolk St, New York, NY, 10014</t>
  </si>
  <si>
    <t>122 Norfolk St, NEW YORK, NY, 10002</t>
  </si>
  <si>
    <t>131 Rivington St, New York, NY, 10014</t>
  </si>
  <si>
    <t>131 Rivington St, NEW YORK, NY, 10002</t>
  </si>
  <si>
    <t>153 Norfolk St, New York, NY, 10014</t>
  </si>
  <si>
    <t>153 Norfolk St, NEW YORK, NY, 10002</t>
  </si>
  <si>
    <t>137 Rivington St, New York, NY, 10014</t>
  </si>
  <si>
    <t>137 Rivington St, NEW YORK, NY, 10002</t>
  </si>
  <si>
    <t>99 Suffolk St, New York, NY, 10014</t>
  </si>
  <si>
    <t>99 Suffolk St, NEW YORK, NY, 10002</t>
  </si>
  <si>
    <t>98 Suffolk St, New York, NY, 10014</t>
  </si>
  <si>
    <t>98 Suffolk St, NEW YORK, NY, 10002</t>
  </si>
  <si>
    <t>100 Suffolk St, New York, NY, 10014</t>
  </si>
  <si>
    <t>100 Suffolk St, NEW YORK, NY, 10002</t>
  </si>
  <si>
    <t>102 Suffolk St, New York, NY, 10014</t>
  </si>
  <si>
    <t>102 Suffolk St, NEW YORK, NY, 10002</t>
  </si>
  <si>
    <t>106 Suffolk St, New York, NY, 10014</t>
  </si>
  <si>
    <t>106 Suffolk St, NEW YORK, NY, 10002</t>
  </si>
  <si>
    <t>138 Stanton St, New York, NY, 10014</t>
  </si>
  <si>
    <t>138 Stanton St, NEW YORK, NY, 10002</t>
  </si>
  <si>
    <t>116 Suffolk St, New York, NY, 10014</t>
  </si>
  <si>
    <t>116 Suffolk St, NEW YORK, NY, 10002</t>
  </si>
  <si>
    <t>153 Rivington St, New York, NY, 10014</t>
  </si>
  <si>
    <t>153 Rivington St, NEW YORK, NY, 10002</t>
  </si>
  <si>
    <t>107 Clinton St, New York, NY, 10014</t>
  </si>
  <si>
    <t>107 Clinton St, NEW YORK, NY, 10002</t>
  </si>
  <si>
    <t>105 Clinton St, New York, NY, 10014</t>
  </si>
  <si>
    <t>105 Clinton St, NEW YORK, NY, 10002</t>
  </si>
  <si>
    <t>101 Clinton St, New York, NY, 10014</t>
  </si>
  <si>
    <t>101 Clinton St, NEW YORK, NY, 10002</t>
  </si>
  <si>
    <t>154 Rivington St, New York, NY, 10014</t>
  </si>
  <si>
    <t>154 Rivington St, NEW YORK, NY, 10002</t>
  </si>
  <si>
    <t>168 Delancey St, New York, NY, 10014</t>
  </si>
  <si>
    <t>168 Delancey St, NEW YORK, NY, 10002</t>
  </si>
  <si>
    <t>95 Clinton St, New York, NY, 10014</t>
  </si>
  <si>
    <t>95 Clinton St, NEW YORK, NY, 10002</t>
  </si>
  <si>
    <t>150 Stanton St, New York, NY, 10014</t>
  </si>
  <si>
    <t>150 Stanton St, NEW YORK, NY, 10002</t>
  </si>
  <si>
    <t>93 Clinton St, New York, NY, 10014</t>
  </si>
  <si>
    <t>93 Clinton St, NEW YORK, NY, 10002</t>
  </si>
  <si>
    <t>170 Delancey St, New York, NY, 10014</t>
  </si>
  <si>
    <t>170 Delancey St, NEW YORK, NY, 10002</t>
  </si>
  <si>
    <t>91 Clinton St, New York, NY, 10014</t>
  </si>
  <si>
    <t>91 Clinton St, NEW YORK, NY, 10002</t>
  </si>
  <si>
    <t>80-82 Clinton St, New York, NY, 10014</t>
  </si>
  <si>
    <t>80 Clinton St, NEW YORK, NY, 10002</t>
  </si>
  <si>
    <t>78 Clinton St, New York, NY, 10014</t>
  </si>
  <si>
    <t>78 Clinton St, NEW YORK, NY, 10002</t>
  </si>
  <si>
    <t>176 Delancey St, New York, NY, 10014</t>
  </si>
  <si>
    <t>176 Delancey St, NEW YORK, NY, 10002</t>
  </si>
  <si>
    <t>61 Clinton St, New York, NY, 10014</t>
  </si>
  <si>
    <t>61 Clinton St, NEW YORK, NY, 10002</t>
  </si>
  <si>
    <t>57 Clinton St, New York, NY, 10014</t>
  </si>
  <si>
    <t>57 Clinton St, NEW YORK, NY, 10002</t>
  </si>
  <si>
    <t>168 Rivington St, New York, NY, 10014</t>
  </si>
  <si>
    <t>168 Rivington St, NEW YORK, NY, 10002</t>
  </si>
  <si>
    <t>49 Clinton St, New York, NY, 10014</t>
  </si>
  <si>
    <t>49 Clinton St, NEW YORK, NY, 10002</t>
  </si>
  <si>
    <t>373 Broome St, New York, NY, 10014</t>
  </si>
  <si>
    <t>43 Clinton St, New York, NY, 10014</t>
  </si>
  <si>
    <t>43 Clinton St, NEW YORK, NY, 10002</t>
  </si>
  <si>
    <t>50 Clinton St, New York, NY, 10014</t>
  </si>
  <si>
    <t>50 Clinton St, NEW YORK, NY, 10002</t>
  </si>
  <si>
    <t>195 Stanton St, New York, NY, 10014</t>
  </si>
  <si>
    <t>195 Stanton St, NEW YORK, NY, 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</si>
</sst>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h:mm;@"/>
    </dxf>
    <dxf>
      <numFmt numFmtId="0" formatCode="General"/>
    </dxf>
    <dxf>
      <numFmt numFmtId="164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er Fan" refreshedDate="41757.853682870373" createdVersion="5" refreshedVersion="5" minRefreshableVersion="3" recordCount="1001">
  <cacheSource type="worksheet">
    <worksheetSource name="Table3"/>
  </cacheSource>
  <cacheFields count="19">
    <cacheField name="summons_number" numFmtId="0">
      <sharedItems containsSemiMixedTypes="0" containsString="0" containsNumber="1" containsInteger="1" minValue="7391082028" maxValue="7938296570"/>
    </cacheField>
    <cacheField name="issue_date" numFmtId="164">
      <sharedItems containsSemiMixedTypes="0" containsNonDate="0" containsDate="1" containsString="0" minDate="2013-08-01T00:00:00" maxDate="2013-10-12T00:00:00"/>
    </cacheField>
    <cacheField name="violation_code" numFmtId="0">
      <sharedItems containsSemiMixedTypes="0" containsString="0" containsNumber="1" containsInteger="1" minValue="10" maxValue="84" count="26">
        <n v="40"/>
        <n v="17"/>
        <n v="20"/>
        <n v="69"/>
        <n v="14"/>
        <n v="16"/>
        <n v="38"/>
        <n v="46"/>
        <n v="37"/>
        <n v="71"/>
        <n v="70"/>
        <n v="53"/>
        <n v="19"/>
        <n v="10"/>
        <n v="48"/>
        <n v="84"/>
        <n v="75"/>
        <n v="51"/>
        <n v="74"/>
        <n v="24"/>
        <n v="31"/>
        <n v="42"/>
        <n v="82"/>
        <n v="39"/>
        <n v="77"/>
        <n v="67"/>
      </sharedItems>
    </cacheField>
    <cacheField name="violation_category" numFmtId="0">
      <sharedItems containsSemiMixedTypes="0" containsString="0" containsNumber="1" containsInteger="1" minValue="2" maxValue="6" count="5">
        <n v="2"/>
        <n v="5"/>
        <n v="3"/>
        <n v="4"/>
        <n v="6"/>
      </sharedItems>
    </cacheField>
    <cacheField name="issuer_code" numFmtId="0">
      <sharedItems containsSemiMixedTypes="0" containsString="0" containsNumber="1" containsInteger="1" minValue="353164" maxValue="353164"/>
    </cacheField>
    <cacheField name="issuer_command" numFmtId="0">
      <sharedItems/>
    </cacheField>
    <cacheField name="issuer_squad" numFmtId="0">
      <sharedItems/>
    </cacheField>
    <cacheField name="violation_time" numFmtId="0">
      <sharedItems containsSemiMixedTypes="0" containsString="0" containsNumber="1" containsInteger="1" minValue="100" maxValue="1259"/>
    </cacheField>
    <cacheField name="Column2" numFmtId="0">
      <sharedItems containsSemiMixedTypes="0" containsString="0" containsNumber="1" containsInteger="1" minValue="0" maxValue="1154"/>
    </cacheField>
    <cacheField name="AP" numFmtId="0">
      <sharedItems/>
    </cacheField>
    <cacheField name="Column1" numFmtId="0">
      <sharedItems containsSemiMixedTypes="0" containsString="0" containsNumber="1" containsInteger="1" minValue="1017" maxValue="1756"/>
    </cacheField>
    <cacheField name="time_format" numFmtId="165">
      <sharedItems containsSemiMixedTypes="0" containsNonDate="0" containsDate="1" containsString="0" minDate="1899-12-30T10:17:00" maxDate="1899-12-30T17:56:00"/>
    </cacheField>
    <cacheField name="first_hour" numFmtId="0">
      <sharedItems containsSemiMixedTypes="0" containsString="0" containsNumber="1" containsInteger="1" minValue="10" maxValue="17"/>
    </cacheField>
    <cacheField name="house_number" numFmtId="0">
      <sharedItems containsBlank="1" containsMixedTypes="1" containsNumber="1" containsInteger="1" minValue="1" maxValue="41893"/>
    </cacheField>
    <cacheField name="street_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tring="0" containsBlank="1" containsNumber="1" containsInteger="1" minValue="10014" maxValue="10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7937990636"/>
    <d v="2013-08-01T00:00:00"/>
    <x v="0"/>
    <x v="0"/>
    <n v="353164"/>
    <s v="T101"/>
    <s v="E"/>
    <n v="1252"/>
    <n v="52"/>
    <s v="P"/>
    <n v="1252"/>
    <d v="1899-12-30T12:52:00"/>
    <n v="12"/>
    <n v="8"/>
    <s v="E 1st St"/>
    <s v="8 E 1st St"/>
    <s v="New York"/>
    <s v="NY"/>
    <m/>
  </r>
  <r>
    <n v="7937990661"/>
    <d v="2013-08-01T00:00:00"/>
    <x v="1"/>
    <x v="0"/>
    <n v="353164"/>
    <s v="T101"/>
    <s v="E"/>
    <n v="117"/>
    <n v="117"/>
    <s v="P"/>
    <n v="1317"/>
    <d v="1899-12-30T13:17:00"/>
    <n v="13"/>
    <n v="181"/>
    <s v="Mercer St"/>
    <s v="181 Mercer St"/>
    <s v="New York"/>
    <s v="NY"/>
    <m/>
  </r>
  <r>
    <n v="7937990697"/>
    <d v="2013-08-01T00:00:00"/>
    <x v="2"/>
    <x v="0"/>
    <n v="353164"/>
    <s v="T101"/>
    <s v="E"/>
    <n v="221"/>
    <n v="221"/>
    <s v="P"/>
    <n v="1421"/>
    <d v="1899-12-30T14:21:00"/>
    <n v="14"/>
    <n v="27"/>
    <s v="W 4th St"/>
    <s v="27 W 4th St"/>
    <s v="New York"/>
    <s v="NY"/>
    <m/>
  </r>
  <r>
    <n v="7937990703"/>
    <d v="2013-08-01T00:00:00"/>
    <x v="3"/>
    <x v="1"/>
    <n v="353164"/>
    <s v="T101"/>
    <s v="E"/>
    <n v="228"/>
    <n v="228"/>
    <s v="P"/>
    <n v="1428"/>
    <d v="1899-12-30T14:28:00"/>
    <n v="14"/>
    <n v="704"/>
    <s v="Broadway"/>
    <s v="704 Broadway"/>
    <s v="New York"/>
    <s v="NY"/>
    <m/>
  </r>
  <r>
    <n v="7937990739"/>
    <d v="2013-08-01T00:00:00"/>
    <x v="2"/>
    <x v="0"/>
    <n v="353164"/>
    <s v="T101"/>
    <s v="E"/>
    <n v="255"/>
    <n v="255"/>
    <s v="P"/>
    <n v="1455"/>
    <d v="1899-12-30T14:55:00"/>
    <n v="14"/>
    <n v="29"/>
    <s v="W 4th St"/>
    <s v="29 W 4th St"/>
    <s v="New York"/>
    <s v="NY"/>
    <m/>
  </r>
  <r>
    <n v="7937990752"/>
    <d v="2013-08-01T00:00:00"/>
    <x v="2"/>
    <x v="0"/>
    <n v="353164"/>
    <s v="T101"/>
    <s v="E"/>
    <n v="330"/>
    <n v="330"/>
    <s v="P"/>
    <n v="1530"/>
    <d v="1899-12-30T15:30:00"/>
    <n v="15"/>
    <n v="35"/>
    <s v="W 4th St"/>
    <s v="35 W 4th St"/>
    <s v="New York"/>
    <s v="NY"/>
    <m/>
  </r>
  <r>
    <n v="7937990764"/>
    <d v="2013-08-01T00:00:00"/>
    <x v="2"/>
    <x v="0"/>
    <n v="353164"/>
    <s v="T101"/>
    <s v="E"/>
    <n v="331"/>
    <n v="331"/>
    <s v="P"/>
    <n v="1531"/>
    <d v="1899-12-30T15:31:00"/>
    <n v="15"/>
    <n v="50"/>
    <s v="W 4th St"/>
    <s v="50 W 4th St"/>
    <s v="New York"/>
    <s v="NY"/>
    <m/>
  </r>
  <r>
    <n v="7937990806"/>
    <d v="2013-08-01T00:00:00"/>
    <x v="4"/>
    <x v="0"/>
    <n v="353164"/>
    <s v="T101"/>
    <s v="E"/>
    <n v="529"/>
    <n v="529"/>
    <s v="P"/>
    <n v="1729"/>
    <d v="1899-12-30T17:29:00"/>
    <n v="17"/>
    <n v="324"/>
    <s v="Lafayette St"/>
    <s v="324 Lafayette St"/>
    <s v="New York"/>
    <s v="NY"/>
    <m/>
  </r>
  <r>
    <n v="7937990855"/>
    <d v="2013-08-01T00:00:00"/>
    <x v="2"/>
    <x v="0"/>
    <n v="353164"/>
    <s v="T101"/>
    <s v="E"/>
    <n v="552"/>
    <n v="552"/>
    <s v="P"/>
    <n v="1752"/>
    <d v="1899-12-30T17:52:00"/>
    <n v="17"/>
    <n v="316"/>
    <s v="Mott St"/>
    <s v="316 Mott St"/>
    <s v="New York"/>
    <s v="NY"/>
    <m/>
  </r>
  <r>
    <n v="7937990648"/>
    <d v="2013-08-01T00:00:00"/>
    <x v="5"/>
    <x v="0"/>
    <n v="353164"/>
    <s v="T101"/>
    <s v="E"/>
    <n v="1257"/>
    <n v="57"/>
    <s v="P"/>
    <n v="1257"/>
    <d v="1899-12-30T12:57:00"/>
    <n v="12"/>
    <n v="300"/>
    <s v="Bowery"/>
    <s v="300 Bowery"/>
    <s v="New York"/>
    <s v="NY"/>
    <m/>
  </r>
  <r>
    <n v="7937990650"/>
    <d v="2013-08-01T00:00:00"/>
    <x v="5"/>
    <x v="0"/>
    <n v="353164"/>
    <s v="T101"/>
    <s v="E"/>
    <n v="102"/>
    <n v="102"/>
    <s v="P"/>
    <n v="1302"/>
    <d v="1899-12-30T13:02:00"/>
    <n v="13"/>
    <s v="302-4"/>
    <s v="Mott St"/>
    <s v="302-4 Mott St"/>
    <s v="New York"/>
    <s v="NY"/>
    <m/>
  </r>
  <r>
    <n v="7937990673"/>
    <d v="2013-08-01T00:00:00"/>
    <x v="5"/>
    <x v="0"/>
    <n v="353164"/>
    <s v="T101"/>
    <s v="E"/>
    <n v="134"/>
    <n v="134"/>
    <s v="P"/>
    <n v="1334"/>
    <d v="1899-12-30T13:34:00"/>
    <n v="13"/>
    <n v="250"/>
    <s v="Mercer St"/>
    <s v="250 Mercer St"/>
    <s v="New York"/>
    <s v="NY"/>
    <m/>
  </r>
  <r>
    <n v="7937990685"/>
    <d v="2013-08-01T00:00:00"/>
    <x v="2"/>
    <x v="0"/>
    <n v="353164"/>
    <s v="T101"/>
    <s v="E"/>
    <n v="216"/>
    <n v="216"/>
    <s v="P"/>
    <n v="1416"/>
    <d v="1899-12-30T14:16:00"/>
    <n v="14"/>
    <n v="14"/>
    <s v="W 4th St"/>
    <s v="14 W 4th St"/>
    <s v="New York"/>
    <s v="NY"/>
    <m/>
  </r>
  <r>
    <n v="7937990715"/>
    <d v="2013-08-01T00:00:00"/>
    <x v="6"/>
    <x v="1"/>
    <n v="353164"/>
    <s v="T101"/>
    <s v="E"/>
    <n v="240"/>
    <n v="240"/>
    <s v="P"/>
    <n v="1440"/>
    <d v="1899-12-30T14:40:00"/>
    <n v="14"/>
    <n v="6"/>
    <s v="Washington Pl"/>
    <s v="6 Washington Pl"/>
    <s v="New York"/>
    <s v="NY"/>
    <m/>
  </r>
  <r>
    <n v="7937990740"/>
    <d v="2013-08-01T00:00:00"/>
    <x v="2"/>
    <x v="0"/>
    <n v="353164"/>
    <s v="T101"/>
    <s v="E"/>
    <n v="322"/>
    <n v="322"/>
    <s v="P"/>
    <n v="1522"/>
    <d v="1899-12-30T15:22:00"/>
    <n v="15"/>
    <n v="10"/>
    <s v="Washington Pl"/>
    <s v="10 Washington Pl"/>
    <s v="New York"/>
    <s v="NY"/>
    <m/>
  </r>
  <r>
    <n v="7937990776"/>
    <d v="2013-08-01T00:00:00"/>
    <x v="4"/>
    <x v="0"/>
    <n v="353164"/>
    <s v="T101"/>
    <s v="E"/>
    <n v="414"/>
    <n v="414"/>
    <s v="P"/>
    <n v="1614"/>
    <d v="1899-12-30T16:14:00"/>
    <n v="16"/>
    <n v="45"/>
    <s v="W 4th St"/>
    <s v="45 W 4th St"/>
    <s v="New York"/>
    <s v="NY"/>
    <m/>
  </r>
  <r>
    <n v="7937990788"/>
    <d v="2013-08-01T00:00:00"/>
    <x v="5"/>
    <x v="0"/>
    <n v="353164"/>
    <s v="T101"/>
    <s v="E"/>
    <n v="523"/>
    <n v="523"/>
    <s v="P"/>
    <n v="1723"/>
    <d v="1899-12-30T17:23:00"/>
    <n v="17"/>
    <n v="68"/>
    <s v="Bleecker St"/>
    <s v="68 Bleecker St"/>
    <s v="New York"/>
    <s v="NY"/>
    <m/>
  </r>
  <r>
    <n v="7937990790"/>
    <d v="2013-08-01T00:00:00"/>
    <x v="5"/>
    <x v="0"/>
    <n v="353164"/>
    <s v="T101"/>
    <s v="E"/>
    <n v="526"/>
    <n v="526"/>
    <s v="P"/>
    <n v="1726"/>
    <d v="1899-12-30T17:26:00"/>
    <n v="17"/>
    <n v="65"/>
    <s v="Bleecker St"/>
    <s v="65 Bleecker St"/>
    <s v="New York"/>
    <s v="NY"/>
    <m/>
  </r>
  <r>
    <n v="7937990820"/>
    <d v="2013-08-01T00:00:00"/>
    <x v="5"/>
    <x v="0"/>
    <n v="353164"/>
    <s v="T101"/>
    <s v="E"/>
    <n v="539"/>
    <n v="539"/>
    <s v="P"/>
    <n v="1739"/>
    <d v="1899-12-30T17:39:00"/>
    <n v="17"/>
    <n v="306"/>
    <s v="Mott St"/>
    <s v="306 Mott St"/>
    <s v="New York"/>
    <s v="NY"/>
    <m/>
  </r>
  <r>
    <n v="7937990831"/>
    <d v="2013-08-01T00:00:00"/>
    <x v="2"/>
    <x v="0"/>
    <n v="353164"/>
    <s v="T101"/>
    <s v="E"/>
    <n v="543"/>
    <n v="543"/>
    <s v="P"/>
    <n v="1743"/>
    <d v="1899-12-30T17:43:00"/>
    <n v="17"/>
    <n v="284"/>
    <s v="Mott St"/>
    <s v="284 Mott St"/>
    <s v="New York"/>
    <s v="NY"/>
    <m/>
  </r>
  <r>
    <n v="7937990843"/>
    <d v="2013-08-01T00:00:00"/>
    <x v="2"/>
    <x v="0"/>
    <n v="353164"/>
    <s v="T101"/>
    <s v="E"/>
    <n v="546"/>
    <n v="546"/>
    <s v="P"/>
    <n v="1746"/>
    <d v="1899-12-30T17:46:00"/>
    <n v="17"/>
    <n v="298"/>
    <s v="Mulberry St"/>
    <s v="298 Mulberry St"/>
    <s v="New York"/>
    <s v="NY"/>
    <m/>
  </r>
  <r>
    <n v="7937990892"/>
    <d v="2013-08-03T00:00:00"/>
    <x v="6"/>
    <x v="1"/>
    <n v="353164"/>
    <s v="T101"/>
    <s v="E"/>
    <n v="1242"/>
    <n v="42"/>
    <s v="P"/>
    <n v="1242"/>
    <d v="1899-12-30T12:42:00"/>
    <n v="12"/>
    <n v="172"/>
    <s v="Ludlow St"/>
    <s v="172 Ludlow St"/>
    <s v="New York"/>
    <s v="NY"/>
    <m/>
  </r>
  <r>
    <n v="7937990909"/>
    <d v="2013-08-03T00:00:00"/>
    <x v="4"/>
    <x v="0"/>
    <n v="353164"/>
    <s v="T101"/>
    <s v="E"/>
    <n v="1254"/>
    <n v="54"/>
    <s v="P"/>
    <n v="1254"/>
    <d v="1899-12-30T12:54:00"/>
    <n v="12"/>
    <n v="151"/>
    <s v="E Houston St"/>
    <s v="151 E Houston St"/>
    <s v="New York"/>
    <s v="NY"/>
    <m/>
  </r>
  <r>
    <n v="7937990946"/>
    <d v="2013-08-03T00:00:00"/>
    <x v="2"/>
    <x v="0"/>
    <n v="353164"/>
    <s v="T101"/>
    <s v="E"/>
    <n v="118"/>
    <n v="118"/>
    <s v="P"/>
    <n v="1318"/>
    <d v="1899-12-30T13:18:00"/>
    <n v="13"/>
    <n v="36"/>
    <s v="Bleecker St"/>
    <s v="36 Bleecker St"/>
    <s v="New York"/>
    <s v="NY"/>
    <m/>
  </r>
  <r>
    <n v="7937990971"/>
    <d v="2013-08-03T00:00:00"/>
    <x v="5"/>
    <x v="0"/>
    <n v="353164"/>
    <s v="T101"/>
    <s v="E"/>
    <n v="136"/>
    <n v="136"/>
    <s v="P"/>
    <n v="1336"/>
    <d v="1899-12-30T13:36:00"/>
    <n v="13"/>
    <n v="306"/>
    <s v="Mott St"/>
    <s v="306 Mott St"/>
    <s v="New York"/>
    <s v="NY"/>
    <m/>
  </r>
  <r>
    <n v="7937991008"/>
    <d v="2013-08-03T00:00:00"/>
    <x v="4"/>
    <x v="0"/>
    <n v="353164"/>
    <s v="T101"/>
    <s v="E"/>
    <n v="148"/>
    <n v="148"/>
    <s v="P"/>
    <n v="1348"/>
    <d v="1899-12-30T13:48:00"/>
    <n v="13"/>
    <n v="308"/>
    <s v="Elizabeth St"/>
    <s v="308 Elizabeth St"/>
    <s v="New York"/>
    <s v="NY"/>
    <m/>
  </r>
  <r>
    <n v="7937991033"/>
    <d v="2013-08-03T00:00:00"/>
    <x v="4"/>
    <x v="0"/>
    <n v="353164"/>
    <s v="T101"/>
    <s v="E"/>
    <n v="211"/>
    <n v="211"/>
    <s v="P"/>
    <n v="1411"/>
    <d v="1899-12-30T14:11:00"/>
    <n v="14"/>
    <n v="87"/>
    <s v="E Houston St"/>
    <s v="87 E Houston St"/>
    <s v="New York"/>
    <s v="NY"/>
    <m/>
  </r>
  <r>
    <n v="7937991045"/>
    <d v="2013-08-03T00:00:00"/>
    <x v="4"/>
    <x v="0"/>
    <n v="353164"/>
    <s v="T101"/>
    <s v="E"/>
    <n v="216"/>
    <n v="216"/>
    <s v="P"/>
    <n v="1416"/>
    <d v="1899-12-30T14:16:00"/>
    <n v="14"/>
    <n v="284"/>
    <s v="Mott St"/>
    <s v="284 Mott St"/>
    <s v="New York"/>
    <s v="NY"/>
    <m/>
  </r>
  <r>
    <n v="7937991070"/>
    <d v="2013-08-03T00:00:00"/>
    <x v="5"/>
    <x v="0"/>
    <n v="353164"/>
    <s v="T101"/>
    <s v="E"/>
    <n v="247"/>
    <n v="247"/>
    <s v="P"/>
    <n v="1447"/>
    <d v="1899-12-30T14:47:00"/>
    <n v="14"/>
    <n v="306"/>
    <s v="Mott St"/>
    <s v="306 Mott St"/>
    <s v="New York"/>
    <s v="NY"/>
    <m/>
  </r>
  <r>
    <n v="7937991100"/>
    <d v="2013-08-03T00:00:00"/>
    <x v="7"/>
    <x v="2"/>
    <n v="353164"/>
    <s v="T101"/>
    <s v="E"/>
    <n v="259"/>
    <n v="259"/>
    <s v="P"/>
    <n v="1459"/>
    <d v="1899-12-30T14:59:00"/>
    <n v="14"/>
    <n v="68"/>
    <s v="Bleecker St"/>
    <s v="68 Bleecker St"/>
    <s v="New York"/>
    <s v="NY"/>
    <m/>
  </r>
  <r>
    <n v="7937991136"/>
    <d v="2013-08-03T00:00:00"/>
    <x v="2"/>
    <x v="0"/>
    <n v="353164"/>
    <s v="T101"/>
    <s v="E"/>
    <n v="418"/>
    <n v="418"/>
    <s v="P"/>
    <n v="1618"/>
    <d v="1899-12-30T16:18:00"/>
    <n v="16"/>
    <n v="1"/>
    <s v="W 3rd St"/>
    <s v="1 W 3rd St"/>
    <s v="New York"/>
    <s v="NY"/>
    <m/>
  </r>
  <r>
    <n v="7937991150"/>
    <d v="2013-08-03T00:00:00"/>
    <x v="6"/>
    <x v="1"/>
    <n v="353164"/>
    <s v="T101"/>
    <s v="E"/>
    <n v="430"/>
    <n v="430"/>
    <s v="P"/>
    <n v="1630"/>
    <d v="1899-12-30T16:30:00"/>
    <n v="16"/>
    <n v="1"/>
    <s v="Washington Pl"/>
    <s v="1 Washington Pl"/>
    <s v="New York"/>
    <s v="NY"/>
    <m/>
  </r>
  <r>
    <n v="7937991173"/>
    <d v="2013-08-03T00:00:00"/>
    <x v="6"/>
    <x v="1"/>
    <n v="353164"/>
    <s v="T101"/>
    <s v="E"/>
    <n v="536"/>
    <n v="536"/>
    <s v="P"/>
    <n v="1736"/>
    <d v="1899-12-30T17:36:00"/>
    <n v="17"/>
    <n v="566"/>
    <s v="Laguardia Pl"/>
    <s v="566 Laguardia Pl"/>
    <s v="New York"/>
    <s v="NY"/>
    <m/>
  </r>
  <r>
    <n v="7937991124"/>
    <d v="2013-08-03T00:00:00"/>
    <x v="8"/>
    <x v="3"/>
    <n v="353164"/>
    <s v="T101"/>
    <s v="E"/>
    <n v="410"/>
    <n v="410"/>
    <s v="P"/>
    <n v="1610"/>
    <d v="1899-12-30T16:10:00"/>
    <n v="16"/>
    <n v="566"/>
    <s v="Laguardia Pl"/>
    <s v="566 Laguardia Pl"/>
    <s v="New York"/>
    <s v="NY"/>
    <m/>
  </r>
  <r>
    <n v="7937991161"/>
    <d v="2013-08-03T00:00:00"/>
    <x v="9"/>
    <x v="1"/>
    <n v="353164"/>
    <s v="T101"/>
    <s v="E"/>
    <n v="527"/>
    <n v="527"/>
    <s v="P"/>
    <n v="1727"/>
    <d v="1899-12-30T17:27:00"/>
    <n v="17"/>
    <n v="245"/>
    <s v="Greene St"/>
    <s v="245 Greene St"/>
    <s v="New York"/>
    <s v="NY"/>
    <m/>
  </r>
  <r>
    <n v="7937991185"/>
    <d v="2013-08-03T00:00:00"/>
    <x v="6"/>
    <x v="1"/>
    <n v="353164"/>
    <s v="T101"/>
    <s v="E"/>
    <n v="540"/>
    <n v="540"/>
    <s v="P"/>
    <n v="1740"/>
    <d v="1899-12-30T17:40:00"/>
    <n v="17"/>
    <n v="566"/>
    <s v="Laguardia Pl"/>
    <s v="566 Laguardia Pl"/>
    <s v="New York"/>
    <s v="NY"/>
    <m/>
  </r>
  <r>
    <n v="7937990922"/>
    <d v="2013-08-03T00:00:00"/>
    <x v="4"/>
    <x v="0"/>
    <n v="353164"/>
    <s v="T101"/>
    <s v="E"/>
    <n v="110"/>
    <n v="110"/>
    <s v="P"/>
    <n v="1310"/>
    <d v="1899-12-30T13:10:00"/>
    <n v="13"/>
    <n v="89"/>
    <s v="E Houston St"/>
    <s v="89 E Houston St"/>
    <s v="New York"/>
    <s v="NY"/>
    <m/>
  </r>
  <r>
    <n v="7937990934"/>
    <d v="2013-08-03T00:00:00"/>
    <x v="4"/>
    <x v="0"/>
    <n v="353164"/>
    <s v="T101"/>
    <s v="E"/>
    <n v="112"/>
    <n v="112"/>
    <s v="P"/>
    <n v="1312"/>
    <d v="1899-12-30T13:12:00"/>
    <n v="13"/>
    <n v="87"/>
    <s v="E Houston St"/>
    <s v="87 E Houston St"/>
    <s v="New York"/>
    <s v="NY"/>
    <m/>
  </r>
  <r>
    <n v="7937990960"/>
    <d v="2013-08-03T00:00:00"/>
    <x v="2"/>
    <x v="0"/>
    <n v="353164"/>
    <s v="T101"/>
    <s v="E"/>
    <n v="129"/>
    <n v="129"/>
    <s v="P"/>
    <n v="1329"/>
    <d v="1899-12-30T13:29:00"/>
    <n v="13"/>
    <n v="36"/>
    <s v="Bleecker St"/>
    <s v="36 Bleecker St"/>
    <s v="New York"/>
    <s v="NY"/>
    <m/>
  </r>
  <r>
    <n v="7937990995"/>
    <d v="2013-08-03T00:00:00"/>
    <x v="2"/>
    <x v="0"/>
    <n v="353164"/>
    <s v="T101"/>
    <s v="E"/>
    <n v="145"/>
    <n v="145"/>
    <s v="P"/>
    <n v="1345"/>
    <d v="1899-12-30T13:45:00"/>
    <n v="13"/>
    <n v="32"/>
    <s v="Bleecker St"/>
    <s v="32 Bleecker St"/>
    <s v="New York"/>
    <s v="NY"/>
    <m/>
  </r>
  <r>
    <n v="7937991010"/>
    <d v="2013-08-03T00:00:00"/>
    <x v="2"/>
    <x v="0"/>
    <n v="353164"/>
    <s v="T101"/>
    <s v="E"/>
    <n v="152"/>
    <n v="152"/>
    <s v="P"/>
    <n v="1352"/>
    <d v="1899-12-30T13:52:00"/>
    <n v="13"/>
    <n v="334"/>
    <s v="Bowery"/>
    <s v="334 Bowery"/>
    <s v="New York"/>
    <s v="NY"/>
    <m/>
  </r>
  <r>
    <n v="7937991021"/>
    <d v="2013-08-03T00:00:00"/>
    <x v="5"/>
    <x v="0"/>
    <n v="353164"/>
    <s v="T101"/>
    <s v="E"/>
    <n v="206"/>
    <n v="206"/>
    <s v="P"/>
    <n v="1406"/>
    <d v="1899-12-30T14:06:00"/>
    <n v="14"/>
    <s v="302-4"/>
    <s v="Mott St"/>
    <s v="302-4 Mott St"/>
    <s v="New York"/>
    <s v="NY"/>
    <m/>
  </r>
  <r>
    <n v="7937991057"/>
    <d v="2013-08-03T00:00:00"/>
    <x v="10"/>
    <x v="1"/>
    <n v="353164"/>
    <s v="T101"/>
    <s v="E"/>
    <n v="218"/>
    <n v="218"/>
    <s v="P"/>
    <n v="1418"/>
    <d v="1899-12-30T14:18:00"/>
    <n v="14"/>
    <n v="284"/>
    <s v="Mott St"/>
    <s v="284 Mott St"/>
    <s v="New York"/>
    <s v="NY"/>
    <m/>
  </r>
  <r>
    <n v="7937991069"/>
    <d v="2013-08-03T00:00:00"/>
    <x v="9"/>
    <x v="1"/>
    <n v="353164"/>
    <s v="T101"/>
    <s v="E"/>
    <n v="221"/>
    <n v="221"/>
    <s v="P"/>
    <n v="1421"/>
    <d v="1899-12-30T14:21:00"/>
    <n v="14"/>
    <n v="284"/>
    <s v="Mott St"/>
    <s v="284 Mott St"/>
    <s v="New York"/>
    <s v="NY"/>
    <m/>
  </r>
  <r>
    <n v="7937991240"/>
    <d v="2013-08-04T00:00:00"/>
    <x v="2"/>
    <x v="0"/>
    <n v="353164"/>
    <s v="T101"/>
    <s v="E"/>
    <n v="1033"/>
    <n v="1033"/>
    <s v="A"/>
    <n v="1033"/>
    <d v="1899-12-30T10:33:00"/>
    <n v="10"/>
    <n v="174"/>
    <s v="Forsyth St"/>
    <s v="174 Forsyth St"/>
    <s v="New York"/>
    <s v="NY"/>
    <m/>
  </r>
  <r>
    <n v="7937991252"/>
    <d v="2013-08-04T00:00:00"/>
    <x v="11"/>
    <x v="2"/>
    <n v="353164"/>
    <s v="T101"/>
    <s v="E"/>
    <n v="1041"/>
    <n v="1041"/>
    <s v="A"/>
    <n v="1041"/>
    <d v="1899-12-30T10:41:00"/>
    <n v="10"/>
    <n v="224"/>
    <s v="Elizabeth St"/>
    <s v="224 Elizabeth St"/>
    <s v="New York"/>
    <s v="NY"/>
    <m/>
  </r>
  <r>
    <n v="7937991276"/>
    <d v="2013-08-04T00:00:00"/>
    <x v="12"/>
    <x v="0"/>
    <n v="353164"/>
    <s v="T101"/>
    <s v="E"/>
    <n v="1104"/>
    <n v="1104"/>
    <s v="A"/>
    <n v="1104"/>
    <d v="1899-12-30T11:04:00"/>
    <n v="11"/>
    <n v="269"/>
    <s v="Bowery"/>
    <s v="269 Bowery"/>
    <s v="New York"/>
    <s v="NY"/>
    <m/>
  </r>
  <r>
    <n v="7937991331"/>
    <d v="2013-08-04T00:00:00"/>
    <x v="4"/>
    <x v="0"/>
    <n v="353164"/>
    <s v="T101"/>
    <s v="E"/>
    <n v="1227"/>
    <n v="27"/>
    <s v="P"/>
    <n v="1227"/>
    <d v="1899-12-30T12:27:00"/>
    <n v="12"/>
    <n v="87"/>
    <s v="E Houston St"/>
    <s v="87 E Houston St"/>
    <s v="New York"/>
    <s v="NY"/>
    <m/>
  </r>
  <r>
    <n v="7937991343"/>
    <d v="2013-08-04T00:00:00"/>
    <x v="0"/>
    <x v="0"/>
    <n v="353164"/>
    <s v="T101"/>
    <s v="E"/>
    <n v="1235"/>
    <n v="35"/>
    <s v="P"/>
    <n v="1235"/>
    <d v="1899-12-30T12:35:00"/>
    <n v="12"/>
    <n v="15"/>
    <s v="Stanton St"/>
    <s v="15 Stanton St"/>
    <s v="New York"/>
    <s v="NY"/>
    <m/>
  </r>
  <r>
    <n v="7937991379"/>
    <d v="2013-08-04T00:00:00"/>
    <x v="0"/>
    <x v="0"/>
    <n v="353164"/>
    <s v="T101"/>
    <s v="E"/>
    <n v="1244"/>
    <n v="44"/>
    <s v="P"/>
    <n v="1244"/>
    <d v="1899-12-30T12:44:00"/>
    <n v="12"/>
    <n v="211"/>
    <s v="Bowery"/>
    <s v="211 Bowery"/>
    <s v="New York"/>
    <s v="NY"/>
    <m/>
  </r>
  <r>
    <n v="7937991422"/>
    <d v="2013-08-04T00:00:00"/>
    <x v="4"/>
    <x v="0"/>
    <n v="353164"/>
    <s v="T101"/>
    <s v="E"/>
    <n v="202"/>
    <n v="202"/>
    <s v="P"/>
    <n v="1402"/>
    <d v="1899-12-30T14:02:00"/>
    <n v="14"/>
    <n v="97"/>
    <s v="Rivington St"/>
    <s v="97 Rivington St"/>
    <s v="New York"/>
    <s v="NY"/>
    <m/>
  </r>
  <r>
    <n v="7937991458"/>
    <d v="2013-08-04T00:00:00"/>
    <x v="9"/>
    <x v="1"/>
    <n v="353164"/>
    <s v="T101"/>
    <s v="E"/>
    <n v="212"/>
    <n v="212"/>
    <s v="P"/>
    <n v="1412"/>
    <d v="1899-12-30T14:12:00"/>
    <n v="14"/>
    <n v="115"/>
    <s v="Norfolk St"/>
    <s v="115 Norfolk St"/>
    <s v="New York"/>
    <s v="NY"/>
    <m/>
  </r>
  <r>
    <n v="7937991460"/>
    <d v="2013-08-04T00:00:00"/>
    <x v="5"/>
    <x v="0"/>
    <n v="353164"/>
    <s v="T101"/>
    <s v="E"/>
    <n v="218"/>
    <n v="218"/>
    <s v="P"/>
    <n v="1418"/>
    <d v="1899-12-30T14:18:00"/>
    <n v="14"/>
    <n v="95"/>
    <s v="Clinton St"/>
    <s v="95 Clinton St"/>
    <s v="New York"/>
    <s v="NY"/>
    <m/>
  </r>
  <r>
    <n v="7937991471"/>
    <d v="2013-08-04T00:00:00"/>
    <x v="5"/>
    <x v="0"/>
    <n v="353164"/>
    <s v="T101"/>
    <s v="E"/>
    <n v="221"/>
    <n v="221"/>
    <s v="P"/>
    <n v="1421"/>
    <d v="1899-12-30T14:21:00"/>
    <n v="14"/>
    <n v="91"/>
    <s v="Clinton St"/>
    <s v="91 Clinton St"/>
    <s v="New York"/>
    <s v="NY"/>
    <m/>
  </r>
  <r>
    <n v="7937991495"/>
    <d v="2013-08-04T00:00:00"/>
    <x v="2"/>
    <x v="0"/>
    <n v="353164"/>
    <s v="T101"/>
    <s v="E"/>
    <n v="231"/>
    <n v="231"/>
    <s v="P"/>
    <n v="1431"/>
    <d v="1899-12-30T14:31:00"/>
    <n v="14"/>
    <n v="141"/>
    <s v="Ludlow St"/>
    <s v="141 Ludlow St"/>
    <s v="New York"/>
    <s v="NY"/>
    <m/>
  </r>
  <r>
    <n v="7937991501"/>
    <d v="2013-08-04T00:00:00"/>
    <x v="2"/>
    <x v="0"/>
    <n v="353164"/>
    <s v="T101"/>
    <s v="E"/>
    <n v="255"/>
    <n v="255"/>
    <s v="P"/>
    <n v="1455"/>
    <d v="1899-12-30T14:55:00"/>
    <n v="14"/>
    <n v="174"/>
    <s v="Forsyth St"/>
    <s v="174 Forsyth St"/>
    <s v="New York"/>
    <s v="NY"/>
    <m/>
  </r>
  <r>
    <n v="7937991525"/>
    <d v="2013-08-04T00:00:00"/>
    <x v="13"/>
    <x v="0"/>
    <n v="353164"/>
    <s v="T101"/>
    <s v="E"/>
    <n v="301"/>
    <n v="301"/>
    <s v="P"/>
    <n v="1501"/>
    <d v="1899-12-30T15:01:00"/>
    <n v="15"/>
    <n v="183"/>
    <s v="Chrystie St"/>
    <s v="183 Chrystie St"/>
    <s v="New York"/>
    <s v="NY"/>
    <m/>
  </r>
  <r>
    <n v="7937991537"/>
    <d v="2013-08-04T00:00:00"/>
    <x v="4"/>
    <x v="0"/>
    <n v="353164"/>
    <s v="T101"/>
    <s v="E"/>
    <n v="402"/>
    <n v="402"/>
    <s v="P"/>
    <n v="1602"/>
    <d v="1899-12-30T16:02:00"/>
    <n v="16"/>
    <n v="180"/>
    <s v="Bowery"/>
    <s v="180 Bowery"/>
    <s v="New York"/>
    <s v="NY"/>
    <m/>
  </r>
  <r>
    <n v="7937991288"/>
    <d v="2013-08-04T00:00:00"/>
    <x v="4"/>
    <x v="0"/>
    <n v="353164"/>
    <s v="T101"/>
    <s v="E"/>
    <n v="1108"/>
    <n v="1108"/>
    <s v="A"/>
    <n v="1108"/>
    <d v="1899-12-30T11:08:00"/>
    <n v="11"/>
    <n v="296"/>
    <s v="Bowery"/>
    <s v="296 Bowery"/>
    <s v="New York"/>
    <s v="NY"/>
    <m/>
  </r>
  <r>
    <n v="7937991306"/>
    <d v="2013-08-04T00:00:00"/>
    <x v="9"/>
    <x v="1"/>
    <n v="353164"/>
    <s v="T101"/>
    <s v="E"/>
    <n v="1200"/>
    <n v="0"/>
    <s v="P"/>
    <n v="1200"/>
    <d v="1899-12-30T12:00:00"/>
    <n v="12"/>
    <n v="7"/>
    <s v="Great Jones St"/>
    <s v="7 Great Jones St"/>
    <s v="New York"/>
    <s v="NY"/>
    <m/>
  </r>
  <r>
    <n v="7937991320"/>
    <d v="2013-08-04T00:00:00"/>
    <x v="0"/>
    <x v="0"/>
    <n v="353164"/>
    <s v="T101"/>
    <s v="E"/>
    <n v="1221"/>
    <n v="21"/>
    <s v="P"/>
    <n v="1221"/>
    <d v="1899-12-30T12:21:00"/>
    <n v="12"/>
    <n v="299"/>
    <s v="Bowery"/>
    <s v="299 Bowery"/>
    <s v="New York"/>
    <s v="NY"/>
    <m/>
  </r>
  <r>
    <n v="7937991355"/>
    <d v="2013-08-04T00:00:00"/>
    <x v="9"/>
    <x v="1"/>
    <n v="353164"/>
    <s v="T101"/>
    <s v="E"/>
    <n v="1237"/>
    <n v="37"/>
    <s v="P"/>
    <n v="1237"/>
    <d v="1899-12-30T12:37:00"/>
    <n v="12"/>
    <n v="11"/>
    <s v="Stanton St"/>
    <s v="11 Stanton St"/>
    <s v="New York"/>
    <s v="NY"/>
    <m/>
  </r>
  <r>
    <n v="7937991367"/>
    <d v="2013-08-04T00:00:00"/>
    <x v="0"/>
    <x v="0"/>
    <n v="353164"/>
    <s v="T101"/>
    <s v="E"/>
    <n v="1242"/>
    <n v="42"/>
    <s v="P"/>
    <n v="1242"/>
    <d v="1899-12-30T12:42:00"/>
    <n v="12"/>
    <n v="213"/>
    <s v="Bowery"/>
    <s v="213 Bowery"/>
    <s v="New York"/>
    <s v="NY"/>
    <m/>
  </r>
  <r>
    <n v="7937991410"/>
    <d v="2013-08-04T00:00:00"/>
    <x v="2"/>
    <x v="0"/>
    <n v="353164"/>
    <s v="T101"/>
    <s v="E"/>
    <n v="157"/>
    <n v="157"/>
    <s v="P"/>
    <n v="1357"/>
    <d v="1899-12-30T13:57:00"/>
    <n v="13"/>
    <n v="149"/>
    <s v="Essex St"/>
    <s v="149 Essex St"/>
    <s v="New York"/>
    <s v="NY"/>
    <m/>
  </r>
  <r>
    <n v="7937991434"/>
    <d v="2013-08-04T00:00:00"/>
    <x v="10"/>
    <x v="1"/>
    <n v="353164"/>
    <s v="T101"/>
    <s v="E"/>
    <n v="209"/>
    <n v="209"/>
    <s v="P"/>
    <n v="1409"/>
    <d v="1899-12-30T14:09:00"/>
    <n v="14"/>
    <n v="109"/>
    <s v="Norfolk St"/>
    <s v="109 Norfolk St"/>
    <s v="New York"/>
    <s v="NY"/>
    <m/>
  </r>
  <r>
    <n v="7937991446"/>
    <d v="2013-08-04T00:00:00"/>
    <x v="2"/>
    <x v="0"/>
    <n v="353164"/>
    <s v="T101"/>
    <s v="E"/>
    <n v="210"/>
    <n v="210"/>
    <s v="P"/>
    <n v="1410"/>
    <d v="1899-12-30T14:10:00"/>
    <n v="14"/>
    <n v="109"/>
    <s v="Norfolk St"/>
    <s v="109 Norfolk St"/>
    <s v="New York"/>
    <s v="NY"/>
    <m/>
  </r>
  <r>
    <n v="7937991483"/>
    <d v="2013-08-04T00:00:00"/>
    <x v="5"/>
    <x v="0"/>
    <n v="353164"/>
    <s v="T101"/>
    <s v="E"/>
    <n v="223"/>
    <n v="223"/>
    <s v="P"/>
    <n v="1423"/>
    <d v="1899-12-30T14:23:00"/>
    <n v="14"/>
    <n v="50"/>
    <s v="Clinton St"/>
    <s v="50 Clinton St"/>
    <s v="New York"/>
    <s v="NY"/>
    <m/>
  </r>
  <r>
    <n v="7937991513"/>
    <d v="2013-08-04T00:00:00"/>
    <x v="2"/>
    <x v="0"/>
    <n v="353164"/>
    <s v="T101"/>
    <s v="E"/>
    <n v="257"/>
    <n v="257"/>
    <s v="P"/>
    <n v="1457"/>
    <d v="1899-12-30T14:57:00"/>
    <n v="14"/>
    <n v="174"/>
    <s v="Forsyth St"/>
    <s v="174 Forsyth St"/>
    <s v="New York"/>
    <s v="NY"/>
    <m/>
  </r>
  <r>
    <n v="7932310120"/>
    <d v="2013-08-05T00:00:00"/>
    <x v="14"/>
    <x v="2"/>
    <n v="353164"/>
    <s v="T101"/>
    <s v="E"/>
    <n v="121"/>
    <n v="121"/>
    <s v="P"/>
    <n v="1321"/>
    <d v="1899-12-30T13:21:00"/>
    <n v="13"/>
    <n v="167"/>
    <s v="Chrystie St"/>
    <s v="167 Chrystie St"/>
    <s v="New York"/>
    <s v="NY"/>
    <m/>
  </r>
  <r>
    <n v="7932310088"/>
    <d v="2013-08-05T00:00:00"/>
    <x v="4"/>
    <x v="0"/>
    <n v="353164"/>
    <s v="T101"/>
    <s v="E"/>
    <n v="1249"/>
    <n v="49"/>
    <s v="P"/>
    <n v="1249"/>
    <d v="1899-12-30T12:49:00"/>
    <n v="12"/>
    <n v="181"/>
    <s v="E Houston St"/>
    <s v="181 E Houston St"/>
    <s v="New York"/>
    <s v="NY"/>
    <m/>
  </r>
  <r>
    <n v="7932310090"/>
    <d v="2013-08-05T00:00:00"/>
    <x v="6"/>
    <x v="1"/>
    <n v="353164"/>
    <s v="T101"/>
    <s v="E"/>
    <n v="1258"/>
    <n v="58"/>
    <s v="P"/>
    <n v="1258"/>
    <d v="1899-12-30T12:58:00"/>
    <n v="12"/>
    <n v="169"/>
    <s v="Allen St"/>
    <s v="169 Allen St"/>
    <s v="New York"/>
    <s v="NY"/>
    <m/>
  </r>
  <r>
    <n v="7932310106"/>
    <d v="2013-08-05T00:00:00"/>
    <x v="6"/>
    <x v="1"/>
    <n v="353164"/>
    <s v="T101"/>
    <s v="E"/>
    <n v="101"/>
    <n v="101"/>
    <s v="P"/>
    <n v="1301"/>
    <d v="1899-12-30T13:01:00"/>
    <n v="13"/>
    <n v="163"/>
    <s v="Allen St"/>
    <s v="163 Allen St"/>
    <s v="New York"/>
    <s v="NY"/>
    <m/>
  </r>
  <r>
    <n v="7932310155"/>
    <d v="2013-08-05T00:00:00"/>
    <x v="2"/>
    <x v="0"/>
    <n v="353164"/>
    <s v="T101"/>
    <s v="E"/>
    <n v="141"/>
    <n v="141"/>
    <s v="P"/>
    <n v="1341"/>
    <d v="1899-12-30T13:41:00"/>
    <n v="13"/>
    <n v="190"/>
    <s v="Elizabeth St"/>
    <s v="190 Elizabeth St"/>
    <s v="New York"/>
    <s v="NY"/>
    <m/>
  </r>
  <r>
    <n v="7932310179"/>
    <d v="2013-08-05T00:00:00"/>
    <x v="2"/>
    <x v="0"/>
    <n v="353164"/>
    <s v="T101"/>
    <s v="E"/>
    <n v="157"/>
    <n v="157"/>
    <s v="P"/>
    <n v="1357"/>
    <d v="1899-12-30T13:57:00"/>
    <n v="13"/>
    <n v="278"/>
    <s v="Mott St"/>
    <s v="278 Mott St"/>
    <s v="New York"/>
    <s v="NY"/>
    <m/>
  </r>
  <r>
    <n v="7932310192"/>
    <d v="2013-08-05T00:00:00"/>
    <x v="0"/>
    <x v="0"/>
    <n v="353164"/>
    <s v="T101"/>
    <s v="E"/>
    <n v="207"/>
    <n v="207"/>
    <s v="P"/>
    <n v="1407"/>
    <d v="1899-12-30T14:07:00"/>
    <n v="14"/>
    <n v="219"/>
    <s v="Mott St"/>
    <s v="219 Mott St"/>
    <s v="New York"/>
    <s v="NY"/>
    <m/>
  </r>
  <r>
    <n v="7932310210"/>
    <d v="2013-08-05T00:00:00"/>
    <x v="2"/>
    <x v="0"/>
    <n v="353164"/>
    <s v="T101"/>
    <s v="E"/>
    <n v="214"/>
    <n v="214"/>
    <s v="P"/>
    <n v="1414"/>
    <d v="1899-12-30T14:14:00"/>
    <n v="14"/>
    <n v="6"/>
    <s v="Spring St"/>
    <s v="6 Spring St"/>
    <s v="New York"/>
    <s v="NY"/>
    <m/>
  </r>
  <r>
    <n v="7932310222"/>
    <d v="2013-08-05T00:00:00"/>
    <x v="2"/>
    <x v="0"/>
    <n v="353164"/>
    <s v="T101"/>
    <s v="E"/>
    <n v="242"/>
    <n v="242"/>
    <s v="P"/>
    <n v="1442"/>
    <d v="1899-12-30T14:42:00"/>
    <n v="14"/>
    <n v="262"/>
    <s v="Mott St"/>
    <s v="262 Mott St"/>
    <s v="New York"/>
    <s v="NY"/>
    <m/>
  </r>
  <r>
    <n v="7932310258"/>
    <d v="2013-08-05T00:00:00"/>
    <x v="2"/>
    <x v="0"/>
    <n v="353164"/>
    <s v="T101"/>
    <s v="E"/>
    <n v="302"/>
    <n v="302"/>
    <s v="P"/>
    <n v="1502"/>
    <d v="1899-12-30T15:02:00"/>
    <n v="15"/>
    <n v="222"/>
    <s v="Lafayette St"/>
    <s v="222 Lafayette St"/>
    <s v="New York"/>
    <s v="NY"/>
    <m/>
  </r>
  <r>
    <n v="7932310271"/>
    <d v="2013-08-05T00:00:00"/>
    <x v="4"/>
    <x v="0"/>
    <n v="353164"/>
    <s v="T101"/>
    <s v="E"/>
    <n v="409"/>
    <n v="409"/>
    <s v="P"/>
    <n v="1609"/>
    <d v="1899-12-30T16:09:00"/>
    <n v="16"/>
    <n v="222"/>
    <s v="Bowery"/>
    <s v="222 Bowery"/>
    <s v="New York"/>
    <s v="NY"/>
    <m/>
  </r>
  <r>
    <n v="7932310283"/>
    <d v="2013-08-05T00:00:00"/>
    <x v="2"/>
    <x v="0"/>
    <n v="353164"/>
    <s v="T101"/>
    <s v="E"/>
    <n v="448"/>
    <n v="448"/>
    <s v="P"/>
    <n v="1648"/>
    <d v="1899-12-30T16:48:00"/>
    <n v="16"/>
    <n v="226"/>
    <s v="Lafayette St"/>
    <s v="226 Lafayette St"/>
    <s v="New York"/>
    <s v="NY"/>
    <m/>
  </r>
  <r>
    <n v="7932310295"/>
    <d v="2013-08-05T00:00:00"/>
    <x v="3"/>
    <x v="1"/>
    <n v="353164"/>
    <s v="T101"/>
    <s v="E"/>
    <n v="453"/>
    <n v="453"/>
    <s v="P"/>
    <n v="1653"/>
    <d v="1899-12-30T16:53:00"/>
    <n v="16"/>
    <n v="518"/>
    <s v="Broadway"/>
    <s v="518 Broadway"/>
    <s v="New York"/>
    <s v="NY"/>
    <n v="10014"/>
  </r>
  <r>
    <n v="7932310301"/>
    <d v="2013-08-05T00:00:00"/>
    <x v="2"/>
    <x v="0"/>
    <n v="353164"/>
    <s v="T101"/>
    <s v="E"/>
    <n v="531"/>
    <n v="531"/>
    <s v="P"/>
    <n v="1731"/>
    <d v="1899-12-30T17:31:00"/>
    <n v="17"/>
    <n v="132"/>
    <s v="Crosby St"/>
    <s v="132 Crosby St"/>
    <s v="New York"/>
    <s v="NY"/>
    <n v="10014"/>
  </r>
  <r>
    <n v="7932310325"/>
    <d v="2013-08-05T00:00:00"/>
    <x v="2"/>
    <x v="0"/>
    <n v="353164"/>
    <s v="T101"/>
    <s v="E"/>
    <n v="549"/>
    <n v="549"/>
    <s v="P"/>
    <n v="1749"/>
    <d v="1899-12-30T17:49:00"/>
    <n v="17"/>
    <n v="10"/>
    <s v="Prince St"/>
    <s v="10 Prince St"/>
    <s v="New York"/>
    <s v="NY"/>
    <n v="10014"/>
  </r>
  <r>
    <n v="7932310349"/>
    <d v="2013-08-05T00:00:00"/>
    <x v="6"/>
    <x v="1"/>
    <n v="353164"/>
    <s v="T101"/>
    <s v="E"/>
    <n v="555"/>
    <n v="555"/>
    <s v="P"/>
    <n v="1755"/>
    <d v="1899-12-30T17:55:00"/>
    <n v="17"/>
    <n v="195"/>
    <s v="Bowery"/>
    <s v="195 Bowery"/>
    <s v="New York"/>
    <s v="NY"/>
    <n v="10014"/>
  </r>
  <r>
    <n v="7932310076"/>
    <d v="2013-08-05T00:00:00"/>
    <x v="2"/>
    <x v="0"/>
    <n v="353164"/>
    <s v="T101"/>
    <s v="E"/>
    <n v="1241"/>
    <n v="41"/>
    <s v="P"/>
    <n v="1241"/>
    <d v="1899-12-30T12:41:00"/>
    <n v="12"/>
    <n v="152"/>
    <s v="Ludlow St"/>
    <s v="152 Ludlow St"/>
    <s v="New York"/>
    <s v="NY"/>
    <n v="10014"/>
  </r>
  <r>
    <n v="7932310118"/>
    <d v="2013-08-05T00:00:00"/>
    <x v="0"/>
    <x v="0"/>
    <n v="353164"/>
    <s v="T101"/>
    <s v="E"/>
    <n v="112"/>
    <n v="112"/>
    <s v="P"/>
    <n v="1312"/>
    <d v="1899-12-30T13:12:00"/>
    <n v="13"/>
    <n v="190"/>
    <s v="Forsyth St"/>
    <s v="190 Forsyth St"/>
    <s v="New York"/>
    <s v="NY"/>
    <n v="10014"/>
  </r>
  <r>
    <n v="7932310143"/>
    <d v="2013-08-05T00:00:00"/>
    <x v="2"/>
    <x v="0"/>
    <n v="353164"/>
    <s v="T101"/>
    <s v="E"/>
    <n v="133"/>
    <n v="133"/>
    <s v="P"/>
    <n v="1333"/>
    <d v="1899-12-30T13:33:00"/>
    <n v="13"/>
    <n v="6"/>
    <s v="Spring St"/>
    <s v="6 Spring St"/>
    <s v="New York"/>
    <s v="NY"/>
    <n v="10014"/>
  </r>
  <r>
    <n v="7932310180"/>
    <d v="2013-08-05T00:00:00"/>
    <x v="2"/>
    <x v="0"/>
    <n v="353164"/>
    <s v="T101"/>
    <s v="E"/>
    <n v="202"/>
    <n v="202"/>
    <s v="P"/>
    <n v="1402"/>
    <d v="1899-12-30T14:02:00"/>
    <n v="14"/>
    <n v="252"/>
    <s v="Mott St"/>
    <s v="252 Mott St"/>
    <s v="New York"/>
    <s v="NY"/>
    <n v="10014"/>
  </r>
  <r>
    <n v="7932310234"/>
    <d v="2013-08-05T00:00:00"/>
    <x v="2"/>
    <x v="0"/>
    <n v="353164"/>
    <s v="T101"/>
    <s v="E"/>
    <n v="244"/>
    <n v="244"/>
    <s v="P"/>
    <n v="1444"/>
    <d v="1899-12-30T14:44:00"/>
    <n v="14"/>
    <n v="284"/>
    <s v="Mott St"/>
    <s v="284 Mott St"/>
    <s v="New York"/>
    <s v="NY"/>
    <n v="10014"/>
  </r>
  <r>
    <n v="7932310246"/>
    <d v="2013-08-05T00:00:00"/>
    <x v="2"/>
    <x v="0"/>
    <n v="353164"/>
    <s v="T101"/>
    <s v="E"/>
    <n v="249"/>
    <n v="249"/>
    <s v="P"/>
    <n v="1449"/>
    <d v="1899-12-30T14:49:00"/>
    <n v="14"/>
    <n v="112"/>
    <s v="Crosby St"/>
    <s v="112 Crosby St"/>
    <s v="New York"/>
    <s v="NY"/>
    <n v="10014"/>
  </r>
  <r>
    <n v="7932310260"/>
    <d v="2013-08-05T00:00:00"/>
    <x v="2"/>
    <x v="0"/>
    <n v="353164"/>
    <s v="T101"/>
    <s v="E"/>
    <n v="402"/>
    <n v="402"/>
    <s v="P"/>
    <n v="1602"/>
    <d v="1899-12-30T16:02:00"/>
    <n v="16"/>
    <n v="39"/>
    <s v="Spring St"/>
    <s v="39 Spring St"/>
    <s v="New York"/>
    <s v="NY"/>
    <n v="10014"/>
  </r>
  <r>
    <n v="7932310313"/>
    <d v="2013-08-05T00:00:00"/>
    <x v="2"/>
    <x v="0"/>
    <n v="353164"/>
    <s v="T101"/>
    <s v="E"/>
    <n v="547"/>
    <n v="547"/>
    <s v="P"/>
    <n v="1747"/>
    <d v="1899-12-30T17:47:00"/>
    <n v="17"/>
    <n v="12"/>
    <s v="Prince St"/>
    <s v="12 Prince St"/>
    <s v="New York"/>
    <s v="NY"/>
    <n v="10014"/>
  </r>
  <r>
    <n v="7932310416"/>
    <d v="2013-08-06T00:00:00"/>
    <x v="3"/>
    <x v="1"/>
    <n v="353164"/>
    <s v="T101"/>
    <s v="E"/>
    <n v="139"/>
    <n v="139"/>
    <s v="P"/>
    <n v="1339"/>
    <d v="1899-12-30T13:39:00"/>
    <n v="13"/>
    <n v="676"/>
    <s v="Broadway"/>
    <s v="676 Broadway"/>
    <s v="New York"/>
    <s v="NY"/>
    <n v="10014"/>
  </r>
  <r>
    <n v="7932310441"/>
    <d v="2013-08-06T00:00:00"/>
    <x v="8"/>
    <x v="3"/>
    <n v="353164"/>
    <s v="T101"/>
    <s v="E"/>
    <n v="215"/>
    <n v="215"/>
    <s v="P"/>
    <n v="1415"/>
    <d v="1899-12-30T14:15:00"/>
    <n v="14"/>
    <n v="1"/>
    <s v="University Pl"/>
    <s v="1 University Pl"/>
    <s v="New York"/>
    <s v="NY"/>
    <n v="10014"/>
  </r>
  <r>
    <n v="7932310465"/>
    <d v="2013-08-06T00:00:00"/>
    <x v="2"/>
    <x v="0"/>
    <n v="353164"/>
    <s v="T101"/>
    <s v="E"/>
    <n v="227"/>
    <n v="227"/>
    <s v="P"/>
    <n v="1427"/>
    <d v="1899-12-30T14:27:00"/>
    <n v="14"/>
    <n v="274"/>
    <s v="Mercer St"/>
    <s v="274 Mercer St"/>
    <s v="New York"/>
    <s v="NY"/>
    <n v="10014"/>
  </r>
  <r>
    <n v="7932310489"/>
    <d v="2013-08-06T00:00:00"/>
    <x v="2"/>
    <x v="0"/>
    <n v="353164"/>
    <s v="T101"/>
    <s v="E"/>
    <n v="306"/>
    <n v="306"/>
    <s v="P"/>
    <n v="1506"/>
    <d v="1899-12-30T15:06:00"/>
    <n v="15"/>
    <n v="3"/>
    <s v="University Pl"/>
    <s v="3 University Pl"/>
    <s v="New York"/>
    <s v="NY"/>
    <n v="10014"/>
  </r>
  <r>
    <n v="7932310507"/>
    <d v="2013-08-06T00:00:00"/>
    <x v="6"/>
    <x v="1"/>
    <n v="353164"/>
    <s v="T101"/>
    <s v="E"/>
    <n v="323"/>
    <n v="323"/>
    <s v="P"/>
    <n v="1523"/>
    <d v="1899-12-30T15:23:00"/>
    <n v="15"/>
    <n v="14"/>
    <s v="Washington Pl"/>
    <s v="14 Washington Pl"/>
    <s v="New York"/>
    <s v="NY"/>
    <n v="10014"/>
  </r>
  <r>
    <n v="7932310568"/>
    <d v="2013-08-06T00:00:00"/>
    <x v="2"/>
    <x v="0"/>
    <n v="353164"/>
    <s v="T101"/>
    <s v="E"/>
    <n v="512"/>
    <n v="512"/>
    <s v="P"/>
    <n v="1712"/>
    <d v="1899-12-30T17:12:00"/>
    <n v="17"/>
    <n v="508"/>
    <s v="Laguardia Pl"/>
    <s v="508 Laguardia Pl"/>
    <s v="New York"/>
    <s v="NY"/>
    <n v="10014"/>
  </r>
  <r>
    <n v="7932310600"/>
    <d v="2013-08-06T00:00:00"/>
    <x v="6"/>
    <x v="1"/>
    <n v="353164"/>
    <s v="T101"/>
    <s v="E"/>
    <n v="534"/>
    <n v="534"/>
    <s v="P"/>
    <n v="1734"/>
    <d v="1899-12-30T17:34:00"/>
    <n v="17"/>
    <n v="548"/>
    <s v="Laguardia Pl"/>
    <s v="548 Laguardia Pl"/>
    <s v="New York"/>
    <s v="NY"/>
    <n v="10014"/>
  </r>
  <r>
    <n v="7932310374"/>
    <d v="2013-08-06T00:00:00"/>
    <x v="5"/>
    <x v="0"/>
    <n v="353164"/>
    <s v="T101"/>
    <s v="E"/>
    <n v="1238"/>
    <n v="38"/>
    <s v="P"/>
    <n v="1238"/>
    <d v="1899-12-30T12:38:00"/>
    <n v="12"/>
    <n v="188"/>
    <s v="Ludlow St"/>
    <s v="188 Ludlow St"/>
    <s v="New York"/>
    <s v="NY"/>
    <n v="10014"/>
  </r>
  <r>
    <n v="7932310398"/>
    <d v="2013-08-06T00:00:00"/>
    <x v="4"/>
    <x v="0"/>
    <n v="353164"/>
    <s v="T101"/>
    <s v="E"/>
    <n v="112"/>
    <n v="112"/>
    <s v="P"/>
    <n v="1312"/>
    <d v="1899-12-30T13:12:00"/>
    <n v="13"/>
    <n v="298"/>
    <s v="Bowery"/>
    <s v="298 Bowery"/>
    <s v="New York"/>
    <s v="NY"/>
    <n v="10014"/>
  </r>
  <r>
    <n v="7932310404"/>
    <d v="2013-08-06T00:00:00"/>
    <x v="4"/>
    <x v="0"/>
    <n v="353164"/>
    <s v="T101"/>
    <s v="E"/>
    <n v="119"/>
    <n v="119"/>
    <s v="P"/>
    <n v="1319"/>
    <d v="1899-12-30T13:19:00"/>
    <n v="13"/>
    <n v="302"/>
    <s v="Elizabeth St"/>
    <s v="302 Elizabeth St"/>
    <s v="New York"/>
    <s v="NY"/>
    <n v="10014"/>
  </r>
  <r>
    <n v="7932310428"/>
    <d v="2013-08-06T00:00:00"/>
    <x v="15"/>
    <x v="1"/>
    <n v="353164"/>
    <s v="T101"/>
    <s v="E"/>
    <n v="201"/>
    <n v="201"/>
    <s v="P"/>
    <n v="1401"/>
    <d v="1899-12-30T14:01:00"/>
    <n v="14"/>
    <s v="13-19"/>
    <s v="University Pl"/>
    <s v="13-19 University Pl"/>
    <s v="New York"/>
    <s v="NY"/>
    <n v="10014"/>
  </r>
  <r>
    <n v="7932310430"/>
    <d v="2013-08-06T00:00:00"/>
    <x v="8"/>
    <x v="3"/>
    <n v="353164"/>
    <s v="T101"/>
    <s v="E"/>
    <n v="210"/>
    <n v="210"/>
    <s v="P"/>
    <n v="1410"/>
    <d v="1899-12-30T14:10:00"/>
    <n v="14"/>
    <n v="49"/>
    <s v="E 8th St"/>
    <s v="49 E 8th St"/>
    <s v="New York"/>
    <s v="NY"/>
    <n v="10014"/>
  </r>
  <r>
    <n v="7932310453"/>
    <d v="2013-08-06T00:00:00"/>
    <x v="8"/>
    <x v="3"/>
    <n v="353164"/>
    <s v="T101"/>
    <s v="E"/>
    <n v="219"/>
    <n v="219"/>
    <s v="P"/>
    <n v="1419"/>
    <d v="1899-12-30T14:19:00"/>
    <n v="14"/>
    <n v="32"/>
    <s v="Waverly Pl"/>
    <s v="32 Waverly Pl"/>
    <s v="New York"/>
    <s v="NY"/>
    <n v="10014"/>
  </r>
  <r>
    <n v="7932310490"/>
    <d v="2013-08-06T00:00:00"/>
    <x v="8"/>
    <x v="3"/>
    <n v="353164"/>
    <s v="T101"/>
    <s v="E"/>
    <n v="309"/>
    <n v="309"/>
    <s v="P"/>
    <n v="1509"/>
    <d v="1899-12-30T15:09:00"/>
    <n v="15"/>
    <n v="14"/>
    <s v="University Pl"/>
    <s v="14 University Pl"/>
    <s v="New York"/>
    <s v="NY"/>
    <n v="10014"/>
  </r>
  <r>
    <n v="7932310519"/>
    <d v="2013-08-06T00:00:00"/>
    <x v="8"/>
    <x v="3"/>
    <n v="353164"/>
    <s v="T101"/>
    <s v="E"/>
    <n v="327"/>
    <n v="327"/>
    <s v="P"/>
    <n v="1527"/>
    <d v="1899-12-30T15:27:00"/>
    <n v="15"/>
    <n v="14"/>
    <s v="Washington Pl"/>
    <s v="14 Washington Pl"/>
    <s v="New York"/>
    <s v="NY"/>
    <n v="10014"/>
  </r>
  <r>
    <n v="7932310544"/>
    <d v="2013-08-06T00:00:00"/>
    <x v="9"/>
    <x v="1"/>
    <n v="353164"/>
    <s v="T101"/>
    <s v="E"/>
    <n v="441"/>
    <n v="441"/>
    <s v="P"/>
    <n v="1641"/>
    <d v="1899-12-30T16:41:00"/>
    <n v="16"/>
    <n v="496"/>
    <s v="Laguardia Pl"/>
    <s v="496 Laguardia Pl"/>
    <s v="New York"/>
    <s v="NY"/>
    <n v="10014"/>
  </r>
  <r>
    <n v="7932310570"/>
    <d v="2013-08-06T00:00:00"/>
    <x v="2"/>
    <x v="0"/>
    <n v="353164"/>
    <s v="T101"/>
    <s v="E"/>
    <n v="517"/>
    <n v="517"/>
    <s v="P"/>
    <n v="1717"/>
    <d v="1899-12-30T17:17:00"/>
    <n v="17"/>
    <s v="475-477"/>
    <s v="W Broadway"/>
    <s v="475-477 W Broadway"/>
    <s v="New York"/>
    <s v="NY"/>
    <n v="10014"/>
  </r>
  <r>
    <n v="7932310581"/>
    <d v="2013-08-06T00:00:00"/>
    <x v="6"/>
    <x v="1"/>
    <n v="353164"/>
    <s v="T101"/>
    <s v="E"/>
    <n v="527"/>
    <n v="527"/>
    <s v="P"/>
    <n v="1727"/>
    <d v="1899-12-30T17:27:00"/>
    <n v="17"/>
    <n v="510"/>
    <s v="Laguardia Pl"/>
    <s v="510 Laguardia Pl"/>
    <s v="New York"/>
    <s v="NY"/>
    <n v="10014"/>
  </r>
  <r>
    <n v="7932310593"/>
    <d v="2013-08-06T00:00:00"/>
    <x v="9"/>
    <x v="1"/>
    <n v="353164"/>
    <s v="T101"/>
    <s v="E"/>
    <n v="531"/>
    <n v="531"/>
    <s v="P"/>
    <n v="1731"/>
    <d v="1899-12-30T17:31:00"/>
    <n v="17"/>
    <n v="520"/>
    <s v="Laguardia Pl"/>
    <s v="520 Laguardia Pl"/>
    <s v="New York"/>
    <s v="NY"/>
    <n v="10014"/>
  </r>
  <r>
    <n v="7937991628"/>
    <d v="2013-08-12T00:00:00"/>
    <x v="2"/>
    <x v="0"/>
    <n v="353164"/>
    <s v="T101"/>
    <s v="E"/>
    <n v="158"/>
    <n v="158"/>
    <s v="P"/>
    <n v="1358"/>
    <d v="1899-12-30T13:58:00"/>
    <n v="13"/>
    <n v="174"/>
    <s v="Orchard St"/>
    <s v="174 Orchard St"/>
    <s v="New York"/>
    <s v="NY"/>
    <n v="10014"/>
  </r>
  <r>
    <n v="7937991630"/>
    <d v="2013-08-12T00:00:00"/>
    <x v="2"/>
    <x v="0"/>
    <n v="353164"/>
    <s v="T101"/>
    <s v="E"/>
    <n v="213"/>
    <n v="213"/>
    <s v="P"/>
    <n v="1413"/>
    <d v="1899-12-30T14:13:00"/>
    <n v="14"/>
    <n v="156"/>
    <s v="Ludlow St"/>
    <s v="156 Ludlow St"/>
    <s v="New York"/>
    <s v="NY"/>
    <n v="10014"/>
  </r>
  <r>
    <n v="7937991653"/>
    <d v="2013-08-12T00:00:00"/>
    <x v="8"/>
    <x v="3"/>
    <n v="353164"/>
    <s v="T101"/>
    <s v="E"/>
    <n v="227"/>
    <n v="227"/>
    <s v="P"/>
    <n v="1427"/>
    <d v="1899-12-30T14:27:00"/>
    <n v="14"/>
    <n v="188"/>
    <s v="Allen St"/>
    <s v="188 Allen St"/>
    <s v="New York"/>
    <s v="NY"/>
    <n v="10014"/>
  </r>
  <r>
    <n v="7937991720"/>
    <d v="2013-08-12T00:00:00"/>
    <x v="2"/>
    <x v="0"/>
    <n v="353164"/>
    <s v="T101"/>
    <s v="E"/>
    <n v="419"/>
    <n v="419"/>
    <s v="P"/>
    <n v="1619"/>
    <d v="1899-12-30T16:19:00"/>
    <n v="16"/>
    <n v="134"/>
    <s v="Orchard St"/>
    <s v="134 Orchard St"/>
    <s v="New York"/>
    <s v="NY"/>
    <n v="10014"/>
  </r>
  <r>
    <n v="7937991732"/>
    <d v="2013-08-12T00:00:00"/>
    <x v="5"/>
    <x v="0"/>
    <n v="353164"/>
    <s v="T101"/>
    <s v="E"/>
    <n v="426"/>
    <n v="426"/>
    <s v="P"/>
    <n v="1626"/>
    <d v="1899-12-30T16:26:00"/>
    <n v="16"/>
    <s v="108-110"/>
    <s v="Norfolk St"/>
    <s v="108-110 Norfolk St"/>
    <s v="New York"/>
    <s v="NY"/>
    <n v="10014"/>
  </r>
  <r>
    <n v="7937991756"/>
    <d v="2013-08-12T00:00:00"/>
    <x v="6"/>
    <x v="1"/>
    <n v="353164"/>
    <s v="T101"/>
    <s v="E"/>
    <n v="450"/>
    <n v="450"/>
    <s v="P"/>
    <n v="1650"/>
    <d v="1899-12-30T16:50:00"/>
    <n v="16"/>
    <n v="142"/>
    <s v="Ludlow St"/>
    <s v="142 Ludlow St"/>
    <s v="New York"/>
    <s v="NY"/>
    <n v="10014"/>
  </r>
  <r>
    <n v="7937991793"/>
    <d v="2013-08-12T00:00:00"/>
    <x v="9"/>
    <x v="1"/>
    <n v="353164"/>
    <s v="T101"/>
    <s v="E"/>
    <n v="530"/>
    <n v="530"/>
    <s v="P"/>
    <n v="1730"/>
    <d v="1899-12-30T17:30:00"/>
    <n v="17"/>
    <n v="161"/>
    <s v="Orchard St"/>
    <s v="161 Orchard St"/>
    <s v="New York"/>
    <s v="NY"/>
    <n v="10014"/>
  </r>
  <r>
    <n v="7937991800"/>
    <d v="2013-08-12T00:00:00"/>
    <x v="6"/>
    <x v="1"/>
    <n v="353164"/>
    <s v="T101"/>
    <s v="E"/>
    <n v="537"/>
    <n v="537"/>
    <s v="P"/>
    <n v="1737"/>
    <d v="1899-12-30T17:37:00"/>
    <n v="17"/>
    <n v="130"/>
    <s v="Orchard St"/>
    <s v="130 Orchard St"/>
    <s v="New York"/>
    <s v="NY"/>
    <n v="10014"/>
  </r>
  <r>
    <n v="7937991574"/>
    <d v="2013-08-12T00:00:00"/>
    <x v="9"/>
    <x v="1"/>
    <n v="353164"/>
    <s v="T101"/>
    <s v="E"/>
    <n v="1232"/>
    <n v="32"/>
    <s v="P"/>
    <n v="1232"/>
    <d v="1899-12-30T12:32:00"/>
    <n v="12"/>
    <n v="98"/>
    <s v="Suffolk St"/>
    <s v="98 Suffolk St"/>
    <s v="New York"/>
    <s v="NY"/>
    <n v="10014"/>
  </r>
  <r>
    <n v="7937991586"/>
    <d v="2013-08-12T00:00:00"/>
    <x v="9"/>
    <x v="1"/>
    <n v="353164"/>
    <s v="T101"/>
    <s v="E"/>
    <n v="1245"/>
    <n v="45"/>
    <s v="P"/>
    <n v="1245"/>
    <d v="1899-12-30T12:45:00"/>
    <n v="12"/>
    <n v="195"/>
    <s v="Stanton St"/>
    <s v="195 Stanton St"/>
    <s v="New York"/>
    <s v="NY"/>
    <n v="10014"/>
  </r>
  <r>
    <n v="7937991598"/>
    <d v="2013-08-12T00:00:00"/>
    <x v="6"/>
    <x v="1"/>
    <n v="353164"/>
    <s v="T101"/>
    <s v="E"/>
    <n v="106"/>
    <n v="106"/>
    <s v="P"/>
    <n v="1306"/>
    <d v="1899-12-30T13:06:00"/>
    <n v="13"/>
    <n v="149"/>
    <s v="Ludlow St"/>
    <s v="149 Ludlow St"/>
    <s v="New York"/>
    <s v="NY"/>
    <n v="10014"/>
  </r>
  <r>
    <n v="7937991641"/>
    <d v="2013-08-12T00:00:00"/>
    <x v="8"/>
    <x v="3"/>
    <n v="353164"/>
    <s v="T101"/>
    <s v="E"/>
    <n v="221"/>
    <n v="221"/>
    <s v="P"/>
    <n v="1421"/>
    <d v="1899-12-30T14:21:00"/>
    <n v="14"/>
    <n v="188"/>
    <s v="Allen St"/>
    <s v="188 Allen St"/>
    <s v="New York"/>
    <s v="NY"/>
    <n v="10014"/>
  </r>
  <r>
    <n v="7937991665"/>
    <d v="2013-08-12T00:00:00"/>
    <x v="9"/>
    <x v="1"/>
    <n v="353164"/>
    <s v="T101"/>
    <s v="E"/>
    <n v="238"/>
    <n v="238"/>
    <s v="P"/>
    <n v="1438"/>
    <d v="1899-12-30T14:38:00"/>
    <n v="14"/>
    <n v="203"/>
    <s v="E Houston St"/>
    <s v="203 E Houston St"/>
    <s v="New York"/>
    <s v="NY"/>
    <n v="10014"/>
  </r>
  <r>
    <n v="7937991677"/>
    <d v="2013-08-12T00:00:00"/>
    <x v="2"/>
    <x v="0"/>
    <n v="353164"/>
    <s v="T101"/>
    <s v="E"/>
    <n v="239"/>
    <n v="239"/>
    <s v="P"/>
    <n v="1439"/>
    <d v="1899-12-30T14:39:00"/>
    <n v="14"/>
    <n v="203"/>
    <s v="E Houston St"/>
    <s v="203 E Houston St"/>
    <s v="New York"/>
    <s v="NY"/>
    <n v="10014"/>
  </r>
  <r>
    <n v="7937991689"/>
    <d v="2013-08-12T00:00:00"/>
    <x v="2"/>
    <x v="0"/>
    <n v="353164"/>
    <s v="T101"/>
    <s v="E"/>
    <n v="242"/>
    <n v="242"/>
    <s v="P"/>
    <n v="1442"/>
    <d v="1899-12-30T14:42:00"/>
    <n v="14"/>
    <s v="193-195"/>
    <s v="E Houston St"/>
    <s v="193-195 E Houston St"/>
    <s v="New York"/>
    <s v="NY"/>
    <n v="10014"/>
  </r>
  <r>
    <n v="7937991690"/>
    <d v="2013-08-12T00:00:00"/>
    <x v="6"/>
    <x v="1"/>
    <n v="353164"/>
    <s v="T101"/>
    <s v="E"/>
    <n v="247"/>
    <n v="247"/>
    <s v="P"/>
    <n v="1447"/>
    <d v="1899-12-30T14:47:00"/>
    <n v="14"/>
    <n v="111"/>
    <s v="Stanton St"/>
    <s v="111 Stanton St"/>
    <s v="New York"/>
    <s v="NY"/>
    <n v="10014"/>
  </r>
  <r>
    <n v="7937991707"/>
    <d v="2013-08-12T00:00:00"/>
    <x v="6"/>
    <x v="1"/>
    <n v="353164"/>
    <s v="T101"/>
    <s v="E"/>
    <n v="324"/>
    <n v="324"/>
    <s v="P"/>
    <n v="1524"/>
    <d v="1899-12-30T15:24:00"/>
    <n v="15"/>
    <n v="164"/>
    <s v="Ludlow St"/>
    <s v="164 Ludlow St"/>
    <s v="New York"/>
    <s v="NY"/>
    <n v="10014"/>
  </r>
  <r>
    <n v="7937991719"/>
    <d v="2013-08-12T00:00:00"/>
    <x v="2"/>
    <x v="0"/>
    <n v="353164"/>
    <s v="T101"/>
    <s v="E"/>
    <n v="411"/>
    <n v="411"/>
    <s v="P"/>
    <n v="1611"/>
    <d v="1899-12-30T16:11:00"/>
    <n v="16"/>
    <n v="182"/>
    <s v="Eldridge St"/>
    <s v="182 Eldridge St"/>
    <s v="New York"/>
    <s v="NY"/>
    <n v="10014"/>
  </r>
  <r>
    <n v="7937991744"/>
    <d v="2013-08-12T00:00:00"/>
    <x v="8"/>
    <x v="3"/>
    <n v="353164"/>
    <s v="T101"/>
    <s v="E"/>
    <n v="434"/>
    <n v="434"/>
    <s v="P"/>
    <n v="1634"/>
    <d v="1899-12-30T16:34:00"/>
    <n v="16"/>
    <n v="131"/>
    <s v="Essex St"/>
    <s v="131 Essex St"/>
    <s v="New York"/>
    <s v="NY"/>
    <n v="10014"/>
  </r>
  <r>
    <n v="7937991768"/>
    <d v="2013-08-12T00:00:00"/>
    <x v="5"/>
    <x v="0"/>
    <n v="353164"/>
    <s v="T101"/>
    <s v="E"/>
    <n v="456"/>
    <n v="456"/>
    <s v="P"/>
    <n v="1656"/>
    <d v="1899-12-30T16:56:00"/>
    <n v="16"/>
    <n v="188"/>
    <s v="Ludlow St"/>
    <s v="188 Ludlow St"/>
    <s v="New York"/>
    <s v="NY"/>
    <n v="10014"/>
  </r>
  <r>
    <n v="7937991770"/>
    <d v="2013-08-12T00:00:00"/>
    <x v="6"/>
    <x v="1"/>
    <n v="353164"/>
    <s v="T101"/>
    <s v="E"/>
    <n v="505"/>
    <n v="505"/>
    <s v="P"/>
    <n v="1705"/>
    <d v="1899-12-30T17:05:00"/>
    <n v="17"/>
    <n v="188"/>
    <s v="Ludlow St"/>
    <s v="188 Ludlow St"/>
    <s v="New York"/>
    <s v="NY"/>
    <n v="10014"/>
  </r>
  <r>
    <n v="7937991781"/>
    <d v="2013-08-12T00:00:00"/>
    <x v="4"/>
    <x v="0"/>
    <n v="353164"/>
    <s v="T101"/>
    <s v="E"/>
    <n v="522"/>
    <n v="522"/>
    <s v="P"/>
    <n v="1722"/>
    <d v="1899-12-30T17:22:00"/>
    <n v="17"/>
    <n v="203"/>
    <s v="Allen St"/>
    <s v="203 Allen St"/>
    <s v="New York"/>
    <s v="NY"/>
    <n v="10014"/>
  </r>
  <r>
    <n v="7937991859"/>
    <d v="2013-08-13T00:00:00"/>
    <x v="12"/>
    <x v="0"/>
    <n v="353164"/>
    <s v="T101"/>
    <s v="E"/>
    <n v="110"/>
    <n v="110"/>
    <s v="P"/>
    <n v="1310"/>
    <d v="1899-12-30T13:10:00"/>
    <n v="13"/>
    <n v="205"/>
    <s v="Allen St"/>
    <s v="205 Allen St"/>
    <s v="New York"/>
    <s v="NY"/>
    <n v="10014"/>
  </r>
  <r>
    <n v="7937991860"/>
    <d v="2013-08-13T00:00:00"/>
    <x v="2"/>
    <x v="0"/>
    <n v="353164"/>
    <s v="T101"/>
    <s v="E"/>
    <n v="122"/>
    <n v="122"/>
    <s v="P"/>
    <n v="1322"/>
    <d v="1899-12-30T13:22:00"/>
    <n v="13"/>
    <n v="53"/>
    <s v="Stanton St"/>
    <s v="53 Stanton St"/>
    <s v="New York"/>
    <s v="NY"/>
    <n v="10014"/>
  </r>
  <r>
    <n v="7937991872"/>
    <d v="2013-08-13T00:00:00"/>
    <x v="2"/>
    <x v="0"/>
    <n v="353164"/>
    <s v="T101"/>
    <s v="E"/>
    <n v="135"/>
    <n v="135"/>
    <s v="P"/>
    <n v="1335"/>
    <d v="1899-12-30T13:35:00"/>
    <n v="13"/>
    <n v="193"/>
    <s v="Chrystie St"/>
    <s v="193 Chrystie St"/>
    <s v="New York"/>
    <s v="NY"/>
    <n v="10014"/>
  </r>
  <r>
    <n v="7937991884"/>
    <d v="2013-08-13T00:00:00"/>
    <x v="2"/>
    <x v="0"/>
    <n v="353164"/>
    <s v="T101"/>
    <s v="E"/>
    <n v="207"/>
    <n v="207"/>
    <s v="P"/>
    <n v="1407"/>
    <d v="1899-12-30T14:07:00"/>
    <n v="14"/>
    <n v="195"/>
    <s v="Chrystie St"/>
    <s v="195 Chrystie St"/>
    <s v="New York"/>
    <s v="NY"/>
    <n v="10014"/>
  </r>
  <r>
    <n v="7937991896"/>
    <d v="2013-08-13T00:00:00"/>
    <x v="2"/>
    <x v="0"/>
    <n v="353164"/>
    <s v="T101"/>
    <s v="E"/>
    <n v="211"/>
    <n v="211"/>
    <s v="P"/>
    <n v="1411"/>
    <d v="1899-12-30T14:11:00"/>
    <n v="14"/>
    <n v="201"/>
    <s v="Chrystie St"/>
    <s v="201 Chrystie St"/>
    <s v="New York"/>
    <s v="NY"/>
    <n v="10014"/>
  </r>
  <r>
    <n v="7937991926"/>
    <d v="2013-08-13T00:00:00"/>
    <x v="0"/>
    <x v="0"/>
    <n v="353164"/>
    <s v="T101"/>
    <s v="E"/>
    <n v="427"/>
    <n v="427"/>
    <s v="P"/>
    <n v="1627"/>
    <d v="1899-12-30T16:27:00"/>
    <n v="16"/>
    <n v="190"/>
    <s v="Forsyth St"/>
    <s v="190 Forsyth St"/>
    <s v="New York"/>
    <s v="NY"/>
    <n v="10014"/>
  </r>
  <r>
    <n v="7937991940"/>
    <d v="2013-08-13T00:00:00"/>
    <x v="2"/>
    <x v="0"/>
    <n v="353164"/>
    <s v="T101"/>
    <s v="E"/>
    <n v="518"/>
    <n v="518"/>
    <s v="P"/>
    <n v="1718"/>
    <d v="1899-12-30T17:18:00"/>
    <n v="17"/>
    <n v="201"/>
    <s v="Chrystie St"/>
    <s v="201 Chrystie St"/>
    <s v="New York"/>
    <s v="NY"/>
    <n v="10014"/>
  </r>
  <r>
    <n v="7937991902"/>
    <d v="2013-08-13T00:00:00"/>
    <x v="2"/>
    <x v="0"/>
    <n v="353164"/>
    <s v="T101"/>
    <s v="E"/>
    <n v="216"/>
    <n v="216"/>
    <s v="P"/>
    <n v="1416"/>
    <d v="1899-12-30T14:16:00"/>
    <n v="14"/>
    <n v="53"/>
    <s v="Stanton St"/>
    <s v="53 Stanton St"/>
    <s v="New York"/>
    <s v="NY"/>
    <n v="10014"/>
  </r>
  <r>
    <n v="7937991914"/>
    <d v="2013-08-13T00:00:00"/>
    <x v="6"/>
    <x v="1"/>
    <n v="353164"/>
    <s v="T101"/>
    <s v="E"/>
    <n v="329"/>
    <n v="329"/>
    <s v="P"/>
    <n v="1529"/>
    <d v="1899-12-30T15:29:00"/>
    <n v="15"/>
    <n v="169"/>
    <s v="Allen St"/>
    <s v="169 Allen St"/>
    <s v="New York"/>
    <s v="NY"/>
    <n v="10014"/>
  </r>
  <r>
    <n v="7937991938"/>
    <d v="2013-08-13T00:00:00"/>
    <x v="13"/>
    <x v="0"/>
    <n v="353164"/>
    <s v="T101"/>
    <s v="E"/>
    <n v="436"/>
    <n v="436"/>
    <s v="P"/>
    <n v="1636"/>
    <d v="1899-12-30T16:36:00"/>
    <n v="16"/>
    <n v="183"/>
    <s v="Chrystie St"/>
    <s v="183 Chrystie St"/>
    <s v="New York"/>
    <s v="NY"/>
    <n v="10014"/>
  </r>
  <r>
    <n v="7937991951"/>
    <d v="2013-08-13T00:00:00"/>
    <x v="5"/>
    <x v="0"/>
    <n v="353164"/>
    <s v="T101"/>
    <s v="E"/>
    <n v="541"/>
    <n v="541"/>
    <s v="P"/>
    <n v="1741"/>
    <d v="1899-12-30T17:41:00"/>
    <n v="17"/>
    <n v="263"/>
    <s v="Mulberry St"/>
    <s v="263 Mulberry St"/>
    <s v="New York"/>
    <s v="NY"/>
    <n v="10014"/>
  </r>
  <r>
    <n v="7937992037"/>
    <d v="2013-08-15T00:00:00"/>
    <x v="16"/>
    <x v="1"/>
    <n v="353164"/>
    <s v="T101"/>
    <s v="E"/>
    <n v="218"/>
    <n v="218"/>
    <s v="P"/>
    <n v="1418"/>
    <d v="1899-12-30T14:18:00"/>
    <n v="14"/>
    <n v="228"/>
    <s v="Elizabeth St"/>
    <s v="228 Elizabeth St"/>
    <s v="New York"/>
    <s v="NY"/>
    <n v="10014"/>
  </r>
  <r>
    <n v="7937992049"/>
    <d v="2013-08-15T00:00:00"/>
    <x v="2"/>
    <x v="0"/>
    <n v="353164"/>
    <s v="T101"/>
    <s v="E"/>
    <n v="238"/>
    <n v="238"/>
    <s v="P"/>
    <n v="1438"/>
    <d v="1899-12-30T14:38:00"/>
    <n v="14"/>
    <n v="36"/>
    <s v="Bleecker St"/>
    <s v="36 Bleecker St"/>
    <s v="New York"/>
    <s v="NY"/>
    <n v="10014"/>
  </r>
  <r>
    <n v="7937992062"/>
    <d v="2013-08-15T00:00:00"/>
    <x v="2"/>
    <x v="0"/>
    <n v="353164"/>
    <s v="T101"/>
    <s v="E"/>
    <n v="255"/>
    <n v="255"/>
    <s v="P"/>
    <n v="1455"/>
    <d v="1899-12-30T14:55:00"/>
    <n v="14"/>
    <n v="8"/>
    <s v="Prince St"/>
    <s v="8 Prince St"/>
    <s v="New York"/>
    <s v="NY"/>
    <n v="10014"/>
  </r>
  <r>
    <n v="7937992074"/>
    <d v="2013-08-15T00:00:00"/>
    <x v="2"/>
    <x v="0"/>
    <n v="353164"/>
    <s v="T101"/>
    <s v="E"/>
    <n v="258"/>
    <n v="258"/>
    <s v="P"/>
    <n v="1458"/>
    <d v="1899-12-30T14:58:00"/>
    <n v="14"/>
    <n v="198"/>
    <s v="Elizabeth St"/>
    <s v="198 Elizabeth St"/>
    <s v="New York"/>
    <s v="NY"/>
    <n v="10014"/>
  </r>
  <r>
    <n v="7937992086"/>
    <d v="2013-08-15T00:00:00"/>
    <x v="2"/>
    <x v="0"/>
    <n v="353164"/>
    <s v="T101"/>
    <s v="E"/>
    <n v="300"/>
    <n v="300"/>
    <s v="P"/>
    <n v="1500"/>
    <d v="1899-12-30T15:00:00"/>
    <n v="15"/>
    <n v="192"/>
    <s v="Elizabeth St"/>
    <s v="192 Elizabeth St"/>
    <s v="New York"/>
    <s v="NY"/>
    <n v="10014"/>
  </r>
  <r>
    <n v="7937992104"/>
    <d v="2013-08-15T00:00:00"/>
    <x v="2"/>
    <x v="0"/>
    <n v="353164"/>
    <s v="T101"/>
    <s v="E"/>
    <n v="349"/>
    <n v="349"/>
    <s v="P"/>
    <n v="1549"/>
    <d v="1899-12-30T15:49:00"/>
    <n v="15"/>
    <n v="52"/>
    <s v="Prince St"/>
    <s v="52 Prince St"/>
    <s v="New York"/>
    <s v="NY"/>
    <n v="10014"/>
  </r>
  <r>
    <n v="7937992116"/>
    <d v="2013-08-15T00:00:00"/>
    <x v="2"/>
    <x v="0"/>
    <n v="353164"/>
    <s v="T101"/>
    <s v="E"/>
    <n v="411"/>
    <n v="411"/>
    <s v="P"/>
    <n v="1611"/>
    <d v="1899-12-30T16:11:00"/>
    <n v="16"/>
    <n v="6"/>
    <s v="Rivington St"/>
    <s v="6 Rivington St"/>
    <s v="New York"/>
    <s v="NY"/>
    <n v="10014"/>
  </r>
  <r>
    <n v="7937992128"/>
    <d v="2013-08-15T00:00:00"/>
    <x v="5"/>
    <x v="0"/>
    <n v="353164"/>
    <s v="T101"/>
    <s v="E"/>
    <n v="425"/>
    <n v="425"/>
    <s v="P"/>
    <n v="1625"/>
    <d v="1899-12-30T16:25:00"/>
    <n v="16"/>
    <n v="196"/>
    <s v="Mott St"/>
    <s v="196 Mott St"/>
    <s v="New York"/>
    <s v="NY"/>
    <n v="10014"/>
  </r>
  <r>
    <n v="7937992141"/>
    <d v="2013-08-15T00:00:00"/>
    <x v="2"/>
    <x v="0"/>
    <n v="353164"/>
    <s v="T101"/>
    <s v="E"/>
    <n v="522"/>
    <n v="522"/>
    <s v="P"/>
    <n v="1722"/>
    <d v="1899-12-30T17:22:00"/>
    <n v="17"/>
    <n v="284"/>
    <s v="Lafayette St"/>
    <s v="284 Lafayette St"/>
    <s v="New York"/>
    <s v="NY"/>
    <n v="10014"/>
  </r>
  <r>
    <n v="7937991975"/>
    <d v="2013-08-15T00:00:00"/>
    <x v="9"/>
    <x v="1"/>
    <n v="353164"/>
    <s v="T101"/>
    <s v="E"/>
    <n v="1255"/>
    <n v="55"/>
    <s v="P"/>
    <n v="1255"/>
    <d v="1899-12-30T12:55:00"/>
    <n v="12"/>
    <n v="170"/>
    <s v="Ludlow St"/>
    <s v="170 Ludlow St"/>
    <s v="New York"/>
    <s v="NY"/>
    <n v="10014"/>
  </r>
  <r>
    <n v="7937991987"/>
    <d v="2013-08-15T00:00:00"/>
    <x v="11"/>
    <x v="2"/>
    <n v="353164"/>
    <s v="T101"/>
    <s v="E"/>
    <n v="122"/>
    <n v="122"/>
    <s v="P"/>
    <n v="1322"/>
    <d v="1899-12-30T13:22:00"/>
    <n v="13"/>
    <n v="224"/>
    <s v="Elizabeth St"/>
    <s v="224 Elizabeth St"/>
    <s v="New York"/>
    <s v="NY"/>
    <n v="10014"/>
  </r>
  <r>
    <n v="7937991999"/>
    <d v="2013-08-15T00:00:00"/>
    <x v="2"/>
    <x v="0"/>
    <n v="353164"/>
    <s v="T101"/>
    <s v="E"/>
    <n v="126"/>
    <n v="126"/>
    <s v="P"/>
    <n v="1326"/>
    <d v="1899-12-30T13:26:00"/>
    <n v="13"/>
    <n v="240"/>
    <s v="Elizabeth St"/>
    <s v="240 Elizabeth St"/>
    <s v="New York"/>
    <s v="NY"/>
    <n v="10014"/>
  </r>
  <r>
    <n v="7937992001"/>
    <d v="2013-08-15T00:00:00"/>
    <x v="2"/>
    <x v="0"/>
    <n v="353164"/>
    <s v="T101"/>
    <s v="E"/>
    <n v="137"/>
    <n v="137"/>
    <s v="P"/>
    <n v="1337"/>
    <d v="1899-12-30T13:37:00"/>
    <n v="13"/>
    <n v="260"/>
    <s v="Elizabeth St"/>
    <s v="260 Elizabeth St"/>
    <s v="New York"/>
    <s v="NY"/>
    <n v="10014"/>
  </r>
  <r>
    <n v="7937992013"/>
    <d v="2013-08-15T00:00:00"/>
    <x v="2"/>
    <x v="0"/>
    <n v="353164"/>
    <s v="T101"/>
    <s v="E"/>
    <n v="145"/>
    <n v="145"/>
    <s v="P"/>
    <n v="1345"/>
    <d v="1899-12-30T13:45:00"/>
    <n v="13"/>
    <n v="298"/>
    <s v="Mulberry St"/>
    <s v="298 Mulberry St"/>
    <s v="New York"/>
    <s v="NY"/>
    <n v="10014"/>
  </r>
  <r>
    <n v="7937992050"/>
    <d v="2013-08-15T00:00:00"/>
    <x v="2"/>
    <x v="0"/>
    <n v="353164"/>
    <s v="T101"/>
    <s v="E"/>
    <n v="242"/>
    <n v="242"/>
    <s v="P"/>
    <n v="1442"/>
    <d v="1899-12-30T14:42:00"/>
    <n v="14"/>
    <n v="306"/>
    <s v="Mott St"/>
    <s v="306 Mott St"/>
    <s v="New York"/>
    <s v="NY"/>
    <n v="10014"/>
  </r>
  <r>
    <n v="7937992130"/>
    <d v="2013-08-15T00:00:00"/>
    <x v="4"/>
    <x v="0"/>
    <n v="353164"/>
    <s v="T101"/>
    <s v="E"/>
    <n v="446"/>
    <n v="446"/>
    <s v="P"/>
    <n v="1646"/>
    <d v="1899-12-30T16:46:00"/>
    <n v="16"/>
    <n v="47"/>
    <s v="E Houston St"/>
    <s v="47 E Houston St"/>
    <s v="New York"/>
    <s v="NY"/>
    <n v="10014"/>
  </r>
  <r>
    <n v="7937992463"/>
    <d v="2013-08-16T00:00:00"/>
    <x v="6"/>
    <x v="1"/>
    <n v="353164"/>
    <s v="T101"/>
    <s v="E"/>
    <n v="223"/>
    <n v="223"/>
    <s v="P"/>
    <n v="1423"/>
    <d v="1899-12-30T14:23:00"/>
    <n v="14"/>
    <n v="100"/>
    <s v="Suffolk St"/>
    <s v="100 Suffolk St"/>
    <s v="New York"/>
    <s v="NY"/>
    <n v="10014"/>
  </r>
  <r>
    <n v="7937992505"/>
    <d v="2013-08-16T00:00:00"/>
    <x v="4"/>
    <x v="0"/>
    <n v="353164"/>
    <s v="T101"/>
    <s v="E"/>
    <n v="431"/>
    <n v="431"/>
    <s v="P"/>
    <n v="1631"/>
    <d v="1899-12-30T16:31:00"/>
    <n v="16"/>
    <n v="97"/>
    <s v="Rivington St"/>
    <s v="97 Rivington St"/>
    <s v="New York"/>
    <s v="NY"/>
    <n v="10014"/>
  </r>
  <r>
    <n v="7937992517"/>
    <d v="2013-08-16T00:00:00"/>
    <x v="2"/>
    <x v="0"/>
    <n v="353164"/>
    <s v="T101"/>
    <s v="E"/>
    <n v="441"/>
    <n v="441"/>
    <s v="P"/>
    <n v="1641"/>
    <d v="1899-12-30T16:41:00"/>
    <n v="16"/>
    <n v="173"/>
    <s v="Ludlow St"/>
    <s v="173 Ludlow St"/>
    <s v="New York"/>
    <s v="NY"/>
    <n v="10014"/>
  </r>
  <r>
    <n v="7937992530"/>
    <d v="2013-08-16T00:00:00"/>
    <x v="4"/>
    <x v="0"/>
    <n v="353164"/>
    <s v="T101"/>
    <s v="E"/>
    <n v="451"/>
    <n v="451"/>
    <s v="P"/>
    <n v="1651"/>
    <d v="1899-12-30T16:51:00"/>
    <n v="16"/>
    <n v="200"/>
    <s v="Orchard St"/>
    <s v="200 Orchard St"/>
    <s v="New York"/>
    <s v="NY"/>
    <n v="10014"/>
  </r>
  <r>
    <n v="7937992554"/>
    <d v="2013-08-16T00:00:00"/>
    <x v="6"/>
    <x v="1"/>
    <n v="353164"/>
    <s v="T101"/>
    <s v="E"/>
    <n v="523"/>
    <n v="523"/>
    <s v="P"/>
    <n v="1723"/>
    <d v="1899-12-30T17:23:00"/>
    <n v="17"/>
    <n v="177"/>
    <s v="Orchard St"/>
    <s v="177 Orchard St"/>
    <s v="New York"/>
    <s v="NY"/>
    <n v="10014"/>
  </r>
  <r>
    <n v="7937992578"/>
    <d v="2013-08-16T00:00:00"/>
    <x v="6"/>
    <x v="1"/>
    <n v="353164"/>
    <s v="T101"/>
    <s v="E"/>
    <n v="547"/>
    <n v="547"/>
    <s v="P"/>
    <n v="1747"/>
    <d v="1899-12-30T17:47:00"/>
    <n v="17"/>
    <n v="188"/>
    <s v="Ludlow St"/>
    <s v="188 Ludlow St"/>
    <s v="New York"/>
    <s v="NY"/>
    <n v="10014"/>
  </r>
  <r>
    <n v="7937992396"/>
    <d v="2013-08-16T00:00:00"/>
    <x v="9"/>
    <x v="1"/>
    <n v="353164"/>
    <s v="T101"/>
    <s v="E"/>
    <n v="1253"/>
    <n v="53"/>
    <s v="P"/>
    <n v="1253"/>
    <d v="1899-12-30T12:53:00"/>
    <n v="12"/>
    <n v="99"/>
    <s v="Suffolk St"/>
    <s v="99 Suffolk St"/>
    <s v="New York"/>
    <s v="NY"/>
    <n v="10014"/>
  </r>
  <r>
    <n v="7937992402"/>
    <d v="2013-08-16T00:00:00"/>
    <x v="8"/>
    <x v="3"/>
    <n v="353164"/>
    <s v="T101"/>
    <s v="E"/>
    <n v="109"/>
    <n v="109"/>
    <s v="P"/>
    <n v="1309"/>
    <d v="1899-12-30T13:09:00"/>
    <n v="13"/>
    <n v="142"/>
    <s v="Ludlow St"/>
    <s v="142 Ludlow St"/>
    <s v="New York"/>
    <s v="NY"/>
    <n v="10014"/>
  </r>
  <r>
    <n v="7937992414"/>
    <d v="2013-08-16T00:00:00"/>
    <x v="17"/>
    <x v="2"/>
    <n v="353164"/>
    <s v="T101"/>
    <s v="E"/>
    <n v="135"/>
    <n v="135"/>
    <s v="P"/>
    <n v="1335"/>
    <d v="1899-12-30T13:35:00"/>
    <n v="13"/>
    <n v="100"/>
    <s v="Stanton St"/>
    <s v="100 Stanton St"/>
    <s v="New York"/>
    <s v="NY"/>
    <n v="10014"/>
  </r>
  <r>
    <n v="7937992426"/>
    <d v="2013-08-16T00:00:00"/>
    <x v="9"/>
    <x v="1"/>
    <n v="353164"/>
    <s v="T101"/>
    <s v="E"/>
    <n v="147"/>
    <n v="147"/>
    <s v="P"/>
    <n v="1347"/>
    <d v="1899-12-30T13:47:00"/>
    <n v="13"/>
    <n v="138"/>
    <s v="Ludlow St"/>
    <s v="138 Ludlow St"/>
    <s v="New York"/>
    <s v="NY"/>
    <n v="10014"/>
  </r>
  <r>
    <n v="7937992438"/>
    <d v="2013-08-16T00:00:00"/>
    <x v="5"/>
    <x v="0"/>
    <n v="353164"/>
    <s v="T101"/>
    <s v="E"/>
    <n v="152"/>
    <n v="152"/>
    <s v="P"/>
    <n v="1352"/>
    <d v="1899-12-30T13:52:00"/>
    <n v="13"/>
    <n v="104"/>
    <s v="Rivington St"/>
    <s v="104 Rivington St"/>
    <s v="New York"/>
    <s v="NY"/>
    <n v="10014"/>
  </r>
  <r>
    <n v="7937992440"/>
    <d v="2013-08-16T00:00:00"/>
    <x v="5"/>
    <x v="0"/>
    <n v="353164"/>
    <s v="T101"/>
    <s v="E"/>
    <n v="155"/>
    <n v="155"/>
    <s v="P"/>
    <n v="1355"/>
    <d v="1899-12-30T13:55:00"/>
    <n v="13"/>
    <n v="104"/>
    <s v="Rivington St"/>
    <s v="104 Rivington St"/>
    <s v="New York"/>
    <s v="NY"/>
    <n v="10014"/>
  </r>
  <r>
    <n v="7937992451"/>
    <d v="2013-08-16T00:00:00"/>
    <x v="18"/>
    <x v="1"/>
    <n v="353164"/>
    <s v="T101"/>
    <s v="E"/>
    <n v="200"/>
    <n v="200"/>
    <s v="P"/>
    <n v="1400"/>
    <d v="1899-12-30T14:00:00"/>
    <n v="14"/>
    <n v="104"/>
    <s v="Rivington St"/>
    <s v="104 Rivington St"/>
    <s v="New York"/>
    <s v="NY"/>
    <n v="10014"/>
  </r>
  <r>
    <n v="7937992475"/>
    <d v="2013-08-16T00:00:00"/>
    <x v="8"/>
    <x v="3"/>
    <n v="353164"/>
    <s v="T101"/>
    <s v="E"/>
    <n v="251"/>
    <n v="251"/>
    <s v="P"/>
    <n v="1451"/>
    <d v="1899-12-30T14:51:00"/>
    <n v="14"/>
    <s v="80-82"/>
    <s v="Clinton St"/>
    <s v="80-82 Clinton St"/>
    <s v="New York"/>
    <s v="NY"/>
    <n v="10014"/>
  </r>
  <r>
    <n v="7937992487"/>
    <d v="2013-08-16T00:00:00"/>
    <x v="6"/>
    <x v="1"/>
    <n v="353164"/>
    <s v="T101"/>
    <s v="E"/>
    <n v="300"/>
    <n v="300"/>
    <s v="P"/>
    <n v="1500"/>
    <d v="1899-12-30T15:00:00"/>
    <n v="15"/>
    <n v="137"/>
    <s v="Rivington St"/>
    <s v="137 Rivington St"/>
    <s v="New York"/>
    <s v="NY"/>
    <n v="10014"/>
  </r>
  <r>
    <n v="7937992529"/>
    <d v="2013-08-16T00:00:00"/>
    <x v="6"/>
    <x v="1"/>
    <n v="353164"/>
    <s v="T101"/>
    <s v="E"/>
    <n v="445"/>
    <n v="445"/>
    <s v="P"/>
    <n v="1645"/>
    <d v="1899-12-30T16:45:00"/>
    <n v="16"/>
    <n v="188"/>
    <s v="Ludlow St"/>
    <s v="188 Ludlow St"/>
    <s v="New York"/>
    <s v="NY"/>
    <n v="10014"/>
  </r>
  <r>
    <n v="7937992542"/>
    <d v="2013-08-16T00:00:00"/>
    <x v="2"/>
    <x v="0"/>
    <n v="353164"/>
    <s v="T101"/>
    <s v="E"/>
    <n v="515"/>
    <n v="515"/>
    <s v="P"/>
    <n v="1715"/>
    <d v="1899-12-30T17:15:00"/>
    <n v="17"/>
    <n v="158"/>
    <s v="Ludlow St"/>
    <s v="158 Ludlow St"/>
    <s v="New York"/>
    <s v="NY"/>
    <n v="10014"/>
  </r>
  <r>
    <n v="7937992566"/>
    <d v="2013-08-16T00:00:00"/>
    <x v="6"/>
    <x v="1"/>
    <n v="353164"/>
    <s v="T101"/>
    <s v="E"/>
    <n v="530"/>
    <n v="530"/>
    <s v="P"/>
    <n v="1730"/>
    <d v="1899-12-30T17:30:00"/>
    <n v="17"/>
    <n v="130"/>
    <s v="Orchard St"/>
    <s v="130 Orchard St"/>
    <s v="New York"/>
    <s v="NY"/>
    <n v="10014"/>
  </r>
  <r>
    <n v="7937992864"/>
    <d v="2013-08-17T00:00:00"/>
    <x v="6"/>
    <x v="1"/>
    <n v="353164"/>
    <s v="T101"/>
    <s v="E"/>
    <n v="1245"/>
    <n v="45"/>
    <s v="P"/>
    <n v="1245"/>
    <d v="1899-12-30T12:45:00"/>
    <n v="12"/>
    <n v="78"/>
    <s v="Clinton St"/>
    <s v="78 Clinton St"/>
    <s v="New York"/>
    <s v="NY"/>
    <n v="10014"/>
  </r>
  <r>
    <n v="7937992876"/>
    <d v="2013-08-17T00:00:00"/>
    <x v="6"/>
    <x v="1"/>
    <n v="353164"/>
    <s v="T101"/>
    <s v="E"/>
    <n v="1256"/>
    <n v="56"/>
    <s v="P"/>
    <n v="1256"/>
    <d v="1899-12-30T12:56:00"/>
    <n v="12"/>
    <n v="131"/>
    <s v="Rivington St"/>
    <s v="131 Rivington St"/>
    <s v="New York"/>
    <s v="NY"/>
    <n v="10014"/>
  </r>
  <r>
    <n v="7937992888"/>
    <d v="2013-08-17T00:00:00"/>
    <x v="6"/>
    <x v="1"/>
    <n v="353164"/>
    <s v="T101"/>
    <s v="E"/>
    <n v="107"/>
    <n v="107"/>
    <s v="P"/>
    <n v="1307"/>
    <d v="1899-12-30T13:07:00"/>
    <n v="13"/>
    <n v="172"/>
    <s v="Ludlow St"/>
    <s v="172 Ludlow St"/>
    <s v="New York"/>
    <s v="NY"/>
    <n v="10014"/>
  </r>
  <r>
    <n v="7937992906"/>
    <d v="2013-08-17T00:00:00"/>
    <x v="6"/>
    <x v="1"/>
    <n v="353164"/>
    <s v="T101"/>
    <s v="E"/>
    <n v="135"/>
    <n v="135"/>
    <s v="P"/>
    <n v="1335"/>
    <d v="1899-12-30T13:35:00"/>
    <n v="13"/>
    <n v="189"/>
    <s v="Allen St"/>
    <s v="189 Allen St"/>
    <s v="New York"/>
    <s v="NY"/>
    <n v="10014"/>
  </r>
  <r>
    <n v="7937992920"/>
    <d v="2013-08-17T00:00:00"/>
    <x v="6"/>
    <x v="1"/>
    <n v="353164"/>
    <s v="T101"/>
    <s v="E"/>
    <n v="145"/>
    <n v="145"/>
    <s v="P"/>
    <n v="1345"/>
    <d v="1899-12-30T13:45:00"/>
    <n v="13"/>
    <n v="189"/>
    <s v="Allen St"/>
    <s v="189 Allen St"/>
    <s v="New York"/>
    <s v="NY"/>
    <n v="10014"/>
  </r>
  <r>
    <n v="7937992943"/>
    <d v="2013-08-17T00:00:00"/>
    <x v="4"/>
    <x v="0"/>
    <n v="353164"/>
    <s v="T101"/>
    <s v="E"/>
    <n v="159"/>
    <n v="159"/>
    <s v="P"/>
    <n v="1359"/>
    <d v="1899-12-30T13:59:00"/>
    <n v="13"/>
    <n v="95"/>
    <s v="Delancey St"/>
    <s v="95 Delancey St"/>
    <s v="New York"/>
    <s v="NY"/>
    <n v="10014"/>
  </r>
  <r>
    <n v="7937992955"/>
    <d v="2013-08-17T00:00:00"/>
    <x v="8"/>
    <x v="3"/>
    <n v="353164"/>
    <s v="T101"/>
    <s v="E"/>
    <n v="203"/>
    <n v="203"/>
    <s v="P"/>
    <n v="1403"/>
    <d v="1899-12-30T14:03:00"/>
    <n v="14"/>
    <n v="95"/>
    <s v="Delancey St"/>
    <s v="95 Delancey St"/>
    <s v="New York"/>
    <s v="NY"/>
    <n v="10014"/>
  </r>
  <r>
    <n v="7937992967"/>
    <d v="2013-08-17T00:00:00"/>
    <x v="4"/>
    <x v="0"/>
    <n v="353164"/>
    <s v="T101"/>
    <s v="E"/>
    <n v="209"/>
    <n v="209"/>
    <s v="P"/>
    <n v="1409"/>
    <d v="1899-12-30T14:09:00"/>
    <n v="14"/>
    <m/>
    <s v="Broome and Ludlow Lo"/>
    <s v=" Broome and Ludlow Lo"/>
    <s v="New York"/>
    <s v="NY"/>
    <n v="10014"/>
  </r>
  <r>
    <n v="7937992979"/>
    <d v="2013-08-17T00:00:00"/>
    <x v="6"/>
    <x v="1"/>
    <n v="353164"/>
    <s v="T101"/>
    <s v="E"/>
    <n v="215"/>
    <n v="215"/>
    <s v="P"/>
    <n v="1415"/>
    <d v="1899-12-30T14:15:00"/>
    <n v="14"/>
    <n v="95"/>
    <s v="Orchard St"/>
    <s v="95 Orchard St"/>
    <s v="New York"/>
    <s v="NY"/>
    <n v="10014"/>
  </r>
  <r>
    <n v="7937992992"/>
    <d v="2013-08-17T00:00:00"/>
    <x v="8"/>
    <x v="3"/>
    <n v="353164"/>
    <s v="T101"/>
    <s v="E"/>
    <n v="231"/>
    <n v="231"/>
    <s v="P"/>
    <n v="1431"/>
    <d v="1899-12-30T14:31:00"/>
    <n v="14"/>
    <n v="19"/>
    <s v="Orchard St"/>
    <s v="19 Orchard St"/>
    <s v="New York"/>
    <s v="NY"/>
    <n v="10014"/>
  </r>
  <r>
    <n v="7937993005"/>
    <d v="2013-08-17T00:00:00"/>
    <x v="8"/>
    <x v="3"/>
    <n v="353164"/>
    <s v="T101"/>
    <s v="E"/>
    <n v="238"/>
    <n v="238"/>
    <s v="P"/>
    <n v="1438"/>
    <d v="1899-12-30T14:38:00"/>
    <n v="14"/>
    <n v="23"/>
    <s v="Essex St"/>
    <s v="23 Essex St"/>
    <s v="New York"/>
    <s v="NY"/>
    <n v="10014"/>
  </r>
  <r>
    <n v="7937993017"/>
    <d v="2013-08-17T00:00:00"/>
    <x v="8"/>
    <x v="3"/>
    <n v="353164"/>
    <s v="T101"/>
    <s v="E"/>
    <n v="340"/>
    <n v="340"/>
    <s v="P"/>
    <n v="1540"/>
    <d v="1899-12-30T15:40:00"/>
    <n v="15"/>
    <n v="55"/>
    <s v="Orchard St"/>
    <s v="55 Orchard St"/>
    <s v="New York"/>
    <s v="NY"/>
    <n v="10014"/>
  </r>
  <r>
    <n v="7937993066"/>
    <d v="2013-08-17T00:00:00"/>
    <x v="4"/>
    <x v="0"/>
    <n v="353164"/>
    <s v="T101"/>
    <s v="E"/>
    <n v="409"/>
    <n v="409"/>
    <s v="P"/>
    <n v="1609"/>
    <d v="1899-12-30T16:09:00"/>
    <n v="16"/>
    <n v="91"/>
    <s v="Allen St"/>
    <s v="91 Allen St"/>
    <s v="New York"/>
    <s v="NY"/>
    <n v="10014"/>
  </r>
  <r>
    <n v="7937993091"/>
    <d v="2013-08-17T00:00:00"/>
    <x v="4"/>
    <x v="0"/>
    <n v="353164"/>
    <s v="T101"/>
    <s v="E"/>
    <n v="449"/>
    <n v="449"/>
    <s v="P"/>
    <n v="1649"/>
    <d v="1899-12-30T16:49:00"/>
    <n v="16"/>
    <n v="61"/>
    <s v="Delancey St"/>
    <s v="61 Delancey St"/>
    <s v="New York"/>
    <s v="NY"/>
    <n v="10014"/>
  </r>
  <r>
    <n v="7937992840"/>
    <d v="2013-08-17T00:00:00"/>
    <x v="5"/>
    <x v="0"/>
    <n v="353164"/>
    <s v="T101"/>
    <s v="E"/>
    <n v="1240"/>
    <n v="40"/>
    <s v="P"/>
    <n v="1240"/>
    <d v="1899-12-30T12:40:00"/>
    <n v="12"/>
    <n v="95"/>
    <s v="Clinton St"/>
    <s v="95 Clinton St"/>
    <s v="New York"/>
    <s v="NY"/>
    <n v="10014"/>
  </r>
  <r>
    <n v="7937992852"/>
    <d v="2013-08-17T00:00:00"/>
    <x v="5"/>
    <x v="0"/>
    <n v="353164"/>
    <s v="T101"/>
    <s v="E"/>
    <n v="1242"/>
    <n v="42"/>
    <s v="P"/>
    <n v="1242"/>
    <d v="1899-12-30T12:42:00"/>
    <n v="12"/>
    <n v="93"/>
    <s v="Clinton St"/>
    <s v="93 Clinton St"/>
    <s v="New York"/>
    <s v="NY"/>
    <n v="10014"/>
  </r>
  <r>
    <n v="7937992890"/>
    <d v="2013-08-17T00:00:00"/>
    <x v="6"/>
    <x v="1"/>
    <n v="353164"/>
    <s v="T101"/>
    <s v="E"/>
    <n v="117"/>
    <n v="117"/>
    <s v="P"/>
    <n v="1317"/>
    <d v="1899-12-30T13:17:00"/>
    <n v="13"/>
    <n v="138"/>
    <s v="Orchard St"/>
    <s v="138 Orchard St"/>
    <s v="New York"/>
    <s v="NY"/>
    <n v="10014"/>
  </r>
  <r>
    <n v="7937992918"/>
    <d v="2013-08-17T00:00:00"/>
    <x v="6"/>
    <x v="1"/>
    <n v="353164"/>
    <s v="T101"/>
    <s v="E"/>
    <n v="140"/>
    <n v="140"/>
    <s v="P"/>
    <n v="1340"/>
    <d v="1899-12-30T13:40:00"/>
    <n v="13"/>
    <n v="201"/>
    <s v="Allen St"/>
    <s v="201 Allen St"/>
    <s v="New York"/>
    <s v="NY"/>
    <n v="10014"/>
  </r>
  <r>
    <n v="7937992931"/>
    <d v="2013-08-17T00:00:00"/>
    <x v="6"/>
    <x v="1"/>
    <n v="353164"/>
    <s v="T101"/>
    <s v="E"/>
    <n v="153"/>
    <n v="153"/>
    <s v="P"/>
    <n v="1353"/>
    <d v="1899-12-30T13:53:00"/>
    <n v="13"/>
    <n v="143"/>
    <s v="Orchard St"/>
    <s v="143 Orchard St"/>
    <s v="New York"/>
    <s v="NY"/>
    <n v="10014"/>
  </r>
  <r>
    <n v="7937992980"/>
    <d v="2013-08-17T00:00:00"/>
    <x v="8"/>
    <x v="3"/>
    <n v="353164"/>
    <s v="T101"/>
    <s v="E"/>
    <n v="219"/>
    <n v="219"/>
    <s v="P"/>
    <n v="1419"/>
    <d v="1899-12-30T14:19:00"/>
    <n v="14"/>
    <s v="75-79"/>
    <s v="Orchard St"/>
    <s v="75-79 Orchard St"/>
    <s v="New York"/>
    <s v="NY"/>
    <n v="10014"/>
  </r>
  <r>
    <n v="7937993029"/>
    <d v="2013-08-17T00:00:00"/>
    <x v="8"/>
    <x v="3"/>
    <n v="353164"/>
    <s v="T101"/>
    <s v="E"/>
    <n v="345"/>
    <n v="345"/>
    <s v="P"/>
    <n v="1545"/>
    <d v="1899-12-30T15:45:00"/>
    <n v="15"/>
    <s v="75-79"/>
    <s v="Orchard St"/>
    <s v="75-79 Orchard St"/>
    <s v="New York"/>
    <s v="NY"/>
    <n v="10014"/>
  </r>
  <r>
    <n v="7937993030"/>
    <d v="2013-08-17T00:00:00"/>
    <x v="6"/>
    <x v="1"/>
    <n v="353164"/>
    <s v="T101"/>
    <s v="E"/>
    <n v="356"/>
    <n v="356"/>
    <s v="P"/>
    <n v="1556"/>
    <d v="1899-12-30T15:56:00"/>
    <n v="15"/>
    <n v="252"/>
    <s v="Broome St"/>
    <s v="252 Broome St"/>
    <s v="New York"/>
    <s v="NY"/>
    <n v="10014"/>
  </r>
  <r>
    <n v="7937993054"/>
    <d v="2013-08-17T00:00:00"/>
    <x v="4"/>
    <x v="0"/>
    <n v="353164"/>
    <s v="T101"/>
    <s v="E"/>
    <n v="407"/>
    <n v="407"/>
    <s v="P"/>
    <n v="1607"/>
    <d v="1899-12-30T16:07:00"/>
    <n v="16"/>
    <n v="93"/>
    <s v="Allen St"/>
    <s v="93 Allen St"/>
    <s v="New York"/>
    <s v="NY"/>
    <n v="10014"/>
  </r>
  <r>
    <n v="7937993078"/>
    <d v="2013-08-17T00:00:00"/>
    <x v="0"/>
    <x v="0"/>
    <n v="353164"/>
    <s v="T101"/>
    <s v="E"/>
    <n v="441"/>
    <n v="441"/>
    <s v="P"/>
    <n v="1641"/>
    <d v="1899-12-30T16:41:00"/>
    <n v="16"/>
    <n v="81"/>
    <s v="Ludlow St"/>
    <s v="81 Ludlow St"/>
    <s v="New York"/>
    <s v="NY"/>
    <n v="10014"/>
  </r>
  <r>
    <n v="7937993080"/>
    <d v="2013-08-17T00:00:00"/>
    <x v="8"/>
    <x v="3"/>
    <n v="353164"/>
    <s v="T101"/>
    <s v="E"/>
    <n v="445"/>
    <n v="445"/>
    <s v="P"/>
    <n v="1645"/>
    <d v="1899-12-30T16:45:00"/>
    <n v="16"/>
    <n v="95"/>
    <s v="Delancey St"/>
    <s v="95 Delancey St"/>
    <s v="New York"/>
    <s v="NY"/>
    <n v="10014"/>
  </r>
  <r>
    <n v="7937993108"/>
    <d v="2013-08-17T00:00:00"/>
    <x v="8"/>
    <x v="3"/>
    <n v="353164"/>
    <s v="T101"/>
    <s v="E"/>
    <n v="456"/>
    <n v="456"/>
    <s v="P"/>
    <n v="1656"/>
    <d v="1899-12-30T16:56:00"/>
    <n v="16"/>
    <n v="48"/>
    <s v="Delancey St"/>
    <s v="48 Delancey St"/>
    <s v="New York"/>
    <s v="NY"/>
    <n v="10014"/>
  </r>
  <r>
    <n v="7937993110"/>
    <d v="2013-08-17T00:00:00"/>
    <x v="8"/>
    <x v="3"/>
    <n v="353164"/>
    <s v="T101"/>
    <s v="E"/>
    <n v="525"/>
    <n v="525"/>
    <s v="P"/>
    <n v="1725"/>
    <d v="1899-12-30T17:25:00"/>
    <n v="17"/>
    <n v="47"/>
    <s v="Delancey St"/>
    <s v="47 Delancey St"/>
    <s v="New York"/>
    <s v="NY"/>
    <n v="10014"/>
  </r>
  <r>
    <n v="7937993121"/>
    <d v="2013-08-17T00:00:00"/>
    <x v="8"/>
    <x v="3"/>
    <n v="353164"/>
    <s v="T101"/>
    <s v="E"/>
    <n v="542"/>
    <n v="542"/>
    <s v="P"/>
    <n v="1742"/>
    <d v="1899-12-30T17:42:00"/>
    <n v="17"/>
    <s v="75-79"/>
    <s v="Orchard St"/>
    <s v="75-79 Orchard St"/>
    <s v="New York"/>
    <s v="NY"/>
    <n v="10014"/>
  </r>
  <r>
    <n v="7937993261"/>
    <d v="2013-08-18T00:00:00"/>
    <x v="12"/>
    <x v="0"/>
    <n v="353164"/>
    <s v="T101"/>
    <s v="E"/>
    <n v="1124"/>
    <n v="1124"/>
    <s v="A"/>
    <n v="1124"/>
    <d v="1899-12-30T11:24:00"/>
    <n v="11"/>
    <n v="274"/>
    <s v="Bowery"/>
    <s v="274 Bowery"/>
    <s v="New York"/>
    <s v="NY"/>
    <n v="10014"/>
  </r>
  <r>
    <n v="7937993273"/>
    <d v="2013-08-18T00:00:00"/>
    <x v="4"/>
    <x v="0"/>
    <n v="353164"/>
    <s v="T101"/>
    <s v="E"/>
    <n v="1141"/>
    <n v="1141"/>
    <s v="A"/>
    <n v="1141"/>
    <d v="1899-12-30T11:41:00"/>
    <n v="11"/>
    <n v="202"/>
    <s v="Mott St"/>
    <s v="202 Mott St"/>
    <s v="New York"/>
    <s v="NY"/>
    <n v="10014"/>
  </r>
  <r>
    <n v="7937993285"/>
    <d v="2013-08-18T00:00:00"/>
    <x v="4"/>
    <x v="0"/>
    <n v="353164"/>
    <s v="T101"/>
    <s v="E"/>
    <n v="1145"/>
    <n v="1145"/>
    <s v="A"/>
    <n v="1145"/>
    <d v="1899-12-30T11:45:00"/>
    <n v="11"/>
    <n v="180"/>
    <s v="Mott St"/>
    <s v="180 Mott St"/>
    <s v="New York"/>
    <s v="NY"/>
    <n v="10014"/>
  </r>
  <r>
    <n v="7937993297"/>
    <d v="2013-08-18T00:00:00"/>
    <x v="4"/>
    <x v="0"/>
    <n v="353164"/>
    <s v="T101"/>
    <s v="E"/>
    <n v="1225"/>
    <n v="25"/>
    <s v="P"/>
    <n v="1225"/>
    <d v="1899-12-30T12:25:00"/>
    <n v="12"/>
    <n v="180"/>
    <s v="Mott St"/>
    <s v="180 Mott St"/>
    <s v="New York"/>
    <s v="NY"/>
    <n v="10014"/>
  </r>
  <r>
    <n v="7937993303"/>
    <d v="2013-08-18T00:00:00"/>
    <x v="4"/>
    <x v="0"/>
    <n v="353164"/>
    <s v="T101"/>
    <s v="E"/>
    <n v="1239"/>
    <n v="39"/>
    <s v="P"/>
    <n v="1239"/>
    <d v="1899-12-30T12:39:00"/>
    <n v="12"/>
    <s v="89A"/>
    <s v="E Houston St."/>
    <s v="89A E Houston St."/>
    <s v="New York"/>
    <s v="NY"/>
    <n v="10014"/>
  </r>
  <r>
    <n v="7937993406"/>
    <d v="2013-08-18T00:00:00"/>
    <x v="4"/>
    <x v="0"/>
    <n v="353164"/>
    <s v="T101"/>
    <s v="E"/>
    <n v="122"/>
    <n v="122"/>
    <s v="P"/>
    <n v="1322"/>
    <d v="1899-12-30T13:22:00"/>
    <n v="13"/>
    <n v="200"/>
    <s v="Allen St"/>
    <s v="200 Allen St"/>
    <s v="New York"/>
    <s v="NY"/>
    <n v="10014"/>
  </r>
  <r>
    <n v="7937993467"/>
    <d v="2013-08-18T00:00:00"/>
    <x v="2"/>
    <x v="0"/>
    <n v="353164"/>
    <s v="T101"/>
    <s v="E"/>
    <n v="244"/>
    <n v="244"/>
    <s v="P"/>
    <n v="1444"/>
    <d v="1899-12-30T14:44:00"/>
    <n v="14"/>
    <n v="147"/>
    <s v="Essex St"/>
    <s v="147 Essex St"/>
    <s v="New York"/>
    <s v="NY"/>
    <n v="10014"/>
  </r>
  <r>
    <n v="7937993479"/>
    <d v="2013-08-18T00:00:00"/>
    <x v="2"/>
    <x v="0"/>
    <n v="353164"/>
    <s v="T101"/>
    <s v="E"/>
    <n v="305"/>
    <n v="305"/>
    <s v="P"/>
    <n v="1505"/>
    <d v="1899-12-30T15:05:00"/>
    <n v="15"/>
    <n v="141"/>
    <s v="Ludlow St"/>
    <s v="141 Ludlow St"/>
    <s v="New York"/>
    <s v="NY"/>
    <n v="10014"/>
  </r>
  <r>
    <n v="7937993492"/>
    <d v="2013-08-18T00:00:00"/>
    <x v="4"/>
    <x v="0"/>
    <n v="353164"/>
    <s v="T101"/>
    <s v="E"/>
    <n v="412"/>
    <n v="412"/>
    <s v="P"/>
    <n v="1612"/>
    <d v="1899-12-30T16:12:00"/>
    <n v="16"/>
    <s v="85A"/>
    <s v="Kenmare St"/>
    <s v="85A Kenmare St"/>
    <s v="New York"/>
    <s v="NY"/>
    <n v="10014"/>
  </r>
  <r>
    <n v="7937993194"/>
    <d v="2013-08-18T00:00:00"/>
    <x v="2"/>
    <x v="0"/>
    <n v="353164"/>
    <s v="T101"/>
    <s v="E"/>
    <n v="1034"/>
    <n v="1034"/>
    <s v="A"/>
    <n v="1034"/>
    <d v="1899-12-30T10:34:00"/>
    <n v="10"/>
    <n v="109"/>
    <s v="Norfolk St"/>
    <s v="109 Norfolk St"/>
    <s v="New York"/>
    <s v="NY"/>
    <n v="10014"/>
  </r>
  <r>
    <n v="7937993200"/>
    <d v="2013-08-18T00:00:00"/>
    <x v="2"/>
    <x v="0"/>
    <n v="353164"/>
    <s v="T101"/>
    <s v="E"/>
    <n v="1039"/>
    <n v="1039"/>
    <s v="A"/>
    <n v="1039"/>
    <d v="1899-12-30T10:39:00"/>
    <n v="10"/>
    <n v="105"/>
    <s v="Clinton St"/>
    <s v="105 Clinton St"/>
    <s v="New York"/>
    <s v="NY"/>
    <n v="10014"/>
  </r>
  <r>
    <n v="7937993212"/>
    <d v="2013-08-18T00:00:00"/>
    <x v="5"/>
    <x v="0"/>
    <n v="353164"/>
    <s v="T101"/>
    <s v="E"/>
    <n v="1042"/>
    <n v="1042"/>
    <s v="A"/>
    <n v="1042"/>
    <d v="1899-12-30T10:42:00"/>
    <n v="10"/>
    <n v="93"/>
    <s v="Clinton St"/>
    <s v="93 Clinton St"/>
    <s v="New York"/>
    <s v="NY"/>
    <n v="10014"/>
  </r>
  <r>
    <n v="7937993224"/>
    <d v="2013-08-18T00:00:00"/>
    <x v="2"/>
    <x v="0"/>
    <n v="353164"/>
    <s v="T101"/>
    <s v="E"/>
    <n v="1050"/>
    <n v="1050"/>
    <s v="A"/>
    <n v="1050"/>
    <d v="1899-12-30T10:50:00"/>
    <n v="10"/>
    <n v="109"/>
    <s v="Norfolk St"/>
    <s v="109 Norfolk St"/>
    <s v="New York"/>
    <s v="NY"/>
    <n v="10014"/>
  </r>
  <r>
    <n v="7937993236"/>
    <d v="2013-08-18T00:00:00"/>
    <x v="9"/>
    <x v="1"/>
    <n v="353164"/>
    <s v="T101"/>
    <s v="E"/>
    <n v="1050"/>
    <n v="1050"/>
    <s v="A"/>
    <n v="1050"/>
    <d v="1899-12-30T10:50:00"/>
    <n v="10"/>
    <n v="109"/>
    <s v="Norfolk St"/>
    <s v="109 Norfolk St"/>
    <s v="New York"/>
    <s v="NY"/>
    <n v="10014"/>
  </r>
  <r>
    <n v="7937993250"/>
    <d v="2013-08-18T00:00:00"/>
    <x v="9"/>
    <x v="1"/>
    <n v="353164"/>
    <s v="T101"/>
    <s v="E"/>
    <n v="1114"/>
    <n v="1114"/>
    <s v="A"/>
    <n v="1114"/>
    <d v="1899-12-30T11:14:00"/>
    <n v="11"/>
    <n v="58"/>
    <s v="E 1st St"/>
    <s v="58 E 1st St"/>
    <s v="New York"/>
    <s v="NY"/>
    <n v="10014"/>
  </r>
  <r>
    <n v="7937993364"/>
    <d v="2013-08-18T00:00:00"/>
    <x v="9"/>
    <x v="1"/>
    <n v="353164"/>
    <s v="T101"/>
    <s v="E"/>
    <n v="102"/>
    <n v="102"/>
    <s v="P"/>
    <n v="1302"/>
    <d v="1899-12-30T13:02:00"/>
    <n v="13"/>
    <n v="30"/>
    <s v="Bond St"/>
    <s v="30 Bond St"/>
    <s v="New York"/>
    <s v="NY"/>
    <n v="10014"/>
  </r>
  <r>
    <n v="7937993376"/>
    <d v="2013-08-18T00:00:00"/>
    <x v="17"/>
    <x v="2"/>
    <n v="353164"/>
    <s v="T101"/>
    <s v="E"/>
    <n v="107"/>
    <n v="107"/>
    <s v="P"/>
    <n v="1307"/>
    <d v="1899-12-30T13:07:00"/>
    <n v="13"/>
    <n v="50"/>
    <s v="Bond St"/>
    <s v="50 Bond St"/>
    <s v="New York"/>
    <s v="NY"/>
    <n v="10014"/>
  </r>
  <r>
    <n v="7937993388"/>
    <d v="2013-08-18T00:00:00"/>
    <x v="4"/>
    <x v="0"/>
    <n v="353164"/>
    <s v="T101"/>
    <s v="E"/>
    <n v="119"/>
    <n v="119"/>
    <s v="P"/>
    <n v="1319"/>
    <d v="1899-12-30T13:19:00"/>
    <n v="13"/>
    <n v="205"/>
    <s v="Allen St"/>
    <s v="205 Allen St"/>
    <s v="New York"/>
    <s v="NY"/>
    <n v="10014"/>
  </r>
  <r>
    <n v="7937993390"/>
    <d v="2013-08-18T00:00:00"/>
    <x v="4"/>
    <x v="0"/>
    <n v="353164"/>
    <s v="T101"/>
    <s v="E"/>
    <n v="121"/>
    <n v="121"/>
    <s v="P"/>
    <n v="1321"/>
    <d v="1899-12-30T13:21:00"/>
    <n v="13"/>
    <n v="205"/>
    <s v="Allen St"/>
    <s v="205 Allen St"/>
    <s v="New York"/>
    <s v="NY"/>
    <n v="10014"/>
  </r>
  <r>
    <n v="7937993431"/>
    <d v="2013-08-18T00:00:00"/>
    <x v="2"/>
    <x v="0"/>
    <n v="353164"/>
    <s v="T101"/>
    <s v="E"/>
    <n v="230"/>
    <n v="230"/>
    <s v="P"/>
    <n v="1430"/>
    <d v="1899-12-30T14:30:00"/>
    <n v="14"/>
    <n v="107"/>
    <s v="Essex St"/>
    <s v="107 Essex St"/>
    <s v="New York"/>
    <s v="NY"/>
    <n v="10014"/>
  </r>
  <r>
    <n v="7937993443"/>
    <d v="2013-08-18T00:00:00"/>
    <x v="2"/>
    <x v="0"/>
    <n v="353164"/>
    <s v="T101"/>
    <s v="E"/>
    <n v="232"/>
    <n v="232"/>
    <s v="P"/>
    <n v="1432"/>
    <d v="1899-12-30T14:32:00"/>
    <n v="14"/>
    <n v="107"/>
    <s v="Clinton St"/>
    <s v="107 Clinton St"/>
    <s v="New York"/>
    <s v="NY"/>
    <n v="10014"/>
  </r>
  <r>
    <n v="7937993455"/>
    <d v="2013-08-18T00:00:00"/>
    <x v="5"/>
    <x v="0"/>
    <n v="353164"/>
    <s v="T101"/>
    <s v="E"/>
    <n v="237"/>
    <n v="237"/>
    <s v="P"/>
    <n v="1437"/>
    <d v="1899-12-30T14:37:00"/>
    <n v="14"/>
    <n v="49"/>
    <s v="Clinton St"/>
    <s v="49 Clinton St"/>
    <s v="New York"/>
    <s v="NY"/>
    <n v="10014"/>
  </r>
  <r>
    <n v="7937993480"/>
    <d v="2013-08-18T00:00:00"/>
    <x v="4"/>
    <x v="0"/>
    <n v="353164"/>
    <s v="T101"/>
    <s v="E"/>
    <n v="407"/>
    <n v="407"/>
    <s v="P"/>
    <n v="1607"/>
    <d v="1899-12-30T16:07:00"/>
    <n v="16"/>
    <n v="180"/>
    <s v="Mott St"/>
    <s v="180 Mott St"/>
    <s v="New York"/>
    <s v="NY"/>
    <n v="10014"/>
  </r>
  <r>
    <n v="7937993509"/>
    <d v="2013-08-21T00:00:00"/>
    <x v="8"/>
    <x v="3"/>
    <n v="353164"/>
    <s v="T101"/>
    <s v="E"/>
    <n v="114"/>
    <n v="114"/>
    <s v="P"/>
    <n v="1314"/>
    <d v="1899-12-30T13:14:00"/>
    <n v="13"/>
    <n v="61"/>
    <s v="Clinton St"/>
    <s v="61 Clinton St"/>
    <s v="New York"/>
    <s v="NY"/>
    <n v="10014"/>
  </r>
  <r>
    <n v="7937993583"/>
    <d v="2013-08-21T00:00:00"/>
    <x v="5"/>
    <x v="0"/>
    <n v="353164"/>
    <s v="T101"/>
    <s v="E"/>
    <n v="139"/>
    <n v="139"/>
    <s v="P"/>
    <n v="1339"/>
    <d v="1899-12-30T13:39:00"/>
    <n v="13"/>
    <n v="122"/>
    <s v="Norfolk St"/>
    <s v="122 Norfolk St"/>
    <s v="New York"/>
    <s v="NY"/>
    <n v="10014"/>
  </r>
  <r>
    <n v="7937993595"/>
    <d v="2013-08-21T00:00:00"/>
    <x v="5"/>
    <x v="0"/>
    <n v="353164"/>
    <s v="T101"/>
    <s v="E"/>
    <n v="141"/>
    <n v="141"/>
    <s v="P"/>
    <n v="1341"/>
    <d v="1899-12-30T13:41:00"/>
    <n v="13"/>
    <n v="115"/>
    <s v="Norfolk St"/>
    <s v="115 Norfolk St"/>
    <s v="New York"/>
    <s v="NY"/>
    <n v="10014"/>
  </r>
  <r>
    <n v="7937993613"/>
    <d v="2013-08-21T00:00:00"/>
    <x v="5"/>
    <x v="0"/>
    <n v="353164"/>
    <s v="T101"/>
    <s v="E"/>
    <n v="146"/>
    <n v="146"/>
    <s v="P"/>
    <n v="1346"/>
    <d v="1899-12-30T13:46:00"/>
    <n v="13"/>
    <n v="154"/>
    <s v="Rivington St"/>
    <s v="154 Rivington St"/>
    <s v="New York"/>
    <s v="NY"/>
    <n v="10014"/>
  </r>
  <r>
    <n v="7937993637"/>
    <d v="2013-08-21T00:00:00"/>
    <x v="8"/>
    <x v="3"/>
    <n v="353164"/>
    <s v="T101"/>
    <s v="E"/>
    <n v="303"/>
    <n v="303"/>
    <s v="P"/>
    <n v="1503"/>
    <d v="1899-12-30T15:03:00"/>
    <n v="15"/>
    <n v="170"/>
    <s v="Delancey St"/>
    <s v="170 Delancey St"/>
    <s v="New York"/>
    <s v="NY"/>
    <n v="10014"/>
  </r>
  <r>
    <n v="7937993649"/>
    <d v="2013-08-21T00:00:00"/>
    <x v="6"/>
    <x v="1"/>
    <n v="353164"/>
    <s v="T101"/>
    <s v="E"/>
    <n v="305"/>
    <n v="305"/>
    <s v="P"/>
    <n v="1505"/>
    <d v="1899-12-30T15:05:00"/>
    <n v="15"/>
    <n v="176"/>
    <s v="Delancey St"/>
    <s v="176 Delancey St"/>
    <s v="New York"/>
    <s v="NY"/>
    <n v="10014"/>
  </r>
  <r>
    <n v="7937993674"/>
    <d v="2013-08-21T00:00:00"/>
    <x v="6"/>
    <x v="1"/>
    <n v="353164"/>
    <s v="T101"/>
    <s v="E"/>
    <n v="317"/>
    <n v="317"/>
    <s v="P"/>
    <n v="1517"/>
    <d v="1899-12-30T15:17:00"/>
    <n v="15"/>
    <n v="131"/>
    <s v="Rivington St"/>
    <s v="131 Rivington St"/>
    <s v="New York"/>
    <s v="NY"/>
    <n v="10014"/>
  </r>
  <r>
    <n v="7937993686"/>
    <d v="2013-08-21T00:00:00"/>
    <x v="6"/>
    <x v="1"/>
    <n v="353164"/>
    <s v="T101"/>
    <s v="E"/>
    <n v="424"/>
    <n v="424"/>
    <s v="P"/>
    <n v="1624"/>
    <d v="1899-12-30T16:24:00"/>
    <n v="16"/>
    <n v="188"/>
    <s v="Ludlow St"/>
    <s v="188 Ludlow St"/>
    <s v="New York"/>
    <s v="NY"/>
    <n v="10014"/>
  </r>
  <r>
    <n v="7937993698"/>
    <d v="2013-08-21T00:00:00"/>
    <x v="2"/>
    <x v="0"/>
    <n v="353164"/>
    <s v="T101"/>
    <s v="E"/>
    <n v="427"/>
    <n v="427"/>
    <s v="P"/>
    <n v="1627"/>
    <d v="1899-12-30T16:27:00"/>
    <n v="16"/>
    <n v="179"/>
    <s v="Ludlow St"/>
    <s v="179 Ludlow St"/>
    <s v="New York"/>
    <s v="NY"/>
    <n v="10014"/>
  </r>
  <r>
    <n v="7937993704"/>
    <d v="2013-08-21T00:00:00"/>
    <x v="8"/>
    <x v="3"/>
    <n v="353164"/>
    <s v="T101"/>
    <s v="E"/>
    <n v="433"/>
    <n v="433"/>
    <s v="P"/>
    <n v="1633"/>
    <d v="1899-12-30T16:33:00"/>
    <n v="16"/>
    <n v="150"/>
    <s v="Ludlow St"/>
    <s v="150 Ludlow St"/>
    <s v="New York"/>
    <s v="NY"/>
    <n v="10014"/>
  </r>
  <r>
    <n v="7937993716"/>
    <d v="2013-08-21T00:00:00"/>
    <x v="9"/>
    <x v="1"/>
    <n v="353164"/>
    <s v="T101"/>
    <s v="E"/>
    <n v="516"/>
    <n v="516"/>
    <s v="P"/>
    <n v="1716"/>
    <d v="1899-12-30T17:16:00"/>
    <n v="17"/>
    <n v="170"/>
    <s v="Ludlow St"/>
    <s v="170 Ludlow St"/>
    <s v="New York"/>
    <s v="NY"/>
    <n v="10014"/>
  </r>
  <r>
    <n v="7937993728"/>
    <d v="2013-08-21T00:00:00"/>
    <x v="5"/>
    <x v="0"/>
    <n v="353164"/>
    <s v="T101"/>
    <s v="E"/>
    <n v="525"/>
    <n v="525"/>
    <s v="P"/>
    <n v="1725"/>
    <d v="1899-12-30T17:25:00"/>
    <n v="17"/>
    <n v="188"/>
    <s v="Ludlow St"/>
    <s v="188 Ludlow St"/>
    <s v="New York"/>
    <s v="NY"/>
    <n v="10014"/>
  </r>
  <r>
    <n v="7937993730"/>
    <d v="2013-08-21T00:00:00"/>
    <x v="6"/>
    <x v="1"/>
    <n v="353164"/>
    <s v="T101"/>
    <s v="E"/>
    <n v="537"/>
    <n v="537"/>
    <s v="P"/>
    <n v="1737"/>
    <d v="1899-12-30T17:37:00"/>
    <n v="17"/>
    <n v="139"/>
    <s v="Ludlow St"/>
    <s v="139 Ludlow St"/>
    <s v="New York"/>
    <s v="NY"/>
    <n v="10014"/>
  </r>
  <r>
    <n v="7937993510"/>
    <d v="2013-08-21T00:00:00"/>
    <x v="5"/>
    <x v="0"/>
    <n v="353164"/>
    <s v="T101"/>
    <s v="E"/>
    <n v="115"/>
    <n v="115"/>
    <s v="P"/>
    <n v="1315"/>
    <d v="1899-12-30T13:15:00"/>
    <n v="13"/>
    <n v="57"/>
    <s v="Clinton St"/>
    <s v="57 Clinton St"/>
    <s v="New York"/>
    <s v="NY"/>
    <n v="10014"/>
  </r>
  <r>
    <n v="7937993522"/>
    <d v="2013-08-21T00:00:00"/>
    <x v="8"/>
    <x v="3"/>
    <n v="353164"/>
    <s v="T101"/>
    <s v="E"/>
    <n v="117"/>
    <n v="117"/>
    <s v="P"/>
    <n v="1317"/>
    <d v="1899-12-30T13:17:00"/>
    <n v="13"/>
    <n v="43"/>
    <s v="Clinton St"/>
    <s v="43 Clinton St"/>
    <s v="New York"/>
    <s v="NY"/>
    <n v="10014"/>
  </r>
  <r>
    <n v="7937993534"/>
    <d v="2013-08-21T00:00:00"/>
    <x v="2"/>
    <x v="0"/>
    <n v="353164"/>
    <s v="T101"/>
    <s v="E"/>
    <n v="127"/>
    <n v="127"/>
    <s v="P"/>
    <n v="1327"/>
    <d v="1899-12-30T13:27:00"/>
    <n v="13"/>
    <n v="150"/>
    <s v="Stanton St"/>
    <s v="150 Stanton St"/>
    <s v="New York"/>
    <s v="NY"/>
    <n v="10014"/>
  </r>
  <r>
    <n v="7937993546"/>
    <d v="2013-08-21T00:00:00"/>
    <x v="2"/>
    <x v="0"/>
    <n v="353164"/>
    <s v="T101"/>
    <s v="E"/>
    <n v="129"/>
    <n v="129"/>
    <s v="P"/>
    <n v="1329"/>
    <d v="1899-12-30T13:29:00"/>
    <n v="13"/>
    <n v="138"/>
    <s v="Stanton St"/>
    <s v="138 Stanton St"/>
    <s v="New York"/>
    <s v="NY"/>
    <n v="10014"/>
  </r>
  <r>
    <n v="7937993560"/>
    <d v="2013-08-21T00:00:00"/>
    <x v="19"/>
    <x v="0"/>
    <n v="353164"/>
    <s v="T101"/>
    <s v="E"/>
    <n v="134"/>
    <n v="134"/>
    <s v="P"/>
    <n v="1334"/>
    <d v="1899-12-30T13:34:00"/>
    <n v="13"/>
    <n v="153"/>
    <s v="Norfolk St"/>
    <s v="153 Norfolk St"/>
    <s v="New York"/>
    <s v="NY"/>
    <n v="10014"/>
  </r>
  <r>
    <n v="7937993650"/>
    <d v="2013-08-21T00:00:00"/>
    <x v="6"/>
    <x v="1"/>
    <n v="353164"/>
    <s v="T101"/>
    <s v="E"/>
    <n v="307"/>
    <n v="307"/>
    <s v="P"/>
    <n v="1507"/>
    <d v="1899-12-30T15:07:00"/>
    <n v="15"/>
    <n v="168"/>
    <s v="Delancey St"/>
    <s v="168 Delancey St"/>
    <s v="New York"/>
    <s v="NY"/>
    <n v="10014"/>
  </r>
  <r>
    <n v="7937993662"/>
    <d v="2013-08-21T00:00:00"/>
    <x v="4"/>
    <x v="0"/>
    <n v="353164"/>
    <s v="T101"/>
    <s v="E"/>
    <n v="312"/>
    <n v="312"/>
    <s v="P"/>
    <n v="1512"/>
    <d v="1899-12-30T15:12:00"/>
    <n v="15"/>
    <n v="101"/>
    <s v="Norfolk St"/>
    <s v="101 Norfolk St"/>
    <s v="New York"/>
    <s v="NY"/>
    <n v="10014"/>
  </r>
  <r>
    <n v="7937993789"/>
    <d v="2013-08-22T00:00:00"/>
    <x v="7"/>
    <x v="2"/>
    <n v="353164"/>
    <s v="T101"/>
    <s v="E"/>
    <n v="1246"/>
    <n v="46"/>
    <s v="P"/>
    <n v="1246"/>
    <d v="1899-12-30T12:46:00"/>
    <n v="12"/>
    <n v="35"/>
    <s v="E 1st St"/>
    <s v="35 E 1st St"/>
    <s v="New York"/>
    <s v="NY"/>
    <n v="10014"/>
  </r>
  <r>
    <n v="7937993790"/>
    <d v="2013-08-22T00:00:00"/>
    <x v="4"/>
    <x v="0"/>
    <n v="353164"/>
    <s v="T101"/>
    <s v="E"/>
    <n v="1256"/>
    <n v="56"/>
    <s v="P"/>
    <n v="1256"/>
    <d v="1899-12-30T12:56:00"/>
    <n v="12"/>
    <n v="11"/>
    <s v="E 1st St"/>
    <s v="11 E 1st St"/>
    <s v="New York"/>
    <s v="NY"/>
    <n v="10014"/>
  </r>
  <r>
    <n v="7937993819"/>
    <d v="2013-08-22T00:00:00"/>
    <x v="20"/>
    <x v="0"/>
    <n v="353164"/>
    <s v="T101"/>
    <s v="E"/>
    <n v="139"/>
    <n v="139"/>
    <s v="P"/>
    <n v="1339"/>
    <d v="1899-12-30T13:39:00"/>
    <n v="13"/>
    <n v="670"/>
    <s v="Broadway"/>
    <s v="670 Broadway"/>
    <s v="New York"/>
    <s v="NY"/>
    <n v="10014"/>
  </r>
  <r>
    <n v="7937993844"/>
    <d v="2013-08-22T00:00:00"/>
    <x v="6"/>
    <x v="1"/>
    <n v="353164"/>
    <s v="T101"/>
    <s v="E"/>
    <n v="256"/>
    <n v="256"/>
    <s v="P"/>
    <n v="1456"/>
    <d v="1899-12-30T14:56:00"/>
    <n v="14"/>
    <n v="2"/>
    <s v="Washington Pl"/>
    <s v="2 Washington Pl"/>
    <s v="New York"/>
    <s v="NY"/>
    <n v="10014"/>
  </r>
  <r>
    <n v="7937993868"/>
    <d v="2013-08-22T00:00:00"/>
    <x v="8"/>
    <x v="3"/>
    <n v="353164"/>
    <s v="T101"/>
    <s v="E"/>
    <n v="416"/>
    <n v="416"/>
    <s v="P"/>
    <n v="1616"/>
    <d v="1899-12-30T16:16:00"/>
    <n v="16"/>
    <n v="566"/>
    <s v="Laguardia Pl"/>
    <s v="566 Laguardia Pl"/>
    <s v="New York"/>
    <s v="NY"/>
    <n v="10014"/>
  </r>
  <r>
    <n v="7937993870"/>
    <d v="2013-08-22T00:00:00"/>
    <x v="6"/>
    <x v="1"/>
    <n v="353164"/>
    <s v="T101"/>
    <s v="E"/>
    <n v="429"/>
    <n v="429"/>
    <s v="P"/>
    <n v="1629"/>
    <d v="1899-12-30T16:29:00"/>
    <n v="16"/>
    <n v="13"/>
    <s v="E 8th St"/>
    <s v="13 E 8th St"/>
    <s v="New York"/>
    <s v="NY"/>
    <n v="10014"/>
  </r>
  <r>
    <n v="7937993881"/>
    <d v="2013-08-22T00:00:00"/>
    <x v="6"/>
    <x v="1"/>
    <n v="353164"/>
    <s v="T101"/>
    <s v="E"/>
    <n v="431"/>
    <n v="431"/>
    <s v="P"/>
    <n v="1631"/>
    <d v="1899-12-30T16:31:00"/>
    <n v="16"/>
    <n v="4"/>
    <s v="E 8th St"/>
    <s v="4 E 8th St"/>
    <s v="New York"/>
    <s v="NY"/>
    <n v="10014"/>
  </r>
  <r>
    <n v="7937993893"/>
    <d v="2013-08-22T00:00:00"/>
    <x v="8"/>
    <x v="3"/>
    <n v="353164"/>
    <s v="T101"/>
    <s v="E"/>
    <n v="500"/>
    <n v="500"/>
    <s v="P"/>
    <n v="1700"/>
    <d v="1899-12-30T17:00:00"/>
    <n v="17"/>
    <n v="130"/>
    <s v="7th Ave S"/>
    <s v="130 7th Ave S"/>
    <s v="New York"/>
    <s v="NY"/>
    <n v="10014"/>
  </r>
  <r>
    <n v="7937993900"/>
    <d v="2013-08-22T00:00:00"/>
    <x v="8"/>
    <x v="3"/>
    <n v="353164"/>
    <s v="T101"/>
    <s v="E"/>
    <n v="521"/>
    <n v="521"/>
    <s v="P"/>
    <n v="1721"/>
    <d v="1899-12-30T17:21:00"/>
    <n v="17"/>
    <n v="135"/>
    <s v="W 3rd St"/>
    <s v="135 W 3rd St"/>
    <s v="New York"/>
    <s v="NY"/>
    <n v="10014"/>
  </r>
  <r>
    <n v="7937993911"/>
    <d v="2013-08-22T00:00:00"/>
    <x v="8"/>
    <x v="3"/>
    <n v="353164"/>
    <s v="T101"/>
    <s v="E"/>
    <n v="548"/>
    <n v="548"/>
    <s v="P"/>
    <n v="1748"/>
    <d v="1899-12-30T17:48:00"/>
    <n v="17"/>
    <n v="35"/>
    <s v="7th Ave"/>
    <s v="35 7th Ave"/>
    <s v="New York"/>
    <s v="NY"/>
    <n v="10014"/>
  </r>
  <r>
    <n v="7937993807"/>
    <d v="2013-08-22T00:00:00"/>
    <x v="2"/>
    <x v="0"/>
    <n v="353164"/>
    <s v="T101"/>
    <s v="E"/>
    <n v="101"/>
    <n v="101"/>
    <s v="P"/>
    <n v="1301"/>
    <d v="1899-12-30T13:01:00"/>
    <n v="13"/>
    <n v="324"/>
    <s v="Bowery"/>
    <s v="324 Bowery"/>
    <s v="New York"/>
    <s v="NY"/>
    <n v="10014"/>
  </r>
  <r>
    <n v="7937993820"/>
    <d v="2013-08-22T00:00:00"/>
    <x v="5"/>
    <x v="0"/>
    <n v="353164"/>
    <s v="T101"/>
    <s v="E"/>
    <n v="249"/>
    <n v="249"/>
    <s v="P"/>
    <n v="1449"/>
    <d v="1899-12-30T14:49:00"/>
    <n v="14"/>
    <n v="250"/>
    <s v="Mercer St"/>
    <s v="250 Mercer St"/>
    <s v="New York"/>
    <s v="NY"/>
    <n v="10014"/>
  </r>
  <r>
    <n v="7937993923"/>
    <d v="2013-08-22T00:00:00"/>
    <x v="2"/>
    <x v="0"/>
    <n v="353164"/>
    <s v="T101"/>
    <s v="E"/>
    <n v="554"/>
    <n v="554"/>
    <s v="P"/>
    <n v="1754"/>
    <d v="1899-12-30T17:54:00"/>
    <n v="17"/>
    <n v="60"/>
    <s v="W 13th St"/>
    <s v="60 W 13th St"/>
    <s v="New York"/>
    <s v="NY"/>
    <n v="10014"/>
  </r>
  <r>
    <n v="7937993984"/>
    <d v="2013-08-23T00:00:00"/>
    <x v="6"/>
    <x v="1"/>
    <n v="353164"/>
    <s v="T101"/>
    <s v="E"/>
    <n v="1259"/>
    <n v="59"/>
    <s v="P"/>
    <n v="1259"/>
    <d v="1899-12-30T12:59:00"/>
    <n v="12"/>
    <n v="150"/>
    <s v="Orchard St"/>
    <s v="150 Orchard St"/>
    <s v="New York"/>
    <s v="NY"/>
    <n v="10014"/>
  </r>
  <r>
    <n v="7937994022"/>
    <d v="2013-08-23T00:00:00"/>
    <x v="0"/>
    <x v="0"/>
    <n v="353164"/>
    <s v="T101"/>
    <s v="E"/>
    <n v="149"/>
    <n v="149"/>
    <s v="P"/>
    <n v="1349"/>
    <d v="1899-12-30T13:49:00"/>
    <n v="13"/>
    <n v="205"/>
    <s v="Mott St"/>
    <s v="205 Mott St"/>
    <s v="New York"/>
    <s v="NY"/>
    <n v="10014"/>
  </r>
  <r>
    <n v="7937994034"/>
    <d v="2013-08-23T00:00:00"/>
    <x v="16"/>
    <x v="1"/>
    <n v="353164"/>
    <s v="T101"/>
    <s v="E"/>
    <n v="201"/>
    <n v="201"/>
    <s v="P"/>
    <n v="1401"/>
    <d v="1899-12-30T14:01:00"/>
    <n v="14"/>
    <n v="226"/>
    <s v="Elizabeth St"/>
    <s v="226 Elizabeth St"/>
    <s v="New York"/>
    <s v="NY"/>
    <n v="10014"/>
  </r>
  <r>
    <n v="7937994060"/>
    <d v="2013-08-23T00:00:00"/>
    <x v="5"/>
    <x v="0"/>
    <n v="353164"/>
    <s v="T101"/>
    <s v="E"/>
    <n v="218"/>
    <n v="218"/>
    <s v="P"/>
    <n v="1418"/>
    <d v="1899-12-30T14:18:00"/>
    <n v="14"/>
    <n v="306"/>
    <s v="Mott St"/>
    <s v="306 Mott St"/>
    <s v="New York"/>
    <s v="NY"/>
    <n v="10014"/>
  </r>
  <r>
    <n v="7937994071"/>
    <d v="2013-08-23T00:00:00"/>
    <x v="5"/>
    <x v="0"/>
    <n v="353164"/>
    <s v="T101"/>
    <s v="E"/>
    <n v="220"/>
    <n v="220"/>
    <s v="P"/>
    <n v="1420"/>
    <d v="1899-12-30T14:20:00"/>
    <n v="14"/>
    <s v="302-4"/>
    <s v="Mott St"/>
    <s v="302-4 Mott St"/>
    <s v="New York"/>
    <s v="NY"/>
    <n v="10014"/>
  </r>
  <r>
    <n v="7937994083"/>
    <d v="2013-08-23T00:00:00"/>
    <x v="2"/>
    <x v="0"/>
    <n v="353164"/>
    <s v="T101"/>
    <s v="E"/>
    <n v="232"/>
    <n v="232"/>
    <s v="P"/>
    <n v="1432"/>
    <d v="1899-12-30T14:32:00"/>
    <n v="14"/>
    <n v="170"/>
    <s v="Elizabeth St"/>
    <s v="170 Elizabeth St"/>
    <s v="New York"/>
    <s v="NY"/>
    <n v="10014"/>
  </r>
  <r>
    <n v="7937994113"/>
    <d v="2013-08-23T00:00:00"/>
    <x v="21"/>
    <x v="3"/>
    <n v="353164"/>
    <s v="T101"/>
    <s v="E"/>
    <n v="423"/>
    <n v="423"/>
    <s v="P"/>
    <n v="1623"/>
    <d v="1899-12-30T16:23:00"/>
    <n v="16"/>
    <n v="568"/>
    <s v="Broadway"/>
    <s v="568 Broadway"/>
    <s v="New York"/>
    <s v="NY"/>
    <n v="10014"/>
  </r>
  <r>
    <n v="7937994149"/>
    <d v="2013-08-23T00:00:00"/>
    <x v="2"/>
    <x v="0"/>
    <n v="353164"/>
    <s v="T101"/>
    <s v="E"/>
    <n v="439"/>
    <n v="439"/>
    <s v="P"/>
    <n v="1639"/>
    <d v="1899-12-30T16:39:00"/>
    <n v="16"/>
    <n v="68"/>
    <s v="Prince St"/>
    <s v="68 Prince St"/>
    <s v="New York"/>
    <s v="NY"/>
    <n v="10014"/>
  </r>
  <r>
    <n v="7937994150"/>
    <d v="2013-08-23T00:00:00"/>
    <x v="2"/>
    <x v="0"/>
    <n v="353164"/>
    <s v="T101"/>
    <s v="E"/>
    <n v="441"/>
    <n v="441"/>
    <s v="P"/>
    <n v="1641"/>
    <d v="1899-12-30T16:41:00"/>
    <n v="16"/>
    <n v="70"/>
    <s v="Prince St"/>
    <s v="70 Prince St"/>
    <s v="New York"/>
    <s v="NY"/>
    <n v="10014"/>
  </r>
  <r>
    <n v="7937994162"/>
    <d v="2013-08-23T00:00:00"/>
    <x v="5"/>
    <x v="0"/>
    <n v="353164"/>
    <s v="T101"/>
    <s v="E"/>
    <n v="443"/>
    <n v="443"/>
    <s v="P"/>
    <n v="1643"/>
    <d v="1899-12-30T16:43:00"/>
    <n v="16"/>
    <n v="97"/>
    <s v="Crosby St"/>
    <s v="97 Crosby St"/>
    <s v="New York"/>
    <s v="NY"/>
    <n v="10014"/>
  </r>
  <r>
    <n v="7937994174"/>
    <d v="2013-08-23T00:00:00"/>
    <x v="5"/>
    <x v="0"/>
    <n v="353164"/>
    <s v="T101"/>
    <s v="E"/>
    <n v="450"/>
    <n v="450"/>
    <s v="P"/>
    <n v="1650"/>
    <d v="1899-12-30T16:50:00"/>
    <n v="16"/>
    <n v="85"/>
    <s v="Spring St"/>
    <s v="85 Spring St"/>
    <s v="New York"/>
    <s v="NY"/>
    <n v="10014"/>
  </r>
  <r>
    <n v="7937994198"/>
    <d v="2013-08-23T00:00:00"/>
    <x v="5"/>
    <x v="0"/>
    <n v="353164"/>
    <s v="T101"/>
    <s v="E"/>
    <n v="545"/>
    <n v="545"/>
    <s v="P"/>
    <n v="1745"/>
    <d v="1899-12-30T17:45:00"/>
    <n v="17"/>
    <n v="292"/>
    <s v="Lafayette St"/>
    <s v="292 Lafayette St"/>
    <s v="New York"/>
    <s v="NY"/>
    <n v="10014"/>
  </r>
  <r>
    <n v="7937994204"/>
    <d v="2013-08-23T00:00:00"/>
    <x v="9"/>
    <x v="1"/>
    <n v="353164"/>
    <s v="T101"/>
    <s v="E"/>
    <n v="550"/>
    <n v="550"/>
    <s v="P"/>
    <n v="1750"/>
    <d v="1899-12-30T17:50:00"/>
    <n v="17"/>
    <n v="32"/>
    <s v="Prince St"/>
    <s v="32 Prince St"/>
    <s v="New York"/>
    <s v="NY"/>
    <n v="10014"/>
  </r>
  <r>
    <n v="7937994216"/>
    <d v="2013-08-23T00:00:00"/>
    <x v="2"/>
    <x v="0"/>
    <n v="353164"/>
    <s v="T101"/>
    <s v="E"/>
    <n v="554"/>
    <n v="554"/>
    <s v="P"/>
    <n v="1754"/>
    <d v="1899-12-30T17:54:00"/>
    <n v="17"/>
    <n v="2"/>
    <s v="Prince St"/>
    <s v="2 Prince St"/>
    <s v="New York"/>
    <s v="NY"/>
    <n v="10014"/>
  </r>
  <r>
    <n v="7937993996"/>
    <d v="2013-08-23T00:00:00"/>
    <x v="6"/>
    <x v="1"/>
    <n v="353164"/>
    <s v="T101"/>
    <s v="E"/>
    <n v="106"/>
    <n v="106"/>
    <s v="P"/>
    <n v="1306"/>
    <d v="1899-12-30T13:06:00"/>
    <n v="13"/>
    <n v="88"/>
    <s v="Rivington St"/>
    <s v="88 Rivington St"/>
    <s v="New York"/>
    <s v="NY"/>
    <n v="10014"/>
  </r>
  <r>
    <n v="7937994009"/>
    <d v="2013-08-23T00:00:00"/>
    <x v="2"/>
    <x v="0"/>
    <n v="353164"/>
    <s v="T101"/>
    <s v="E"/>
    <n v="128"/>
    <n v="128"/>
    <s v="P"/>
    <n v="1328"/>
    <d v="1899-12-30T13:28:00"/>
    <n v="13"/>
    <n v="174"/>
    <s v="Forsyth St"/>
    <s v="174 Forsyth St"/>
    <s v="New York"/>
    <s v="NY"/>
    <n v="10014"/>
  </r>
  <r>
    <n v="7937994010"/>
    <d v="2013-08-23T00:00:00"/>
    <x v="2"/>
    <x v="0"/>
    <n v="353164"/>
    <s v="T101"/>
    <s v="E"/>
    <n v="129"/>
    <n v="129"/>
    <s v="P"/>
    <n v="1329"/>
    <d v="1899-12-30T13:29:00"/>
    <n v="13"/>
    <n v="174"/>
    <s v="Forsyth St"/>
    <s v="174 Forsyth St"/>
    <s v="New York"/>
    <s v="NY"/>
    <n v="10014"/>
  </r>
  <r>
    <n v="7937994058"/>
    <d v="2013-08-23T00:00:00"/>
    <x v="5"/>
    <x v="0"/>
    <n v="353164"/>
    <s v="T101"/>
    <s v="E"/>
    <n v="216"/>
    <n v="216"/>
    <s v="P"/>
    <n v="1416"/>
    <d v="1899-12-30T14:16:00"/>
    <n v="14"/>
    <n v="306"/>
    <s v="Mott St"/>
    <s v="306 Mott St"/>
    <s v="New York"/>
    <s v="NY"/>
    <n v="10014"/>
  </r>
  <r>
    <n v="7937994101"/>
    <d v="2013-08-23T00:00:00"/>
    <x v="5"/>
    <x v="0"/>
    <n v="353164"/>
    <s v="T101"/>
    <s v="E"/>
    <n v="356"/>
    <n v="356"/>
    <s v="P"/>
    <n v="1556"/>
    <d v="1899-12-30T15:56:00"/>
    <n v="15"/>
    <n v="76"/>
    <s v="Crosby St"/>
    <s v="76 Crosby St"/>
    <s v="New York"/>
    <s v="NY"/>
    <n v="10014"/>
  </r>
  <r>
    <n v="7937994125"/>
    <d v="2013-08-23T00:00:00"/>
    <x v="20"/>
    <x v="0"/>
    <n v="353164"/>
    <s v="T101"/>
    <s v="E"/>
    <n v="428"/>
    <n v="428"/>
    <s v="P"/>
    <n v="1628"/>
    <d v="1899-12-30T16:28:00"/>
    <n v="16"/>
    <n v="587"/>
    <s v="Broadway"/>
    <s v="587 Broadway"/>
    <s v="New York"/>
    <s v="NY"/>
    <n v="10014"/>
  </r>
  <r>
    <n v="7937994137"/>
    <d v="2013-08-23T00:00:00"/>
    <x v="2"/>
    <x v="0"/>
    <n v="353164"/>
    <s v="T101"/>
    <s v="E"/>
    <n v="435"/>
    <n v="435"/>
    <s v="P"/>
    <n v="1635"/>
    <d v="1899-12-30T16:35:00"/>
    <n v="16"/>
    <n v="110"/>
    <s v="Crosby St"/>
    <s v="110 Crosby St"/>
    <s v="New York"/>
    <s v="NY"/>
    <n v="10014"/>
  </r>
  <r>
    <n v="7937994186"/>
    <d v="2013-08-23T00:00:00"/>
    <x v="2"/>
    <x v="0"/>
    <n v="353164"/>
    <s v="T101"/>
    <s v="E"/>
    <n v="506"/>
    <n v="506"/>
    <s v="P"/>
    <n v="1706"/>
    <d v="1899-12-30T17:06:00"/>
    <n v="17"/>
    <n v="120"/>
    <s v="Crosby St"/>
    <s v="120 Crosby St"/>
    <s v="New York"/>
    <s v="NY"/>
    <n v="10014"/>
  </r>
  <r>
    <n v="7937994472"/>
    <d v="2013-08-24T00:00:00"/>
    <x v="22"/>
    <x v="1"/>
    <n v="353164"/>
    <s v="T101"/>
    <s v="E"/>
    <n v="1254"/>
    <n v="54"/>
    <s v="P"/>
    <n v="1254"/>
    <d v="1899-12-30T12:54:00"/>
    <n v="12"/>
    <n v="174"/>
    <s v="Orchard St"/>
    <s v="174 Orchard St"/>
    <s v="New York"/>
    <s v="NY"/>
    <n v="10014"/>
  </r>
  <r>
    <n v="7937994484"/>
    <d v="2013-08-24T00:00:00"/>
    <x v="2"/>
    <x v="0"/>
    <n v="353164"/>
    <s v="T101"/>
    <s v="E"/>
    <n v="1256"/>
    <n v="56"/>
    <s v="P"/>
    <n v="1256"/>
    <d v="1899-12-30T12:56:00"/>
    <n v="12"/>
    <n v="174"/>
    <s v="Orchard St"/>
    <s v="174 Orchard St"/>
    <s v="New York"/>
    <s v="NY"/>
    <n v="10014"/>
  </r>
  <r>
    <n v="7937994538"/>
    <d v="2013-08-24T00:00:00"/>
    <x v="0"/>
    <x v="0"/>
    <n v="353164"/>
    <s v="T101"/>
    <s v="E"/>
    <n v="140"/>
    <n v="140"/>
    <s v="P"/>
    <n v="1340"/>
    <d v="1899-12-30T13:40:00"/>
    <n v="13"/>
    <n v="300"/>
    <s v="Elizabeth St"/>
    <s v="300 Elizabeth St"/>
    <s v="New York"/>
    <s v="NY"/>
    <n v="10014"/>
  </r>
  <r>
    <n v="7937994551"/>
    <d v="2013-08-24T00:00:00"/>
    <x v="8"/>
    <x v="3"/>
    <n v="353164"/>
    <s v="T101"/>
    <s v="E"/>
    <n v="159"/>
    <n v="159"/>
    <s v="P"/>
    <n v="1359"/>
    <d v="1899-12-30T13:59:00"/>
    <n v="13"/>
    <n v="334"/>
    <s v="Bowery"/>
    <s v="334 Bowery"/>
    <s v="New York"/>
    <s v="NY"/>
    <n v="10014"/>
  </r>
  <r>
    <n v="7937994563"/>
    <d v="2013-08-24T00:00:00"/>
    <x v="6"/>
    <x v="1"/>
    <n v="353164"/>
    <s v="T101"/>
    <s v="E"/>
    <n v="201"/>
    <n v="201"/>
    <s v="P"/>
    <n v="1401"/>
    <d v="1899-12-30T14:01:00"/>
    <n v="14"/>
    <n v="334"/>
    <s v="Bowery"/>
    <s v="334 Bowery"/>
    <s v="New York"/>
    <s v="NY"/>
    <n v="10014"/>
  </r>
  <r>
    <n v="7937994605"/>
    <d v="2013-08-24T00:00:00"/>
    <x v="6"/>
    <x v="1"/>
    <n v="353164"/>
    <s v="T101"/>
    <s v="E"/>
    <n v="258"/>
    <n v="258"/>
    <s v="P"/>
    <n v="1458"/>
    <d v="1899-12-30T14:58:00"/>
    <n v="14"/>
    <n v="540"/>
    <s v="Broadway"/>
    <s v="540 Broadway"/>
    <s v="New York"/>
    <s v="NY"/>
    <n v="10014"/>
  </r>
  <r>
    <n v="7937994617"/>
    <d v="2013-08-24T00:00:00"/>
    <x v="10"/>
    <x v="1"/>
    <n v="353164"/>
    <s v="T101"/>
    <s v="E"/>
    <n v="303"/>
    <n v="303"/>
    <s v="P"/>
    <n v="1503"/>
    <d v="1899-12-30T15:03:00"/>
    <n v="15"/>
    <n v="577"/>
    <s v="Broadway"/>
    <s v="577 Broadway"/>
    <s v="New York"/>
    <s v="NY"/>
    <n v="10014"/>
  </r>
  <r>
    <n v="7937994629"/>
    <d v="2013-08-24T00:00:00"/>
    <x v="4"/>
    <x v="0"/>
    <n v="353164"/>
    <s v="T101"/>
    <s v="E"/>
    <n v="318"/>
    <n v="318"/>
    <s v="P"/>
    <n v="1518"/>
    <d v="1899-12-30T15:18:00"/>
    <n v="15"/>
    <n v="87"/>
    <s v="E Houston St"/>
    <s v="87 E Houston St"/>
    <s v="New York"/>
    <s v="NY"/>
    <n v="10014"/>
  </r>
  <r>
    <n v="7937994630"/>
    <d v="2013-08-24T00:00:00"/>
    <x v="2"/>
    <x v="0"/>
    <n v="353164"/>
    <s v="T101"/>
    <s v="E"/>
    <n v="327"/>
    <n v="327"/>
    <s v="P"/>
    <n v="1527"/>
    <d v="1899-12-30T15:27:00"/>
    <n v="15"/>
    <n v="192"/>
    <s v="Elizabeth St"/>
    <s v="192 Elizabeth St"/>
    <s v="New York"/>
    <s v="NY"/>
    <n v="10014"/>
  </r>
  <r>
    <n v="7937994642"/>
    <d v="2013-08-24T00:00:00"/>
    <x v="2"/>
    <x v="0"/>
    <n v="353164"/>
    <s v="T101"/>
    <s v="E"/>
    <n v="330"/>
    <n v="330"/>
    <s v="P"/>
    <n v="1530"/>
    <d v="1899-12-30T15:30:00"/>
    <n v="15"/>
    <n v="168"/>
    <s v="Elizabeth St"/>
    <s v="168 Elizabeth St"/>
    <s v="New York"/>
    <s v="NY"/>
    <n v="10014"/>
  </r>
  <r>
    <n v="7937994654"/>
    <d v="2013-08-24T00:00:00"/>
    <x v="4"/>
    <x v="0"/>
    <n v="353164"/>
    <s v="T101"/>
    <s v="E"/>
    <n v="407"/>
    <n v="407"/>
    <s v="P"/>
    <n v="1607"/>
    <d v="1899-12-30T16:07:00"/>
    <n v="16"/>
    <n v="202"/>
    <s v="Bowery"/>
    <s v="202 Bowery"/>
    <s v="New York"/>
    <s v="NY"/>
    <n v="10014"/>
  </r>
  <r>
    <n v="7937994678"/>
    <d v="2013-08-24T00:00:00"/>
    <x v="4"/>
    <x v="0"/>
    <n v="353164"/>
    <s v="T101"/>
    <s v="E"/>
    <n v="412"/>
    <n v="412"/>
    <s v="P"/>
    <n v="1612"/>
    <d v="1899-12-30T16:12:00"/>
    <n v="16"/>
    <n v="218"/>
    <s v="Bowery"/>
    <s v="218 Bowery"/>
    <s v="New York"/>
    <s v="NY"/>
    <n v="10014"/>
  </r>
  <r>
    <n v="7937994708"/>
    <d v="2013-08-24T00:00:00"/>
    <x v="2"/>
    <x v="0"/>
    <n v="353164"/>
    <s v="T101"/>
    <s v="E"/>
    <n v="421"/>
    <n v="421"/>
    <s v="P"/>
    <n v="1621"/>
    <d v="1899-12-30T16:21:00"/>
    <n v="16"/>
    <n v="306"/>
    <s v="Elizabeth St"/>
    <s v="306 Elizabeth St"/>
    <s v="New York"/>
    <s v="NY"/>
    <n v="10014"/>
  </r>
  <r>
    <n v="7937994721"/>
    <d v="2013-08-24T00:00:00"/>
    <x v="6"/>
    <x v="1"/>
    <n v="353164"/>
    <s v="T101"/>
    <s v="E"/>
    <n v="512"/>
    <n v="512"/>
    <s v="P"/>
    <n v="1712"/>
    <d v="1899-12-30T17:12:00"/>
    <n v="17"/>
    <n v="530"/>
    <s v="Laguardia Pl"/>
    <s v="530 Laguardia Pl"/>
    <s v="New York"/>
    <s v="NY"/>
    <n v="10014"/>
  </r>
  <r>
    <n v="7937994757"/>
    <d v="2013-08-24T00:00:00"/>
    <x v="6"/>
    <x v="1"/>
    <n v="353164"/>
    <s v="T101"/>
    <s v="E"/>
    <n v="522"/>
    <n v="522"/>
    <s v="P"/>
    <n v="1722"/>
    <d v="1899-12-30T17:22:00"/>
    <n v="17"/>
    <n v="500"/>
    <s v="Laguardia Pl"/>
    <s v="500 Laguardia Pl"/>
    <s v="New York"/>
    <s v="NY"/>
    <n v="10014"/>
  </r>
  <r>
    <n v="7937994460"/>
    <d v="2013-08-24T00:00:00"/>
    <x v="6"/>
    <x v="1"/>
    <n v="353164"/>
    <s v="T101"/>
    <s v="E"/>
    <n v="1251"/>
    <n v="51"/>
    <s v="P"/>
    <n v="1251"/>
    <d v="1899-12-30T12:51:00"/>
    <n v="12"/>
    <n v="191"/>
    <s v="Orchard St"/>
    <s v="191 Orchard St"/>
    <s v="New York"/>
    <s v="NY"/>
    <n v="10014"/>
  </r>
  <r>
    <n v="7937994496"/>
    <d v="2013-08-24T00:00:00"/>
    <x v="13"/>
    <x v="0"/>
    <n v="353164"/>
    <s v="T101"/>
    <s v="E"/>
    <n v="112"/>
    <n v="112"/>
    <s v="P"/>
    <n v="1312"/>
    <d v="1899-12-30T13:12:00"/>
    <n v="13"/>
    <n v="183"/>
    <s v="Chrystie St"/>
    <s v="183 Chrystie St"/>
    <s v="New York"/>
    <s v="NY"/>
    <n v="10014"/>
  </r>
  <r>
    <n v="7937994514"/>
    <d v="2013-08-24T00:00:00"/>
    <x v="11"/>
    <x v="2"/>
    <n v="353164"/>
    <s v="T101"/>
    <s v="E"/>
    <n v="129"/>
    <n v="129"/>
    <s v="P"/>
    <n v="1329"/>
    <d v="1899-12-30T13:29:00"/>
    <n v="13"/>
    <n v="224"/>
    <s v="Elizabeth St"/>
    <s v="224 Elizabeth St"/>
    <s v="New York"/>
    <s v="NY"/>
    <n v="10014"/>
  </r>
  <r>
    <n v="7937994526"/>
    <d v="2013-08-24T00:00:00"/>
    <x v="2"/>
    <x v="0"/>
    <n v="353164"/>
    <s v="T101"/>
    <s v="E"/>
    <n v="132"/>
    <n v="132"/>
    <s v="P"/>
    <n v="1332"/>
    <d v="1899-12-30T13:32:00"/>
    <n v="13"/>
    <n v="265"/>
    <s v="Elizabeth St"/>
    <s v="265 Elizabeth St"/>
    <s v="New York"/>
    <s v="NY"/>
    <n v="10014"/>
  </r>
  <r>
    <n v="7937994540"/>
    <d v="2013-08-24T00:00:00"/>
    <x v="17"/>
    <x v="2"/>
    <n v="353164"/>
    <s v="T101"/>
    <s v="E"/>
    <n v="155"/>
    <n v="155"/>
    <s v="P"/>
    <n v="1355"/>
    <d v="1899-12-30T13:55:00"/>
    <n v="13"/>
    <n v="50"/>
    <s v="Bond St"/>
    <s v="50 Bond St"/>
    <s v="New York"/>
    <s v="NY"/>
    <n v="10014"/>
  </r>
  <r>
    <n v="7937994666"/>
    <d v="2013-08-24T00:00:00"/>
    <x v="4"/>
    <x v="0"/>
    <n v="353164"/>
    <s v="T101"/>
    <s v="E"/>
    <n v="409"/>
    <n v="409"/>
    <s v="P"/>
    <n v="1609"/>
    <d v="1899-12-30T16:09:00"/>
    <n v="16"/>
    <n v="204"/>
    <s v="Bowery"/>
    <s v="204 Bowery"/>
    <s v="New York"/>
    <s v="NY"/>
    <n v="10014"/>
  </r>
  <r>
    <n v="7937994680"/>
    <d v="2013-08-24T00:00:00"/>
    <x v="4"/>
    <x v="0"/>
    <n v="353164"/>
    <s v="T101"/>
    <s v="E"/>
    <n v="413"/>
    <n v="413"/>
    <s v="P"/>
    <n v="1613"/>
    <d v="1899-12-30T16:13:00"/>
    <n v="16"/>
    <n v="220"/>
    <s v="Bowery"/>
    <s v="220 Bowery"/>
    <s v="New York"/>
    <s v="NY"/>
    <n v="10014"/>
  </r>
  <r>
    <n v="7937994691"/>
    <d v="2013-08-24T00:00:00"/>
    <x v="2"/>
    <x v="0"/>
    <n v="353164"/>
    <s v="T101"/>
    <s v="E"/>
    <n v="417"/>
    <n v="417"/>
    <s v="P"/>
    <n v="1617"/>
    <d v="1899-12-30T16:17:00"/>
    <n v="16"/>
    <n v="250"/>
    <s v="Elizabeth St"/>
    <s v="250 Elizabeth St"/>
    <s v="New York"/>
    <s v="NY"/>
    <n v="10014"/>
  </r>
  <r>
    <n v="7937994745"/>
    <d v="2013-08-24T00:00:00"/>
    <x v="8"/>
    <x v="3"/>
    <n v="353164"/>
    <s v="T101"/>
    <s v="E"/>
    <n v="518"/>
    <n v="518"/>
    <s v="P"/>
    <n v="1718"/>
    <d v="1899-12-30T17:18:00"/>
    <n v="17"/>
    <n v="510"/>
    <s v="Laguardia Pl"/>
    <s v="510 Laguardia Pl"/>
    <s v="New York"/>
    <s v="NY"/>
    <n v="10014"/>
  </r>
  <r>
    <n v="7937994769"/>
    <d v="2013-08-24T00:00:00"/>
    <x v="8"/>
    <x v="3"/>
    <n v="353164"/>
    <s v="T101"/>
    <s v="E"/>
    <n v="524"/>
    <n v="524"/>
    <s v="P"/>
    <n v="1724"/>
    <d v="1899-12-30T17:24:00"/>
    <n v="17"/>
    <n v="502"/>
    <s v="Laguardia Pl"/>
    <s v="502 Laguardia Pl"/>
    <s v="New York"/>
    <s v="NY"/>
    <n v="10014"/>
  </r>
  <r>
    <n v="7937994770"/>
    <d v="2013-08-24T00:00:00"/>
    <x v="8"/>
    <x v="3"/>
    <n v="353164"/>
    <s v="T101"/>
    <s v="E"/>
    <n v="528"/>
    <n v="528"/>
    <s v="P"/>
    <n v="1728"/>
    <d v="1899-12-30T17:28:00"/>
    <n v="17"/>
    <n v="502"/>
    <s v="Laguardia Pl"/>
    <s v="502 Laguardia Pl"/>
    <s v="New York"/>
    <s v="NY"/>
    <n v="10014"/>
  </r>
  <r>
    <n v="7937994800"/>
    <d v="2013-08-26T00:00:00"/>
    <x v="6"/>
    <x v="1"/>
    <n v="353164"/>
    <s v="T101"/>
    <s v="E"/>
    <n v="1242"/>
    <n v="42"/>
    <s v="P"/>
    <n v="1242"/>
    <d v="1899-12-30T12:42:00"/>
    <n v="12"/>
    <n v="189"/>
    <s v="Allen St"/>
    <s v="189 Allen St"/>
    <s v="New York"/>
    <s v="NY"/>
    <n v="10014"/>
  </r>
  <r>
    <n v="7937994812"/>
    <d v="2013-08-26T00:00:00"/>
    <x v="8"/>
    <x v="3"/>
    <n v="353164"/>
    <s v="T101"/>
    <s v="E"/>
    <n v="1244"/>
    <n v="44"/>
    <s v="P"/>
    <n v="1244"/>
    <d v="1899-12-30T12:44:00"/>
    <n v="12"/>
    <n v="189"/>
    <s v="Allen St"/>
    <s v="189 Allen St"/>
    <s v="New York"/>
    <s v="NY"/>
    <n v="10014"/>
  </r>
  <r>
    <n v="7937994850"/>
    <d v="2013-08-26T00:00:00"/>
    <x v="5"/>
    <x v="0"/>
    <n v="353164"/>
    <s v="T101"/>
    <s v="E"/>
    <n v="143"/>
    <n v="143"/>
    <s v="P"/>
    <n v="1343"/>
    <d v="1899-12-30T13:43:00"/>
    <n v="13"/>
    <n v="7"/>
    <s v="Rivington St"/>
    <s v="7 Rivington St"/>
    <s v="New York"/>
    <s v="NY"/>
    <n v="10014"/>
  </r>
  <r>
    <n v="7937994873"/>
    <d v="2013-08-26T00:00:00"/>
    <x v="2"/>
    <x v="0"/>
    <n v="353164"/>
    <s v="T101"/>
    <s v="E"/>
    <n v="206"/>
    <n v="206"/>
    <s v="P"/>
    <n v="1406"/>
    <d v="1899-12-30T14:06:00"/>
    <n v="14"/>
    <n v="26"/>
    <s v="Prince St"/>
    <s v="26 Prince St"/>
    <s v="New York"/>
    <s v="NY"/>
    <n v="10014"/>
  </r>
  <r>
    <n v="7937994885"/>
    <d v="2013-08-26T00:00:00"/>
    <x v="2"/>
    <x v="0"/>
    <n v="353164"/>
    <s v="T101"/>
    <s v="E"/>
    <n v="207"/>
    <n v="207"/>
    <s v="P"/>
    <n v="1407"/>
    <d v="1899-12-30T14:07:00"/>
    <n v="14"/>
    <n v="19"/>
    <s v="Prince St"/>
    <s v="19 Prince St"/>
    <s v="New York"/>
    <s v="NY"/>
    <n v="10014"/>
  </r>
  <r>
    <n v="7937994897"/>
    <d v="2013-08-26T00:00:00"/>
    <x v="2"/>
    <x v="0"/>
    <n v="353164"/>
    <s v="T101"/>
    <s v="E"/>
    <n v="213"/>
    <n v="213"/>
    <s v="P"/>
    <n v="1413"/>
    <d v="1899-12-30T14:13:00"/>
    <n v="14"/>
    <n v="210"/>
    <s v="Elizabeth St"/>
    <s v="210 Elizabeth St"/>
    <s v="New York"/>
    <s v="NY"/>
    <n v="10014"/>
  </r>
  <r>
    <n v="7937994915"/>
    <d v="2013-08-26T00:00:00"/>
    <x v="23"/>
    <x v="3"/>
    <n v="353164"/>
    <s v="T101"/>
    <s v="E"/>
    <n v="223"/>
    <n v="223"/>
    <s v="P"/>
    <n v="1423"/>
    <d v="1899-12-30T14:23:00"/>
    <n v="14"/>
    <n v="240"/>
    <s v="Bowery"/>
    <s v="240 Bowery"/>
    <s v="New York"/>
    <s v="NY"/>
    <n v="10014"/>
  </r>
  <r>
    <n v="7937994939"/>
    <d v="2013-08-26T00:00:00"/>
    <x v="2"/>
    <x v="0"/>
    <n v="353164"/>
    <s v="T101"/>
    <s v="E"/>
    <n v="250"/>
    <n v="250"/>
    <s v="P"/>
    <n v="1450"/>
    <d v="1899-12-30T14:50:00"/>
    <n v="14"/>
    <n v="170"/>
    <s v="Elizabeth St"/>
    <s v="170 Elizabeth St"/>
    <s v="New York"/>
    <s v="NY"/>
    <n v="10014"/>
  </r>
  <r>
    <n v="7937994940"/>
    <d v="2013-08-26T00:00:00"/>
    <x v="2"/>
    <x v="0"/>
    <n v="353164"/>
    <s v="T101"/>
    <s v="E"/>
    <n v="256"/>
    <n v="256"/>
    <s v="P"/>
    <n v="1456"/>
    <d v="1899-12-30T14:56:00"/>
    <n v="14"/>
    <n v="250"/>
    <s v="Mott St"/>
    <s v="250 Mott St"/>
    <s v="New York"/>
    <s v="NY"/>
    <n v="10014"/>
  </r>
  <r>
    <n v="7937994976"/>
    <d v="2013-08-26T00:00:00"/>
    <x v="4"/>
    <x v="0"/>
    <n v="353164"/>
    <s v="T101"/>
    <s v="E"/>
    <n v="339"/>
    <n v="339"/>
    <s v="P"/>
    <n v="1539"/>
    <d v="1899-12-30T15:39:00"/>
    <n v="15"/>
    <n v="180"/>
    <s v="Mott St"/>
    <s v="180 Mott St"/>
    <s v="New York"/>
    <s v="NY"/>
    <n v="10014"/>
  </r>
  <r>
    <n v="7937995002"/>
    <d v="2013-08-26T00:00:00"/>
    <x v="4"/>
    <x v="0"/>
    <n v="353164"/>
    <s v="T101"/>
    <s v="E"/>
    <n v="407"/>
    <n v="407"/>
    <s v="P"/>
    <n v="1607"/>
    <d v="1899-12-30T16:07:00"/>
    <n v="16"/>
    <n v="200"/>
    <s v="Bowery"/>
    <s v="200 Bowery"/>
    <s v="New York"/>
    <s v="NY"/>
    <n v="10014"/>
  </r>
  <r>
    <n v="7937995014"/>
    <d v="2013-08-26T00:00:00"/>
    <x v="4"/>
    <x v="0"/>
    <n v="353164"/>
    <s v="T101"/>
    <s v="E"/>
    <n v="410"/>
    <n v="410"/>
    <s v="P"/>
    <n v="1610"/>
    <d v="1899-12-30T16:10:00"/>
    <n v="16"/>
    <n v="222"/>
    <s v="Bowery"/>
    <s v="222 Bowery"/>
    <s v="New York"/>
    <s v="NY"/>
    <n v="10014"/>
  </r>
  <r>
    <n v="7937995038"/>
    <d v="2013-08-26T00:00:00"/>
    <x v="9"/>
    <x v="1"/>
    <n v="353164"/>
    <s v="T101"/>
    <s v="E"/>
    <n v="513"/>
    <n v="513"/>
    <s v="P"/>
    <n v="1713"/>
    <d v="1899-12-30T17:13:00"/>
    <n v="17"/>
    <n v="217"/>
    <s v="Mott St"/>
    <s v="217 Mott St"/>
    <s v="New York"/>
    <s v="NY"/>
    <n v="10014"/>
  </r>
  <r>
    <n v="7937994824"/>
    <d v="2013-08-26T00:00:00"/>
    <x v="2"/>
    <x v="0"/>
    <n v="353164"/>
    <s v="T101"/>
    <s v="E"/>
    <n v="105"/>
    <n v="105"/>
    <s v="P"/>
    <n v="1305"/>
    <d v="1899-12-30T13:05:00"/>
    <n v="13"/>
    <n v="1"/>
    <s v="Rivington St"/>
    <s v="1 Rivington St"/>
    <s v="New York"/>
    <s v="NY"/>
    <n v="10014"/>
  </r>
  <r>
    <n v="7937994836"/>
    <d v="2013-08-26T00:00:00"/>
    <x v="11"/>
    <x v="2"/>
    <n v="353164"/>
    <s v="T101"/>
    <s v="E"/>
    <n v="117"/>
    <n v="117"/>
    <s v="P"/>
    <n v="1317"/>
    <d v="1899-12-30T13:17:00"/>
    <n v="13"/>
    <n v="224"/>
    <s v="Elizabeth St"/>
    <s v="224 Elizabeth St"/>
    <s v="New York"/>
    <s v="NY"/>
    <n v="10014"/>
  </r>
  <r>
    <n v="7937994848"/>
    <d v="2013-08-26T00:00:00"/>
    <x v="6"/>
    <x v="1"/>
    <n v="353164"/>
    <s v="T101"/>
    <s v="E"/>
    <n v="136"/>
    <n v="136"/>
    <s v="P"/>
    <n v="1336"/>
    <d v="1899-12-30T13:36:00"/>
    <n v="13"/>
    <n v="180"/>
    <s v="Bowery"/>
    <s v="180 Bowery"/>
    <s v="New York"/>
    <s v="NY"/>
    <n v="10014"/>
  </r>
  <r>
    <n v="7937994903"/>
    <d v="2013-08-26T00:00:00"/>
    <x v="23"/>
    <x v="3"/>
    <n v="353164"/>
    <s v="T101"/>
    <s v="E"/>
    <n v="220"/>
    <n v="220"/>
    <s v="P"/>
    <n v="1420"/>
    <d v="1899-12-30T14:20:00"/>
    <n v="14"/>
    <n v="215"/>
    <s v="Bowery"/>
    <s v="215 Bowery"/>
    <s v="New York"/>
    <s v="NY"/>
    <n v="10014"/>
  </r>
  <r>
    <n v="7937994927"/>
    <d v="2013-08-26T00:00:00"/>
    <x v="23"/>
    <x v="3"/>
    <n v="353164"/>
    <s v="T101"/>
    <s v="E"/>
    <n v="226"/>
    <n v="226"/>
    <s v="P"/>
    <n v="1426"/>
    <d v="1899-12-30T14:26:00"/>
    <n v="14"/>
    <n v="243"/>
    <s v="Bowery"/>
    <s v="243 Bowery"/>
    <s v="New York"/>
    <s v="NY"/>
    <n v="10014"/>
  </r>
  <r>
    <n v="7937994952"/>
    <d v="2013-08-26T00:00:00"/>
    <x v="5"/>
    <x v="0"/>
    <n v="353164"/>
    <s v="T101"/>
    <s v="E"/>
    <n v="301"/>
    <n v="301"/>
    <s v="P"/>
    <n v="1501"/>
    <d v="1899-12-30T15:01:00"/>
    <n v="15"/>
    <n v="306"/>
    <s v="Mott St"/>
    <s v="306 Mott St"/>
    <s v="New York"/>
    <s v="NY"/>
    <n v="10014"/>
  </r>
  <r>
    <n v="7937994964"/>
    <d v="2013-08-26T00:00:00"/>
    <x v="5"/>
    <x v="0"/>
    <n v="353164"/>
    <s v="T101"/>
    <s v="E"/>
    <n v="302"/>
    <n v="302"/>
    <s v="P"/>
    <n v="1502"/>
    <d v="1899-12-30T15:02:00"/>
    <n v="15"/>
    <s v="302-4"/>
    <s v="Mott St"/>
    <s v="302-4 Mott St"/>
    <s v="New York"/>
    <s v="NY"/>
    <n v="10014"/>
  </r>
  <r>
    <n v="7937995026"/>
    <d v="2013-08-26T00:00:00"/>
    <x v="4"/>
    <x v="0"/>
    <n v="353164"/>
    <s v="T101"/>
    <s v="E"/>
    <n v="413"/>
    <n v="413"/>
    <s v="P"/>
    <n v="1613"/>
    <d v="1899-12-30T16:13:00"/>
    <n v="16"/>
    <n v="214"/>
    <s v="Bowery"/>
    <s v="214 Bowery"/>
    <s v="New York"/>
    <s v="NY"/>
    <n v="10014"/>
  </r>
  <r>
    <n v="7937995040"/>
    <d v="2013-08-26T00:00:00"/>
    <x v="2"/>
    <x v="0"/>
    <n v="353164"/>
    <s v="T101"/>
    <s v="E"/>
    <n v="519"/>
    <n v="519"/>
    <s v="P"/>
    <n v="1719"/>
    <d v="1899-12-30T17:19:00"/>
    <n v="17"/>
    <n v="32"/>
    <s v="Prince St"/>
    <s v="32 Prince St"/>
    <s v="New York"/>
    <s v="NY"/>
    <n v="10014"/>
  </r>
  <r>
    <n v="7937995051"/>
    <d v="2013-08-26T00:00:00"/>
    <x v="2"/>
    <x v="0"/>
    <n v="353164"/>
    <s v="T101"/>
    <s v="E"/>
    <n v="527"/>
    <n v="527"/>
    <s v="P"/>
    <n v="1727"/>
    <d v="1899-12-30T17:27:00"/>
    <n v="17"/>
    <n v="284"/>
    <s v="Lafayette St"/>
    <s v="284 Lafayette St"/>
    <s v="New York"/>
    <s v="NY"/>
    <n v="10014"/>
  </r>
  <r>
    <n v="7937995063"/>
    <d v="2013-08-26T00:00:00"/>
    <x v="1"/>
    <x v="0"/>
    <n v="353164"/>
    <s v="T101"/>
    <s v="E"/>
    <n v="549"/>
    <n v="549"/>
    <s v="P"/>
    <n v="1749"/>
    <d v="1899-12-30T17:49:00"/>
    <n v="17"/>
    <n v="270"/>
    <s v="Lafayette St"/>
    <s v="270 Lafayette St"/>
    <s v="New York"/>
    <s v="NY"/>
    <n v="10014"/>
  </r>
  <r>
    <n v="7937995142"/>
    <d v="2013-08-27T00:00:00"/>
    <x v="0"/>
    <x v="0"/>
    <n v="353164"/>
    <s v="T101"/>
    <s v="E"/>
    <n v="103"/>
    <n v="103"/>
    <s v="P"/>
    <n v="1303"/>
    <d v="1899-12-30T13:03:00"/>
    <n v="13"/>
    <n v="43"/>
    <s v="E 1st St"/>
    <s v="43 E 1st St"/>
    <s v="New York"/>
    <s v="NY"/>
    <n v="10014"/>
  </r>
  <r>
    <n v="7937995154"/>
    <d v="2013-08-27T00:00:00"/>
    <x v="4"/>
    <x v="0"/>
    <n v="353164"/>
    <s v="T101"/>
    <s v="E"/>
    <n v="109"/>
    <n v="109"/>
    <s v="P"/>
    <n v="1309"/>
    <d v="1899-12-30T13:09:00"/>
    <n v="13"/>
    <n v="11"/>
    <s v="E 1st St"/>
    <s v="11 E 1st St"/>
    <s v="New York"/>
    <s v="NY"/>
    <n v="10014"/>
  </r>
  <r>
    <n v="7937995178"/>
    <d v="2013-08-27T00:00:00"/>
    <x v="4"/>
    <x v="0"/>
    <n v="353164"/>
    <s v="T101"/>
    <s v="E"/>
    <n v="136"/>
    <n v="136"/>
    <s v="P"/>
    <n v="1336"/>
    <d v="1899-12-30T13:36:00"/>
    <n v="13"/>
    <s v="89A"/>
    <s v="E Houston St"/>
    <s v="89A E Houston St"/>
    <s v="New York"/>
    <s v="NY"/>
    <n v="10014"/>
  </r>
  <r>
    <n v="7937995191"/>
    <d v="2013-08-27T00:00:00"/>
    <x v="17"/>
    <x v="2"/>
    <n v="353164"/>
    <s v="T101"/>
    <s v="E"/>
    <n v="216"/>
    <n v="216"/>
    <s v="P"/>
    <n v="1416"/>
    <d v="1899-12-30T14:16:00"/>
    <n v="14"/>
    <n v="81"/>
    <s v="Greene St"/>
    <s v="81 Greene St"/>
    <s v="New York"/>
    <s v="NY"/>
    <n v="10014"/>
  </r>
  <r>
    <n v="7937995208"/>
    <d v="2013-08-27T00:00:00"/>
    <x v="2"/>
    <x v="0"/>
    <n v="353164"/>
    <s v="T101"/>
    <s v="E"/>
    <n v="230"/>
    <n v="230"/>
    <s v="P"/>
    <n v="1430"/>
    <d v="1899-12-30T14:30:00"/>
    <n v="14"/>
    <n v="194"/>
    <s v="Mercer St"/>
    <s v="194 Mercer St"/>
    <s v="New York"/>
    <s v="NY"/>
    <n v="10014"/>
  </r>
  <r>
    <n v="7937995210"/>
    <d v="2013-08-27T00:00:00"/>
    <x v="2"/>
    <x v="0"/>
    <n v="353164"/>
    <s v="T101"/>
    <s v="E"/>
    <n v="231"/>
    <n v="231"/>
    <s v="P"/>
    <n v="1431"/>
    <d v="1899-12-30T14:31:00"/>
    <n v="14"/>
    <n v="200"/>
    <s v="Mercer St"/>
    <s v="200 Mercer St"/>
    <s v="New York"/>
    <s v="NY"/>
    <n v="10014"/>
  </r>
  <r>
    <n v="7937995233"/>
    <d v="2013-08-27T00:00:00"/>
    <x v="2"/>
    <x v="0"/>
    <n v="353164"/>
    <s v="T101"/>
    <s v="E"/>
    <n v="246"/>
    <n v="246"/>
    <s v="P"/>
    <n v="1446"/>
    <d v="1899-12-30T14:46:00"/>
    <n v="14"/>
    <n v="122"/>
    <s v="Spring St"/>
    <s v="122 Spring St"/>
    <s v="New York"/>
    <s v="NY"/>
    <n v="10014"/>
  </r>
  <r>
    <n v="7937995245"/>
    <d v="2013-08-27T00:00:00"/>
    <x v="2"/>
    <x v="0"/>
    <n v="353164"/>
    <s v="T101"/>
    <s v="E"/>
    <n v="254"/>
    <n v="254"/>
    <s v="P"/>
    <n v="1454"/>
    <d v="1899-12-30T14:54:00"/>
    <n v="14"/>
    <n v="112"/>
    <s v="Prince St"/>
    <s v="112 Prince St"/>
    <s v="New York"/>
    <s v="NY"/>
    <n v="10014"/>
  </r>
  <r>
    <n v="7937995269"/>
    <d v="2013-08-27T00:00:00"/>
    <x v="2"/>
    <x v="0"/>
    <n v="353164"/>
    <s v="T101"/>
    <s v="E"/>
    <n v="256"/>
    <n v="256"/>
    <s v="P"/>
    <n v="1456"/>
    <d v="1899-12-30T14:56:00"/>
    <n v="14"/>
    <n v="120"/>
    <s v="Prince St"/>
    <s v="120 Prince St"/>
    <s v="New York"/>
    <s v="NY"/>
    <n v="10014"/>
  </r>
  <r>
    <n v="7937995270"/>
    <d v="2013-08-27T00:00:00"/>
    <x v="2"/>
    <x v="0"/>
    <n v="353164"/>
    <s v="T101"/>
    <s v="E"/>
    <n v="259"/>
    <n v="259"/>
    <s v="P"/>
    <n v="1459"/>
    <d v="1899-12-30T14:59:00"/>
    <n v="14"/>
    <n v="130"/>
    <s v="Greene St"/>
    <s v="130 Greene St"/>
    <s v="New York"/>
    <s v="NY"/>
    <n v="10014"/>
  </r>
  <r>
    <n v="7937995294"/>
    <d v="2013-08-27T00:00:00"/>
    <x v="2"/>
    <x v="0"/>
    <n v="353164"/>
    <s v="T101"/>
    <s v="E"/>
    <n v="307"/>
    <n v="307"/>
    <s v="P"/>
    <n v="1507"/>
    <d v="1899-12-30T15:07:00"/>
    <n v="15"/>
    <n v="206"/>
    <s v="Mercer St"/>
    <s v="206 Mercer St"/>
    <s v="New York"/>
    <s v="NY"/>
    <n v="10014"/>
  </r>
  <r>
    <n v="7937995350"/>
    <d v="2013-08-27T00:00:00"/>
    <x v="5"/>
    <x v="0"/>
    <n v="353164"/>
    <s v="T101"/>
    <s v="E"/>
    <n v="449"/>
    <n v="449"/>
    <s v="P"/>
    <n v="1649"/>
    <d v="1899-12-30T16:49:00"/>
    <n v="16"/>
    <n v="250"/>
    <s v="Mercer St"/>
    <s v="250 Mercer St"/>
    <s v="New York"/>
    <s v="NY"/>
    <n v="10014"/>
  </r>
  <r>
    <n v="7937995361"/>
    <d v="2013-08-27T00:00:00"/>
    <x v="2"/>
    <x v="0"/>
    <n v="353164"/>
    <s v="T101"/>
    <s v="E"/>
    <n v="546"/>
    <n v="546"/>
    <s v="P"/>
    <n v="1746"/>
    <d v="1899-12-30T17:46:00"/>
    <n v="17"/>
    <n v="29"/>
    <s v="Waverly Pl"/>
    <s v="29 Waverly Pl"/>
    <s v="New York"/>
    <s v="NY"/>
    <n v="10014"/>
  </r>
  <r>
    <n v="7937995117"/>
    <d v="2013-08-27T00:00:00"/>
    <x v="8"/>
    <x v="3"/>
    <n v="353164"/>
    <s v="T101"/>
    <s v="E"/>
    <n v="1243"/>
    <n v="43"/>
    <s v="P"/>
    <n v="1243"/>
    <d v="1899-12-30T12:43:00"/>
    <n v="12"/>
    <n v="176"/>
    <s v="Ludlow St"/>
    <s v="176 Ludlow St"/>
    <s v="New York"/>
    <s v="NY"/>
    <n v="10014"/>
  </r>
  <r>
    <n v="7937995129"/>
    <d v="2013-08-27T00:00:00"/>
    <x v="8"/>
    <x v="3"/>
    <n v="353164"/>
    <s v="T101"/>
    <s v="E"/>
    <n v="1247"/>
    <n v="47"/>
    <s v="P"/>
    <n v="1247"/>
    <d v="1899-12-30T12:47:00"/>
    <n v="12"/>
    <n v="172"/>
    <s v="Ludlow St"/>
    <s v="172 Ludlow St"/>
    <s v="New York"/>
    <s v="NY"/>
    <n v="10014"/>
  </r>
  <r>
    <n v="7937995130"/>
    <d v="2013-08-27T00:00:00"/>
    <x v="8"/>
    <x v="3"/>
    <n v="353164"/>
    <s v="T101"/>
    <s v="E"/>
    <n v="1257"/>
    <n v="57"/>
    <s v="P"/>
    <n v="1257"/>
    <d v="1899-12-30T12:57:00"/>
    <n v="12"/>
    <n v="188"/>
    <s v="Allen St"/>
    <s v="188 Allen St"/>
    <s v="New York"/>
    <s v="NY"/>
    <n v="10014"/>
  </r>
  <r>
    <n v="7937995166"/>
    <d v="2013-08-27T00:00:00"/>
    <x v="4"/>
    <x v="0"/>
    <n v="353164"/>
    <s v="T101"/>
    <s v="E"/>
    <n v="135"/>
    <n v="135"/>
    <s v="P"/>
    <n v="1335"/>
    <d v="1899-12-30T13:35:00"/>
    <n v="13"/>
    <n v="87"/>
    <s v="E Houston St"/>
    <s v="87 E Houston St"/>
    <s v="New York"/>
    <s v="NY"/>
    <n v="10014"/>
  </r>
  <r>
    <n v="7937995180"/>
    <d v="2013-08-27T00:00:00"/>
    <x v="2"/>
    <x v="0"/>
    <n v="353164"/>
    <s v="T101"/>
    <s v="E"/>
    <n v="200"/>
    <n v="200"/>
    <s v="P"/>
    <n v="1400"/>
    <d v="1899-12-30T14:00:00"/>
    <n v="14"/>
    <n v="170"/>
    <s v="Mercer St"/>
    <s v="170 Mercer St"/>
    <s v="New York"/>
    <s v="NY"/>
    <n v="10014"/>
  </r>
  <r>
    <n v="7937995221"/>
    <d v="2013-08-27T00:00:00"/>
    <x v="2"/>
    <x v="0"/>
    <n v="353164"/>
    <s v="T101"/>
    <s v="E"/>
    <n v="234"/>
    <n v="234"/>
    <s v="P"/>
    <n v="1434"/>
    <d v="1899-12-30T14:34:00"/>
    <n v="14"/>
    <n v="210"/>
    <s v="Mercer St"/>
    <s v="210 Mercer St"/>
    <s v="New York"/>
    <s v="NY"/>
    <n v="10014"/>
  </r>
  <r>
    <n v="7937995257"/>
    <d v="2013-08-27T00:00:00"/>
    <x v="2"/>
    <x v="0"/>
    <n v="353164"/>
    <s v="T101"/>
    <s v="E"/>
    <n v="255"/>
    <n v="255"/>
    <s v="P"/>
    <n v="1455"/>
    <d v="1899-12-30T14:55:00"/>
    <n v="14"/>
    <n v="116"/>
    <s v="Prince St"/>
    <s v="116 Prince St"/>
    <s v="New York"/>
    <s v="NY"/>
    <n v="10014"/>
  </r>
  <r>
    <n v="7937995282"/>
    <d v="2013-08-27T00:00:00"/>
    <x v="2"/>
    <x v="0"/>
    <n v="353164"/>
    <s v="T101"/>
    <s v="E"/>
    <n v="301"/>
    <n v="301"/>
    <s v="P"/>
    <n v="1501"/>
    <d v="1899-12-30T15:01:00"/>
    <n v="15"/>
    <n v="135"/>
    <s v="Greene St"/>
    <s v="135 Greene St"/>
    <s v="New York"/>
    <s v="NY"/>
    <n v="10014"/>
  </r>
  <r>
    <n v="7937995300"/>
    <d v="2013-08-27T00:00:00"/>
    <x v="9"/>
    <x v="1"/>
    <n v="353164"/>
    <s v="T101"/>
    <s v="E"/>
    <n v="311"/>
    <n v="311"/>
    <s v="P"/>
    <n v="1511"/>
    <d v="1899-12-30T15:11:00"/>
    <n v="15"/>
    <n v="232"/>
    <s v="Mercer St"/>
    <s v="232 Mercer St"/>
    <s v="New York"/>
    <s v="NY"/>
    <n v="10014"/>
  </r>
  <r>
    <n v="7937995324"/>
    <d v="2013-08-27T00:00:00"/>
    <x v="4"/>
    <x v="0"/>
    <n v="353164"/>
    <s v="T101"/>
    <s v="E"/>
    <n v="328"/>
    <n v="328"/>
    <s v="P"/>
    <n v="1528"/>
    <d v="1899-12-30T15:28:00"/>
    <n v="15"/>
    <n v="68"/>
    <s v="W 3rd St"/>
    <s v="68 W 3rd St"/>
    <s v="New York"/>
    <s v="NY"/>
    <n v="10014"/>
  </r>
  <r>
    <n v="7937995348"/>
    <d v="2013-08-27T00:00:00"/>
    <x v="4"/>
    <x v="0"/>
    <n v="353164"/>
    <s v="T101"/>
    <s v="E"/>
    <n v="420"/>
    <n v="420"/>
    <s v="P"/>
    <n v="1620"/>
    <d v="1899-12-30T16:20:00"/>
    <n v="16"/>
    <n v="68"/>
    <s v="W 3rd St"/>
    <s v="68 W 3rd St"/>
    <s v="New York"/>
    <s v="NY"/>
    <n v="10014"/>
  </r>
  <r>
    <n v="7937995543"/>
    <d v="2013-08-28T00:00:00"/>
    <x v="5"/>
    <x v="0"/>
    <n v="353164"/>
    <s v="T101"/>
    <s v="E"/>
    <n v="300"/>
    <n v="300"/>
    <s v="P"/>
    <n v="1500"/>
    <d v="1899-12-30T15:00:00"/>
    <n v="15"/>
    <n v="250"/>
    <s v="Mercer St"/>
    <s v="250 Mercer St"/>
    <s v="New York"/>
    <s v="NY"/>
    <n v="10014"/>
  </r>
  <r>
    <n v="7937995531"/>
    <d v="2013-08-28T00:00:00"/>
    <x v="0"/>
    <x v="0"/>
    <n v="353164"/>
    <s v="T101"/>
    <s v="E"/>
    <n v="252"/>
    <n v="252"/>
    <s v="P"/>
    <n v="1452"/>
    <d v="1899-12-30T14:52:00"/>
    <n v="14"/>
    <n v="57"/>
    <s v="Bond St"/>
    <s v="57 Bond St"/>
    <s v="New York"/>
    <s v="NY"/>
    <n v="10014"/>
  </r>
  <r>
    <n v="7937995452"/>
    <d v="2013-08-28T00:00:00"/>
    <x v="5"/>
    <x v="0"/>
    <n v="353164"/>
    <s v="T101"/>
    <s v="E"/>
    <n v="200"/>
    <n v="200"/>
    <s v="P"/>
    <n v="1400"/>
    <d v="1899-12-30T14:00:00"/>
    <n v="14"/>
    <n v="306"/>
    <s v="Mott St"/>
    <s v="306 Mott St"/>
    <s v="New York"/>
    <s v="NY"/>
    <n v="10014"/>
  </r>
  <r>
    <n v="7937995440"/>
    <d v="2013-08-28T00:00:00"/>
    <x v="2"/>
    <x v="0"/>
    <n v="353164"/>
    <s v="T101"/>
    <s v="E"/>
    <n v="151"/>
    <n v="151"/>
    <s v="P"/>
    <n v="1351"/>
    <d v="1899-12-30T13:51:00"/>
    <n v="13"/>
    <n v="24"/>
    <s v="Bond St"/>
    <s v="24 Bond St"/>
    <s v="New York"/>
    <s v="NY"/>
    <n v="10014"/>
  </r>
  <r>
    <n v="7937995439"/>
    <d v="2013-08-28T00:00:00"/>
    <x v="6"/>
    <x v="1"/>
    <n v="353164"/>
    <s v="T101"/>
    <s v="E"/>
    <n v="136"/>
    <n v="136"/>
    <s v="P"/>
    <n v="1336"/>
    <d v="1899-12-30T13:36:00"/>
    <n v="13"/>
    <n v="352"/>
    <s v="Bowery"/>
    <s v="352 Bowery"/>
    <s v="New York"/>
    <s v="NY"/>
    <n v="10014"/>
  </r>
  <r>
    <n v="7937995427"/>
    <d v="2013-08-28T00:00:00"/>
    <x v="5"/>
    <x v="0"/>
    <n v="353164"/>
    <s v="T101"/>
    <s v="E"/>
    <n v="115"/>
    <n v="115"/>
    <s v="P"/>
    <n v="1315"/>
    <d v="1899-12-30T13:15:00"/>
    <n v="13"/>
    <n v="188"/>
    <s v="Ludlow St"/>
    <s v="188 Ludlow St"/>
    <s v="New York"/>
    <s v="NY"/>
    <n v="10014"/>
  </r>
  <r>
    <n v="7937995397"/>
    <d v="2013-08-28T00:00:00"/>
    <x v="2"/>
    <x v="0"/>
    <n v="353164"/>
    <s v="T101"/>
    <s v="E"/>
    <n v="108"/>
    <n v="108"/>
    <s v="P"/>
    <n v="1308"/>
    <d v="1899-12-30T13:08:00"/>
    <n v="13"/>
    <n v="165"/>
    <s v="Ludlow St"/>
    <s v="165 Ludlow St"/>
    <s v="New York"/>
    <s v="NY"/>
    <n v="10014"/>
  </r>
  <r>
    <n v="7937995609"/>
    <d v="2013-08-28T00:00:00"/>
    <x v="5"/>
    <x v="0"/>
    <n v="353164"/>
    <s v="T101"/>
    <s v="E"/>
    <n v="515"/>
    <n v="515"/>
    <s v="P"/>
    <n v="1715"/>
    <d v="1899-12-30T17:15:00"/>
    <n v="17"/>
    <n v="400"/>
    <s v="Lafayette St"/>
    <s v="400 Lafayette St"/>
    <s v="New York"/>
    <s v="NY"/>
    <n v="10014"/>
  </r>
  <r>
    <n v="7937995592"/>
    <d v="2013-08-28T00:00:00"/>
    <x v="21"/>
    <x v="3"/>
    <n v="353164"/>
    <s v="T101"/>
    <s v="E"/>
    <n v="510"/>
    <n v="510"/>
    <s v="P"/>
    <n v="1710"/>
    <d v="1899-12-30T17:10:00"/>
    <n v="17"/>
    <n v="704"/>
    <s v="Broadway"/>
    <s v="704 Broadway"/>
    <s v="New York"/>
    <s v="NY"/>
    <n v="10014"/>
  </r>
  <r>
    <n v="7937995580"/>
    <d v="2013-08-28T00:00:00"/>
    <x v="3"/>
    <x v="1"/>
    <n v="353164"/>
    <s v="T101"/>
    <s v="E"/>
    <n v="426"/>
    <n v="426"/>
    <s v="P"/>
    <n v="1626"/>
    <d v="1899-12-30T16:26:00"/>
    <n v="16"/>
    <s v="13B"/>
    <s v="E 4th St"/>
    <s v="13B E 4th St"/>
    <s v="New York"/>
    <s v="NY"/>
    <n v="10014"/>
  </r>
  <r>
    <n v="7937995579"/>
    <d v="2013-08-28T00:00:00"/>
    <x v="21"/>
    <x v="3"/>
    <n v="353164"/>
    <s v="T101"/>
    <s v="E"/>
    <n v="348"/>
    <n v="348"/>
    <s v="P"/>
    <n v="1548"/>
    <d v="1899-12-30T15:48:00"/>
    <n v="15"/>
    <n v="689"/>
    <s v="Broadway"/>
    <s v="689 Broadway"/>
    <s v="New York"/>
    <s v="NY"/>
    <n v="10014"/>
  </r>
  <r>
    <n v="7937995567"/>
    <d v="2013-08-28T00:00:00"/>
    <x v="3"/>
    <x v="1"/>
    <n v="353164"/>
    <s v="T101"/>
    <s v="E"/>
    <n v="344"/>
    <n v="344"/>
    <s v="P"/>
    <n v="1544"/>
    <d v="1899-12-30T15:44:00"/>
    <n v="15"/>
    <n v="678"/>
    <s v="Broadway"/>
    <s v="678 Broadway"/>
    <s v="New York"/>
    <s v="NY"/>
    <n v="10014"/>
  </r>
  <r>
    <n v="7937995520"/>
    <d v="2013-08-28T00:00:00"/>
    <x v="2"/>
    <x v="0"/>
    <n v="353164"/>
    <s v="T101"/>
    <s v="E"/>
    <n v="245"/>
    <n v="245"/>
    <s v="P"/>
    <n v="1445"/>
    <d v="1899-12-30T14:45:00"/>
    <n v="14"/>
    <n v="39"/>
    <s v="Bond St"/>
    <s v="39 Bond St"/>
    <s v="New York"/>
    <s v="NY"/>
    <n v="10014"/>
  </r>
  <r>
    <n v="7937995518"/>
    <d v="2013-08-28T00:00:00"/>
    <x v="2"/>
    <x v="0"/>
    <n v="353164"/>
    <s v="T101"/>
    <s v="E"/>
    <n v="242"/>
    <n v="242"/>
    <s v="P"/>
    <n v="1442"/>
    <d v="1899-12-30T14:42:00"/>
    <n v="14"/>
    <n v="48"/>
    <s v="Bond St"/>
    <s v="48 Bond St"/>
    <s v="New York"/>
    <s v="NY"/>
    <n v="10014"/>
  </r>
  <r>
    <n v="7937995506"/>
    <d v="2013-08-28T00:00:00"/>
    <x v="9"/>
    <x v="1"/>
    <n v="353164"/>
    <s v="T101"/>
    <s v="E"/>
    <n v="237"/>
    <n v="237"/>
    <s v="P"/>
    <n v="1437"/>
    <d v="1899-12-30T14:37:00"/>
    <n v="14"/>
    <n v="54"/>
    <s v="Bond St"/>
    <s v="54 Bond St"/>
    <s v="New York"/>
    <s v="NY"/>
    <n v="10014"/>
  </r>
  <r>
    <n v="7937995490"/>
    <d v="2013-08-28T00:00:00"/>
    <x v="2"/>
    <x v="0"/>
    <n v="353164"/>
    <s v="T101"/>
    <s v="E"/>
    <n v="236"/>
    <n v="236"/>
    <s v="P"/>
    <n v="1436"/>
    <d v="1899-12-30T14:36:00"/>
    <n v="14"/>
    <n v="54"/>
    <s v="Bond St"/>
    <s v="54 Bond St"/>
    <s v="New York"/>
    <s v="NY"/>
    <n v="10014"/>
  </r>
  <r>
    <n v="7937995488"/>
    <d v="2013-08-28T00:00:00"/>
    <x v="12"/>
    <x v="0"/>
    <n v="353164"/>
    <s v="T101"/>
    <s v="E"/>
    <n v="215"/>
    <n v="215"/>
    <s v="P"/>
    <n v="1415"/>
    <d v="1899-12-30T14:15:00"/>
    <n v="14"/>
    <n v="316"/>
    <s v="Bowery"/>
    <s v="316 Bowery"/>
    <s v="New York"/>
    <s v="NY"/>
    <n v="10014"/>
  </r>
  <r>
    <n v="7937995476"/>
    <d v="2013-08-28T00:00:00"/>
    <x v="2"/>
    <x v="0"/>
    <n v="353164"/>
    <s v="T101"/>
    <s v="E"/>
    <n v="209"/>
    <n v="209"/>
    <s v="P"/>
    <n v="1409"/>
    <d v="1899-12-30T14:09:00"/>
    <n v="14"/>
    <n v="299"/>
    <s v="Bowery"/>
    <s v="299 Bowery"/>
    <s v="New York"/>
    <s v="NY"/>
    <n v="10014"/>
  </r>
  <r>
    <n v="7937995415"/>
    <d v="2013-08-28T00:00:00"/>
    <x v="5"/>
    <x v="0"/>
    <n v="353164"/>
    <s v="T101"/>
    <s v="E"/>
    <n v="113"/>
    <n v="113"/>
    <s v="P"/>
    <n v="1313"/>
    <d v="1899-12-30T13:13:00"/>
    <n v="13"/>
    <n v="188"/>
    <s v="Ludlow St"/>
    <s v="188 Ludlow St"/>
    <s v="New York"/>
    <s v="NY"/>
    <n v="10014"/>
  </r>
  <r>
    <n v="7937995403"/>
    <d v="2013-08-28T00:00:00"/>
    <x v="2"/>
    <x v="0"/>
    <n v="353164"/>
    <s v="T101"/>
    <s v="E"/>
    <n v="112"/>
    <n v="112"/>
    <s v="P"/>
    <n v="1312"/>
    <d v="1899-12-30T13:12:00"/>
    <n v="13"/>
    <n v="179"/>
    <s v="Ludlow St"/>
    <s v="179 Ludlow St"/>
    <s v="New York"/>
    <s v="NY"/>
    <n v="10014"/>
  </r>
  <r>
    <n v="7937995750"/>
    <d v="2013-08-29T00:00:00"/>
    <x v="6"/>
    <x v="1"/>
    <n v="353164"/>
    <s v="T101"/>
    <s v="E"/>
    <n v="305"/>
    <n v="305"/>
    <s v="P"/>
    <n v="1505"/>
    <d v="1899-12-30T15:05:00"/>
    <n v="15"/>
    <n v="125"/>
    <s v="Orchard St"/>
    <s v="125 Orchard St"/>
    <s v="New York"/>
    <s v="NY"/>
    <n v="10014"/>
  </r>
  <r>
    <n v="7937995737"/>
    <d v="2013-08-29T00:00:00"/>
    <x v="13"/>
    <x v="0"/>
    <n v="353164"/>
    <s v="T101"/>
    <s v="E"/>
    <n v="219"/>
    <n v="219"/>
    <s v="P"/>
    <n v="1419"/>
    <d v="1899-12-30T14:19:00"/>
    <n v="14"/>
    <n v="87"/>
    <s v="Rivington St"/>
    <s v="87 Rivington St"/>
    <s v="New York"/>
    <s v="NY"/>
    <n v="10014"/>
  </r>
  <r>
    <n v="7937995725"/>
    <d v="2013-08-29T00:00:00"/>
    <x v="8"/>
    <x v="3"/>
    <n v="353164"/>
    <s v="T101"/>
    <s v="E"/>
    <n v="215"/>
    <n v="215"/>
    <s v="P"/>
    <n v="1415"/>
    <d v="1899-12-30T14:15:00"/>
    <n v="14"/>
    <n v="137"/>
    <s v="Allen St"/>
    <s v="137 Allen St"/>
    <s v="New York"/>
    <s v="NY"/>
    <n v="10014"/>
  </r>
  <r>
    <n v="7937995713"/>
    <d v="2013-08-29T00:00:00"/>
    <x v="6"/>
    <x v="1"/>
    <n v="353164"/>
    <s v="T101"/>
    <s v="E"/>
    <n v="209"/>
    <n v="209"/>
    <s v="P"/>
    <n v="1409"/>
    <d v="1899-12-30T14:09:00"/>
    <n v="14"/>
    <n v="169"/>
    <s v="Allen St"/>
    <s v="169 Allen St"/>
    <s v="New York"/>
    <s v="NY"/>
    <n v="10014"/>
  </r>
  <r>
    <n v="7937995695"/>
    <d v="2013-08-29T00:00:00"/>
    <x v="5"/>
    <x v="0"/>
    <n v="353164"/>
    <s v="T101"/>
    <s v="E"/>
    <n v="154"/>
    <n v="154"/>
    <s v="P"/>
    <n v="1354"/>
    <d v="1899-12-30T13:54:00"/>
    <n v="13"/>
    <n v="188"/>
    <s v="Ludlow St"/>
    <s v="188 Ludlow St"/>
    <s v="New York"/>
    <s v="NY"/>
    <n v="10014"/>
  </r>
  <r>
    <n v="7937995660"/>
    <d v="2013-08-29T00:00:00"/>
    <x v="6"/>
    <x v="1"/>
    <n v="353164"/>
    <s v="T101"/>
    <s v="E"/>
    <n v="117"/>
    <n v="117"/>
    <s v="P"/>
    <n v="1317"/>
    <d v="1899-12-30T13:17:00"/>
    <n v="13"/>
    <n v="105"/>
    <s v="Stanton St"/>
    <s v="105 Stanton St"/>
    <s v="New York"/>
    <s v="NY"/>
    <n v="10014"/>
  </r>
  <r>
    <n v="7937995634"/>
    <d v="2013-08-29T00:00:00"/>
    <x v="13"/>
    <x v="0"/>
    <n v="353164"/>
    <s v="T101"/>
    <s v="E"/>
    <n v="1246"/>
    <n v="46"/>
    <s v="P"/>
    <n v="1246"/>
    <d v="1899-12-30T12:46:00"/>
    <n v="12"/>
    <n v="98"/>
    <s v="Suffolk St"/>
    <s v="98 Suffolk St"/>
    <s v="New York"/>
    <s v="NY"/>
    <n v="10014"/>
  </r>
  <r>
    <n v="7937995841"/>
    <d v="2013-08-29T00:00:00"/>
    <x v="6"/>
    <x v="1"/>
    <n v="353164"/>
    <s v="T101"/>
    <s v="E"/>
    <n v="540"/>
    <n v="540"/>
    <s v="P"/>
    <n v="1740"/>
    <d v="1899-12-30T17:40:00"/>
    <n v="17"/>
    <n v="106"/>
    <s v="Forsyth St"/>
    <s v="106 Forsyth St"/>
    <s v="New York"/>
    <s v="NY"/>
    <n v="10014"/>
  </r>
  <r>
    <n v="7937995830"/>
    <d v="2013-08-29T00:00:00"/>
    <x v="8"/>
    <x v="3"/>
    <n v="353164"/>
    <s v="T101"/>
    <s v="E"/>
    <n v="537"/>
    <n v="537"/>
    <s v="P"/>
    <n v="1737"/>
    <d v="1899-12-30T17:37:00"/>
    <n v="17"/>
    <n v="104"/>
    <s v="Forsyth St"/>
    <s v="104 Forsyth St"/>
    <s v="New York"/>
    <s v="NY"/>
    <n v="10014"/>
  </r>
  <r>
    <n v="7937995816"/>
    <d v="2013-08-29T00:00:00"/>
    <x v="4"/>
    <x v="0"/>
    <n v="353164"/>
    <s v="T101"/>
    <s v="E"/>
    <n v="445"/>
    <n v="445"/>
    <s v="P"/>
    <n v="1645"/>
    <d v="1899-12-30T16:45:00"/>
    <n v="16"/>
    <n v="90"/>
    <s v="Delancey St"/>
    <s v="90 Delancey St"/>
    <s v="New York"/>
    <s v="NY"/>
    <n v="10014"/>
  </r>
  <r>
    <n v="7937995804"/>
    <d v="2013-08-29T00:00:00"/>
    <x v="8"/>
    <x v="3"/>
    <n v="353164"/>
    <s v="T101"/>
    <s v="E"/>
    <n v="435"/>
    <n v="435"/>
    <s v="P"/>
    <n v="1635"/>
    <d v="1899-12-30T16:35:00"/>
    <n v="16"/>
    <s v="90-96"/>
    <s v="Stanton St"/>
    <s v="90-96 Stanton St"/>
    <s v="New York"/>
    <s v="NY"/>
    <n v="10014"/>
  </r>
  <r>
    <n v="7937995798"/>
    <d v="2013-08-29T00:00:00"/>
    <x v="6"/>
    <x v="1"/>
    <n v="353164"/>
    <s v="T101"/>
    <s v="E"/>
    <n v="422"/>
    <n v="422"/>
    <s v="P"/>
    <n v="1622"/>
    <d v="1899-12-30T16:22:00"/>
    <n v="16"/>
    <n v="157"/>
    <s v="Allen St"/>
    <s v="157 Allen St"/>
    <s v="New York"/>
    <s v="NY"/>
    <n v="10014"/>
  </r>
  <r>
    <n v="7937995786"/>
    <d v="2013-08-29T00:00:00"/>
    <x v="2"/>
    <x v="0"/>
    <n v="353164"/>
    <s v="T101"/>
    <s v="E"/>
    <n v="323"/>
    <n v="323"/>
    <s v="P"/>
    <n v="1523"/>
    <d v="1899-12-30T15:23:00"/>
    <n v="15"/>
    <n v="58"/>
    <s v="Rivington St"/>
    <s v="58 Rivington St"/>
    <s v="New York"/>
    <s v="NY"/>
    <n v="10014"/>
  </r>
  <r>
    <n v="7937995774"/>
    <d v="2013-08-29T00:00:00"/>
    <x v="6"/>
    <x v="1"/>
    <n v="353164"/>
    <s v="T101"/>
    <s v="E"/>
    <n v="315"/>
    <n v="315"/>
    <s v="P"/>
    <n v="1515"/>
    <d v="1899-12-30T15:15:00"/>
    <n v="15"/>
    <n v="188"/>
    <s v="Ludlow St"/>
    <s v="188 Ludlow St"/>
    <s v="New York"/>
    <s v="NY"/>
    <n v="10014"/>
  </r>
  <r>
    <n v="7937995762"/>
    <d v="2013-08-29T00:00:00"/>
    <x v="8"/>
    <x v="3"/>
    <n v="353164"/>
    <s v="T101"/>
    <s v="E"/>
    <n v="308"/>
    <n v="308"/>
    <s v="P"/>
    <n v="1508"/>
    <d v="1899-12-30T15:08:00"/>
    <n v="15"/>
    <n v="157"/>
    <s v="Orchard St"/>
    <s v="157 Orchard St"/>
    <s v="New York"/>
    <s v="NY"/>
    <n v="10014"/>
  </r>
  <r>
    <n v="7937995749"/>
    <d v="2013-08-29T00:00:00"/>
    <x v="13"/>
    <x v="0"/>
    <n v="353164"/>
    <s v="T101"/>
    <s v="E"/>
    <n v="220"/>
    <n v="220"/>
    <s v="P"/>
    <n v="1420"/>
    <d v="1899-12-30T14:20:00"/>
    <n v="14"/>
    <n v="92"/>
    <s v="Rivington St"/>
    <s v="92 Rivington St"/>
    <s v="New York"/>
    <s v="NY"/>
    <n v="10014"/>
  </r>
  <r>
    <n v="7937995701"/>
    <d v="2013-08-29T00:00:00"/>
    <x v="4"/>
    <x v="0"/>
    <n v="353164"/>
    <s v="T101"/>
    <s v="E"/>
    <n v="203"/>
    <n v="203"/>
    <s v="P"/>
    <n v="1403"/>
    <d v="1899-12-30T14:03:00"/>
    <n v="14"/>
    <n v="157"/>
    <s v="E Houston St"/>
    <s v="157 E Houston St"/>
    <s v="New York"/>
    <s v="NY"/>
    <n v="10014"/>
  </r>
  <r>
    <n v="7937995683"/>
    <d v="2013-08-29T00:00:00"/>
    <x v="6"/>
    <x v="1"/>
    <n v="353164"/>
    <s v="T101"/>
    <s v="E"/>
    <n v="128"/>
    <n v="128"/>
    <s v="P"/>
    <n v="1328"/>
    <d v="1899-12-30T13:28:00"/>
    <n v="13"/>
    <n v="188"/>
    <s v="Ludlow St"/>
    <s v="188 Ludlow St"/>
    <s v="New York"/>
    <s v="NY"/>
    <n v="10014"/>
  </r>
  <r>
    <n v="7937995671"/>
    <d v="2013-08-29T00:00:00"/>
    <x v="6"/>
    <x v="1"/>
    <n v="353164"/>
    <s v="T101"/>
    <s v="E"/>
    <n v="122"/>
    <n v="122"/>
    <s v="P"/>
    <n v="1322"/>
    <d v="1899-12-30T13:22:00"/>
    <n v="13"/>
    <n v="172"/>
    <s v="Ludlow St"/>
    <s v="172 Ludlow St"/>
    <s v="New York"/>
    <s v="NY"/>
    <n v="10014"/>
  </r>
  <r>
    <n v="7937995658"/>
    <d v="2013-08-29T00:00:00"/>
    <x v="2"/>
    <x v="0"/>
    <n v="353164"/>
    <s v="T101"/>
    <s v="E"/>
    <n v="114"/>
    <n v="114"/>
    <s v="P"/>
    <n v="1314"/>
    <d v="1899-12-30T13:14:00"/>
    <n v="13"/>
    <n v="132"/>
    <s v="Ludlow St"/>
    <s v="132 Ludlow St"/>
    <s v="New York"/>
    <s v="NY"/>
    <n v="10014"/>
  </r>
  <r>
    <n v="7937995646"/>
    <d v="2013-08-29T00:00:00"/>
    <x v="6"/>
    <x v="1"/>
    <n v="353164"/>
    <s v="T101"/>
    <s v="E"/>
    <n v="1254"/>
    <n v="54"/>
    <s v="P"/>
    <n v="1254"/>
    <d v="1899-12-30T12:54:00"/>
    <n v="12"/>
    <n v="168"/>
    <s v="Rivington St"/>
    <s v="168 Rivington St"/>
    <s v="New York"/>
    <s v="NY"/>
    <n v="10014"/>
  </r>
  <r>
    <n v="7937996080"/>
    <d v="2013-08-30T00:00:00"/>
    <x v="5"/>
    <x v="0"/>
    <n v="353164"/>
    <s v="T101"/>
    <s v="E"/>
    <n v="453"/>
    <n v="453"/>
    <s v="P"/>
    <n v="1653"/>
    <d v="1899-12-30T16:53:00"/>
    <n v="16"/>
    <n v="306"/>
    <s v="Mott St"/>
    <s v="306 Mott St"/>
    <s v="New York"/>
    <s v="NY"/>
    <n v="10014"/>
  </r>
  <r>
    <n v="7937996079"/>
    <d v="2013-08-30T00:00:00"/>
    <x v="0"/>
    <x v="0"/>
    <n v="353164"/>
    <s v="T101"/>
    <s v="E"/>
    <n v="450"/>
    <n v="450"/>
    <s v="P"/>
    <n v="1650"/>
    <d v="1899-12-30T16:50:00"/>
    <n v="16"/>
    <n v="266"/>
    <s v="Elizabeth St"/>
    <s v="266 Elizabeth St"/>
    <s v="New York"/>
    <s v="NY"/>
    <n v="10014"/>
  </r>
  <r>
    <n v="7937996043"/>
    <d v="2013-08-30T00:00:00"/>
    <x v="4"/>
    <x v="0"/>
    <n v="353164"/>
    <s v="T101"/>
    <s v="E"/>
    <n v="403"/>
    <n v="403"/>
    <s v="P"/>
    <n v="1603"/>
    <d v="1899-12-30T16:03:00"/>
    <n v="16"/>
    <n v="241"/>
    <s v="Bowery"/>
    <s v="241 Bowery"/>
    <s v="New York"/>
    <s v="NY"/>
    <n v="10014"/>
  </r>
  <r>
    <n v="7937996018"/>
    <d v="2013-08-30T00:00:00"/>
    <x v="23"/>
    <x v="3"/>
    <n v="353164"/>
    <s v="T101"/>
    <s v="E"/>
    <n v="304"/>
    <n v="304"/>
    <s v="P"/>
    <n v="1504"/>
    <d v="1899-12-30T15:04:00"/>
    <n v="15"/>
    <n v="250"/>
    <s v="Bowery"/>
    <s v="250 Bowery"/>
    <s v="New York"/>
    <s v="NY"/>
    <n v="10014"/>
  </r>
  <r>
    <n v="7937996006"/>
    <d v="2013-08-30T00:00:00"/>
    <x v="23"/>
    <x v="3"/>
    <n v="353164"/>
    <s v="T101"/>
    <s v="E"/>
    <n v="254"/>
    <n v="254"/>
    <s v="P"/>
    <n v="1454"/>
    <d v="1899-12-30T14:54:00"/>
    <n v="14"/>
    <n v="221"/>
    <s v="Bowery"/>
    <s v="221 Bowery"/>
    <s v="New York"/>
    <s v="NY"/>
    <n v="10014"/>
  </r>
  <r>
    <n v="7937995932"/>
    <d v="2013-08-30T00:00:00"/>
    <x v="2"/>
    <x v="0"/>
    <n v="353164"/>
    <s v="T101"/>
    <s v="E"/>
    <n v="139"/>
    <n v="139"/>
    <s v="P"/>
    <n v="1339"/>
    <d v="1899-12-30T13:39:00"/>
    <n v="13"/>
    <n v="1"/>
    <s v="Rivington St"/>
    <s v="1 Rivington St"/>
    <s v="New York"/>
    <s v="NY"/>
    <n v="10014"/>
  </r>
  <r>
    <n v="7937995920"/>
    <d v="2013-08-30T00:00:00"/>
    <x v="8"/>
    <x v="3"/>
    <n v="353164"/>
    <s v="T101"/>
    <s v="E"/>
    <n v="133"/>
    <n v="133"/>
    <s v="P"/>
    <n v="1333"/>
    <d v="1899-12-30T13:33:00"/>
    <n v="13"/>
    <n v="137"/>
    <s v="Allen St"/>
    <s v="137 Allen St"/>
    <s v="New York"/>
    <s v="NY"/>
    <n v="10014"/>
  </r>
  <r>
    <n v="7937995919"/>
    <d v="2013-08-30T00:00:00"/>
    <x v="13"/>
    <x v="0"/>
    <n v="353164"/>
    <s v="T101"/>
    <s v="E"/>
    <n v="109"/>
    <n v="109"/>
    <s v="P"/>
    <n v="1309"/>
    <d v="1899-12-30T13:09:00"/>
    <n v="13"/>
    <n v="92"/>
    <s v="Rivington St"/>
    <s v="92 Rivington St"/>
    <s v="New York"/>
    <s v="NY"/>
    <n v="10014"/>
  </r>
  <r>
    <n v="7937995890"/>
    <d v="2013-08-30T00:00:00"/>
    <x v="8"/>
    <x v="3"/>
    <n v="353164"/>
    <s v="T101"/>
    <s v="E"/>
    <n v="101"/>
    <n v="101"/>
    <s v="P"/>
    <n v="1301"/>
    <d v="1899-12-30T13:01:00"/>
    <n v="13"/>
    <n v="120"/>
    <s v="Orchard St"/>
    <s v="120 Orchard St"/>
    <s v="New York"/>
    <s v="NY"/>
    <n v="10014"/>
  </r>
  <r>
    <n v="7937995877"/>
    <d v="2013-08-30T00:00:00"/>
    <x v="6"/>
    <x v="1"/>
    <n v="353164"/>
    <s v="T101"/>
    <s v="E"/>
    <n v="1243"/>
    <n v="43"/>
    <s v="P"/>
    <n v="1243"/>
    <d v="1899-12-30T12:43:00"/>
    <n v="12"/>
    <n v="141"/>
    <s v="Ludlow St"/>
    <s v="141 Ludlow St"/>
    <s v="New York"/>
    <s v="NY"/>
    <n v="10014"/>
  </r>
  <r>
    <n v="7937996110"/>
    <d v="2013-08-30T00:00:00"/>
    <x v="2"/>
    <x v="0"/>
    <n v="353164"/>
    <s v="T101"/>
    <s v="E"/>
    <n v="552"/>
    <n v="552"/>
    <s v="P"/>
    <n v="1752"/>
    <d v="1899-12-30T17:52:00"/>
    <n v="17"/>
    <n v="4"/>
    <s v="Rivington St"/>
    <s v="4 Rivington St"/>
    <s v="New York"/>
    <s v="NY"/>
    <n v="10014"/>
  </r>
  <r>
    <n v="7937996109"/>
    <d v="2013-08-30T00:00:00"/>
    <x v="23"/>
    <x v="3"/>
    <n v="353164"/>
    <s v="T101"/>
    <s v="E"/>
    <n v="507"/>
    <n v="507"/>
    <s v="P"/>
    <n v="1707"/>
    <d v="1899-12-30T17:07:00"/>
    <n v="17"/>
    <n v="243"/>
    <s v="Bowery"/>
    <s v="243 Bowery"/>
    <s v="New York"/>
    <s v="NY"/>
    <n v="10014"/>
  </r>
  <r>
    <n v="7937996092"/>
    <d v="2013-08-30T00:00:00"/>
    <x v="2"/>
    <x v="0"/>
    <n v="353164"/>
    <s v="T101"/>
    <s v="E"/>
    <n v="458"/>
    <n v="458"/>
    <s v="P"/>
    <n v="1658"/>
    <d v="1899-12-30T16:58:00"/>
    <n v="16"/>
    <n v="262"/>
    <s v="Mott St"/>
    <s v="262 Mott St"/>
    <s v="New York"/>
    <s v="NY"/>
    <n v="10014"/>
  </r>
  <r>
    <n v="7937996055"/>
    <d v="2013-08-30T00:00:00"/>
    <x v="23"/>
    <x v="3"/>
    <n v="353164"/>
    <s v="T101"/>
    <s v="E"/>
    <n v="406"/>
    <n v="406"/>
    <s v="P"/>
    <n v="1606"/>
    <d v="1899-12-30T16:06:00"/>
    <n v="16"/>
    <n v="250"/>
    <s v="Bowery"/>
    <s v="250 Bowery"/>
    <s v="New York"/>
    <s v="NY"/>
    <n v="10014"/>
  </r>
  <r>
    <n v="7937996020"/>
    <d v="2013-08-30T00:00:00"/>
    <x v="2"/>
    <x v="0"/>
    <n v="353164"/>
    <s v="T101"/>
    <s v="E"/>
    <n v="311"/>
    <n v="311"/>
    <s v="P"/>
    <n v="1511"/>
    <d v="1899-12-30T15:11:00"/>
    <n v="15"/>
    <n v="279"/>
    <s v="Mott St"/>
    <s v="279 Mott St"/>
    <s v="New York"/>
    <s v="NY"/>
    <n v="10014"/>
  </r>
  <r>
    <n v="7937995993"/>
    <d v="2013-08-30T00:00:00"/>
    <x v="5"/>
    <x v="0"/>
    <n v="353164"/>
    <s v="T101"/>
    <s v="E"/>
    <n v="243"/>
    <n v="243"/>
    <s v="P"/>
    <n v="1443"/>
    <d v="1899-12-30T14:43:00"/>
    <n v="14"/>
    <n v="229"/>
    <s v="Chrystie St"/>
    <s v="229 Chrystie St"/>
    <s v="New York"/>
    <s v="NY"/>
    <n v="10014"/>
  </r>
  <r>
    <n v="7937995981"/>
    <d v="2013-08-30T00:00:00"/>
    <x v="7"/>
    <x v="2"/>
    <n v="353164"/>
    <s v="T101"/>
    <s v="E"/>
    <n v="236"/>
    <n v="236"/>
    <s v="P"/>
    <n v="1436"/>
    <d v="1899-12-30T14:36:00"/>
    <n v="14"/>
    <n v="250"/>
    <s v="Bowery"/>
    <s v="250 Bowery"/>
    <s v="New York"/>
    <s v="NY"/>
    <n v="10014"/>
  </r>
  <r>
    <n v="7937995970"/>
    <d v="2013-08-30T00:00:00"/>
    <x v="5"/>
    <x v="0"/>
    <n v="353164"/>
    <s v="T101"/>
    <s v="E"/>
    <n v="225"/>
    <n v="225"/>
    <s v="P"/>
    <n v="1425"/>
    <d v="1899-12-30T14:25:00"/>
    <n v="14"/>
    <n v="7"/>
    <s v="Rivington St"/>
    <s v="7 Rivington St"/>
    <s v="New York"/>
    <s v="NY"/>
    <n v="10014"/>
  </r>
  <r>
    <n v="7937995968"/>
    <d v="2013-08-30T00:00:00"/>
    <x v="2"/>
    <x v="0"/>
    <n v="353164"/>
    <s v="T101"/>
    <s v="E"/>
    <n v="219"/>
    <n v="219"/>
    <s v="P"/>
    <n v="1419"/>
    <d v="1899-12-30T14:19:00"/>
    <n v="14"/>
    <n v="202"/>
    <s v="Elizabeth St"/>
    <s v="202 Elizabeth St"/>
    <s v="New York"/>
    <s v="NY"/>
    <n v="10014"/>
  </r>
  <r>
    <n v="7937995956"/>
    <d v="2013-08-30T00:00:00"/>
    <x v="7"/>
    <x v="2"/>
    <n v="353164"/>
    <s v="T101"/>
    <s v="E"/>
    <n v="203"/>
    <n v="203"/>
    <s v="P"/>
    <n v="1403"/>
    <d v="1899-12-30T14:03:00"/>
    <n v="14"/>
    <n v="248"/>
    <s v="Bowery"/>
    <s v="248 Bowery"/>
    <s v="New York"/>
    <s v="NY"/>
    <n v="10014"/>
  </r>
  <r>
    <n v="7937995944"/>
    <d v="2013-08-30T00:00:00"/>
    <x v="18"/>
    <x v="1"/>
    <n v="353164"/>
    <s v="T101"/>
    <s v="E"/>
    <n v="153"/>
    <n v="153"/>
    <s v="P"/>
    <n v="1353"/>
    <d v="1899-12-30T13:53:00"/>
    <n v="13"/>
    <n v="217"/>
    <s v="Bowery"/>
    <s v="217 Bowery"/>
    <s v="New York"/>
    <s v="NY"/>
    <n v="10014"/>
  </r>
  <r>
    <n v="7937995907"/>
    <d v="2013-08-30T00:00:00"/>
    <x v="13"/>
    <x v="0"/>
    <n v="353164"/>
    <s v="T101"/>
    <s v="E"/>
    <n v="106"/>
    <n v="106"/>
    <s v="P"/>
    <n v="1306"/>
    <d v="1899-12-30T13:06:00"/>
    <n v="13"/>
    <n v="87"/>
    <s v="Rivington St"/>
    <s v="87 Rivington St"/>
    <s v="New York"/>
    <s v="NY"/>
    <n v="10014"/>
  </r>
  <r>
    <n v="7937995889"/>
    <d v="2013-08-30T00:00:00"/>
    <x v="6"/>
    <x v="1"/>
    <n v="353164"/>
    <s v="T101"/>
    <s v="E"/>
    <n v="1255"/>
    <n v="55"/>
    <s v="P"/>
    <n v="1255"/>
    <d v="1899-12-30T12:55:00"/>
    <n v="12"/>
    <n v="161"/>
    <s v="Orchard St"/>
    <s v="161 Orchard St"/>
    <s v="New York"/>
    <s v="NY"/>
    <n v="10014"/>
  </r>
  <r>
    <n v="7937996407"/>
    <d v="2013-08-31T00:00:00"/>
    <x v="4"/>
    <x v="0"/>
    <n v="353164"/>
    <s v="T101"/>
    <s v="E"/>
    <n v="556"/>
    <n v="556"/>
    <s v="P"/>
    <n v="1756"/>
    <d v="1899-12-30T17:56:00"/>
    <n v="17"/>
    <n v="218"/>
    <s v="Bowery"/>
    <s v="218 Bowery"/>
    <s v="New York"/>
    <s v="NY"/>
    <n v="10014"/>
  </r>
  <r>
    <n v="7937996390"/>
    <d v="2013-08-31T00:00:00"/>
    <x v="2"/>
    <x v="0"/>
    <n v="353164"/>
    <s v="T101"/>
    <s v="E"/>
    <n v="512"/>
    <n v="512"/>
    <s v="P"/>
    <n v="1712"/>
    <d v="1899-12-30T17:12:00"/>
    <n v="17"/>
    <n v="26"/>
    <s v="Prince St"/>
    <s v="26 Prince St"/>
    <s v="New York"/>
    <s v="NY"/>
    <n v="10014"/>
  </r>
  <r>
    <n v="7937996377"/>
    <d v="2013-08-31T00:00:00"/>
    <x v="23"/>
    <x v="3"/>
    <n v="353164"/>
    <s v="T101"/>
    <s v="E"/>
    <n v="458"/>
    <n v="458"/>
    <s v="P"/>
    <n v="1658"/>
    <d v="1899-12-30T16:58:00"/>
    <n v="16"/>
    <n v="270"/>
    <s v="Bowery"/>
    <s v="270 Bowery"/>
    <s v="New York"/>
    <s v="NY"/>
    <n v="10014"/>
  </r>
  <r>
    <n v="7937996365"/>
    <d v="2013-08-31T00:00:00"/>
    <x v="8"/>
    <x v="3"/>
    <n v="353164"/>
    <s v="T101"/>
    <s v="E"/>
    <n v="427"/>
    <n v="427"/>
    <s v="P"/>
    <n v="1627"/>
    <d v="1899-12-30T16:27:00"/>
    <n v="16"/>
    <n v="23"/>
    <s v="2nd Ave"/>
    <s v="23 2nd Ave"/>
    <s v="New York"/>
    <s v="NY"/>
    <n v="10014"/>
  </r>
  <r>
    <n v="7937996341"/>
    <d v="2013-08-31T00:00:00"/>
    <x v="8"/>
    <x v="3"/>
    <n v="353164"/>
    <s v="T101"/>
    <s v="E"/>
    <n v="409"/>
    <n v="409"/>
    <s v="P"/>
    <n v="1609"/>
    <d v="1899-12-30T16:09:00"/>
    <n v="16"/>
    <n v="207"/>
    <s v="Bowery"/>
    <s v="207 Bowery"/>
    <s v="New York"/>
    <s v="NY"/>
    <n v="10014"/>
  </r>
  <r>
    <n v="7937996316"/>
    <d v="2013-08-31T00:00:00"/>
    <x v="5"/>
    <x v="0"/>
    <n v="353164"/>
    <s v="T101"/>
    <s v="E"/>
    <n v="339"/>
    <n v="339"/>
    <s v="P"/>
    <n v="1539"/>
    <d v="1899-12-30T15:39:00"/>
    <n v="15"/>
    <n v="11"/>
    <s v="Rivington St"/>
    <s v="11 Rivington St"/>
    <s v="New York"/>
    <s v="NY"/>
    <n v="10014"/>
  </r>
  <r>
    <n v="7937996304"/>
    <d v="2013-08-31T00:00:00"/>
    <x v="5"/>
    <x v="0"/>
    <n v="353164"/>
    <s v="T101"/>
    <s v="E"/>
    <n v="331"/>
    <n v="331"/>
    <s v="P"/>
    <n v="1531"/>
    <d v="1899-12-30T15:31:00"/>
    <n v="15"/>
    <n v="179"/>
    <s v="Mott St"/>
    <s v="179 Mott St"/>
    <s v="New York"/>
    <s v="NY"/>
    <n v="10014"/>
  </r>
  <r>
    <n v="7937996286"/>
    <d v="2013-08-31T00:00:00"/>
    <x v="5"/>
    <x v="0"/>
    <n v="353164"/>
    <s v="T101"/>
    <s v="E"/>
    <n v="243"/>
    <n v="243"/>
    <s v="P"/>
    <n v="1443"/>
    <d v="1899-12-30T14:43:00"/>
    <n v="14"/>
    <n v="306"/>
    <s v="Mott St"/>
    <s v="306 Mott St"/>
    <s v="New York"/>
    <s v="NY"/>
    <n v="10014"/>
  </r>
  <r>
    <n v="7937996249"/>
    <d v="2013-08-31T00:00:00"/>
    <x v="4"/>
    <x v="0"/>
    <n v="353164"/>
    <s v="T101"/>
    <s v="E"/>
    <n v="149"/>
    <n v="149"/>
    <s v="P"/>
    <n v="1349"/>
    <d v="1899-12-30T13:49:00"/>
    <n v="13"/>
    <n v="87"/>
    <s v="E Houston St"/>
    <s v="87 E Houston St"/>
    <s v="New York"/>
    <s v="NY"/>
    <n v="10014"/>
  </r>
  <r>
    <n v="7937996195"/>
    <d v="2013-08-31T00:00:00"/>
    <x v="2"/>
    <x v="0"/>
    <n v="353164"/>
    <s v="T101"/>
    <s v="E"/>
    <n v="113"/>
    <n v="113"/>
    <s v="P"/>
    <n v="1313"/>
    <d v="1899-12-30T13:13:00"/>
    <n v="13"/>
    <s v="223-225"/>
    <s v="Bowery"/>
    <s v="223-225 Bowery"/>
    <s v="New York"/>
    <s v="NY"/>
    <n v="10014"/>
  </r>
  <r>
    <n v="7937996171"/>
    <d v="2013-08-31T00:00:00"/>
    <x v="4"/>
    <x v="0"/>
    <n v="353164"/>
    <s v="T101"/>
    <s v="E"/>
    <n v="1247"/>
    <n v="47"/>
    <s v="P"/>
    <n v="1247"/>
    <d v="1899-12-30T12:47:00"/>
    <n v="12"/>
    <n v="192"/>
    <s v="Allen St"/>
    <s v="192 Allen St"/>
    <s v="New York"/>
    <s v="NY"/>
    <n v="10014"/>
  </r>
  <r>
    <n v="7937996160"/>
    <d v="2013-08-31T00:00:00"/>
    <x v="6"/>
    <x v="1"/>
    <n v="353164"/>
    <s v="T101"/>
    <s v="E"/>
    <n v="1239"/>
    <n v="39"/>
    <s v="P"/>
    <n v="1239"/>
    <d v="1899-12-30T12:39:00"/>
    <n v="12"/>
    <n v="176"/>
    <s v="Ludlow St"/>
    <s v="176 Ludlow St"/>
    <s v="New York"/>
    <s v="NY"/>
    <n v="10014"/>
  </r>
  <r>
    <n v="7937996158"/>
    <d v="2013-08-31T00:00:00"/>
    <x v="6"/>
    <x v="1"/>
    <n v="353164"/>
    <s v="T101"/>
    <s v="E"/>
    <n v="1236"/>
    <n v="36"/>
    <s v="P"/>
    <n v="1236"/>
    <d v="1899-12-30T12:36:00"/>
    <n v="12"/>
    <n v="95"/>
    <s v="Stanton St"/>
    <s v="95 Stanton St"/>
    <s v="New York"/>
    <s v="NY"/>
    <n v="10014"/>
  </r>
  <r>
    <n v="7937996389"/>
    <d v="2013-08-31T00:00:00"/>
    <x v="2"/>
    <x v="0"/>
    <n v="353164"/>
    <s v="T101"/>
    <s v="E"/>
    <n v="507"/>
    <n v="507"/>
    <s v="P"/>
    <n v="1707"/>
    <d v="1899-12-30T17:07:00"/>
    <n v="17"/>
    <n v="238"/>
    <s v="Elizabeth St"/>
    <s v="238 Elizabeth St"/>
    <s v="New York"/>
    <s v="NY"/>
    <n v="10014"/>
  </r>
  <r>
    <n v="7937996353"/>
    <d v="2013-08-31T00:00:00"/>
    <x v="2"/>
    <x v="0"/>
    <n v="353164"/>
    <s v="T101"/>
    <s v="E"/>
    <n v="416"/>
    <n v="416"/>
    <s v="P"/>
    <n v="1616"/>
    <d v="1899-12-30T16:16:00"/>
    <n v="16"/>
    <n v="58"/>
    <s v="Rivington St"/>
    <s v="58 Rivington St"/>
    <s v="New York"/>
    <s v="NY"/>
    <n v="10014"/>
  </r>
  <r>
    <n v="7937996330"/>
    <d v="2013-08-31T00:00:00"/>
    <x v="4"/>
    <x v="0"/>
    <n v="353164"/>
    <s v="T101"/>
    <s v="E"/>
    <n v="406"/>
    <n v="406"/>
    <s v="P"/>
    <n v="1606"/>
    <d v="1899-12-30T16:06:00"/>
    <n v="16"/>
    <n v="200"/>
    <s v="Bowery"/>
    <s v="200 Bowery"/>
    <s v="New York"/>
    <s v="NY"/>
    <n v="10014"/>
  </r>
  <r>
    <n v="7937996328"/>
    <d v="2013-08-31T00:00:00"/>
    <x v="23"/>
    <x v="3"/>
    <n v="353164"/>
    <s v="T101"/>
    <s v="E"/>
    <n v="347"/>
    <n v="347"/>
    <s v="P"/>
    <n v="1547"/>
    <d v="1899-12-30T15:47:00"/>
    <n v="15"/>
    <n v="250"/>
    <s v="Bowery"/>
    <s v="250 Bowery"/>
    <s v="New York"/>
    <s v="NY"/>
    <n v="10014"/>
  </r>
  <r>
    <n v="7937996274"/>
    <d v="2013-08-31T00:00:00"/>
    <x v="4"/>
    <x v="0"/>
    <n v="353164"/>
    <s v="T101"/>
    <s v="E"/>
    <n v="237"/>
    <n v="237"/>
    <s v="P"/>
    <n v="1437"/>
    <d v="1899-12-30T14:37:00"/>
    <n v="14"/>
    <s v="89A"/>
    <s v="E Houston St"/>
    <s v="89A E Houston St"/>
    <s v="New York"/>
    <s v="NY"/>
    <n v="10014"/>
  </r>
  <r>
    <n v="7937996262"/>
    <d v="2013-08-31T00:00:00"/>
    <x v="23"/>
    <x v="3"/>
    <n v="353164"/>
    <s v="T101"/>
    <s v="E"/>
    <n v="228"/>
    <n v="228"/>
    <s v="P"/>
    <n v="1428"/>
    <d v="1899-12-30T14:28:00"/>
    <n v="14"/>
    <n v="241"/>
    <s v="Bowery"/>
    <s v="241 Bowery"/>
    <s v="New York"/>
    <s v="NY"/>
    <n v="10014"/>
  </r>
  <r>
    <n v="7937996250"/>
    <d v="2013-08-31T00:00:00"/>
    <x v="23"/>
    <x v="3"/>
    <n v="353164"/>
    <s v="T101"/>
    <s v="E"/>
    <n v="227"/>
    <n v="227"/>
    <s v="P"/>
    <n v="1427"/>
    <d v="1899-12-30T14:27:00"/>
    <n v="14"/>
    <n v="240"/>
    <s v="Bowery"/>
    <s v="240 Bowery"/>
    <s v="New York"/>
    <s v="NY"/>
    <n v="10014"/>
  </r>
  <r>
    <n v="7937996237"/>
    <d v="2013-08-31T00:00:00"/>
    <x v="4"/>
    <x v="0"/>
    <n v="353164"/>
    <s v="T101"/>
    <s v="E"/>
    <n v="143"/>
    <n v="143"/>
    <s v="P"/>
    <n v="1343"/>
    <d v="1899-12-30T13:43:00"/>
    <n v="13"/>
    <n v="8"/>
    <s v="E 1st St"/>
    <s v="8 E 1st St"/>
    <s v="New York"/>
    <s v="NY"/>
    <n v="10014"/>
  </r>
  <r>
    <n v="7937996213"/>
    <d v="2013-08-31T00:00:00"/>
    <x v="5"/>
    <x v="0"/>
    <n v="353164"/>
    <s v="T101"/>
    <s v="E"/>
    <n v="132"/>
    <n v="132"/>
    <s v="P"/>
    <n v="1332"/>
    <d v="1899-12-30T13:32:00"/>
    <n v="13"/>
    <n v="306"/>
    <s v="Mott St"/>
    <s v="306 Mott St"/>
    <s v="New York"/>
    <s v="NY"/>
    <n v="10014"/>
  </r>
  <r>
    <n v="7937996201"/>
    <d v="2013-08-31T00:00:00"/>
    <x v="4"/>
    <x v="0"/>
    <n v="353164"/>
    <s v="T101"/>
    <s v="E"/>
    <n v="130"/>
    <n v="130"/>
    <s v="P"/>
    <n v="1330"/>
    <d v="1899-12-30T13:30:00"/>
    <n v="13"/>
    <n v="47"/>
    <s v="E Houston St"/>
    <s v="47 E Houston St"/>
    <s v="New York"/>
    <s v="NY"/>
    <n v="10014"/>
  </r>
  <r>
    <n v="7937996183"/>
    <d v="2013-08-31T00:00:00"/>
    <x v="14"/>
    <x v="2"/>
    <n v="353164"/>
    <s v="T101"/>
    <s v="E"/>
    <n v="1257"/>
    <n v="57"/>
    <s v="P"/>
    <n v="1257"/>
    <d v="1899-12-30T12:57:00"/>
    <n v="12"/>
    <n v="195"/>
    <s v="Chrystie St"/>
    <s v="195 Chrystie St"/>
    <s v="New York"/>
    <s v="NY"/>
    <n v="10014"/>
  </r>
  <r>
    <n v="7937996687"/>
    <d v="2013-09-03T00:00:00"/>
    <x v="8"/>
    <x v="3"/>
    <n v="353164"/>
    <s v="T101"/>
    <s v="E"/>
    <n v="518"/>
    <n v="518"/>
    <s v="P"/>
    <n v="1718"/>
    <d v="1899-12-30T17:18:00"/>
    <n v="17"/>
    <n v="63"/>
    <s v="Orchard St"/>
    <s v="63 Orchard St"/>
    <s v="New York"/>
    <s v="NY"/>
    <n v="10014"/>
  </r>
  <r>
    <n v="7937996675"/>
    <d v="2013-09-03T00:00:00"/>
    <x v="6"/>
    <x v="1"/>
    <n v="353164"/>
    <s v="T101"/>
    <s v="E"/>
    <n v="502"/>
    <n v="502"/>
    <s v="P"/>
    <n v="1702"/>
    <d v="1899-12-30T17:02:00"/>
    <n v="17"/>
    <n v="139"/>
    <s v="Ludlow St"/>
    <s v="139 Ludlow St"/>
    <s v="New York"/>
    <s v="NY"/>
    <n v="10014"/>
  </r>
  <r>
    <n v="7937996638"/>
    <d v="2013-09-03T00:00:00"/>
    <x v="6"/>
    <x v="1"/>
    <n v="353164"/>
    <s v="T101"/>
    <s v="E"/>
    <n v="405"/>
    <n v="405"/>
    <s v="P"/>
    <n v="1605"/>
    <d v="1899-12-30T16:05:00"/>
    <n v="16"/>
    <n v="243"/>
    <s v="Broome St"/>
    <s v="243 Broome St"/>
    <s v="New York"/>
    <s v="NY"/>
    <n v="10014"/>
  </r>
  <r>
    <n v="7937996596"/>
    <d v="2013-09-03T00:00:00"/>
    <x v="8"/>
    <x v="3"/>
    <n v="353164"/>
    <s v="T101"/>
    <s v="E"/>
    <n v="209"/>
    <n v="209"/>
    <s v="P"/>
    <n v="1409"/>
    <d v="1899-12-30T14:09:00"/>
    <n v="14"/>
    <n v="174"/>
    <s v="Orchard St"/>
    <s v="174 Orchard St"/>
    <s v="New York"/>
    <s v="NY"/>
    <n v="10014"/>
  </r>
  <r>
    <n v="7937996572"/>
    <d v="2013-09-03T00:00:00"/>
    <x v="8"/>
    <x v="3"/>
    <n v="353164"/>
    <s v="T101"/>
    <s v="E"/>
    <n v="153"/>
    <n v="153"/>
    <s v="P"/>
    <n v="1353"/>
    <d v="1899-12-30T13:53:00"/>
    <n v="13"/>
    <n v="131"/>
    <s v="Rivington St"/>
    <s v="131 Rivington St"/>
    <s v="New York"/>
    <s v="NY"/>
    <n v="10014"/>
  </r>
  <r>
    <n v="7937996511"/>
    <d v="2013-09-03T00:00:00"/>
    <x v="2"/>
    <x v="0"/>
    <n v="353164"/>
    <s v="T101"/>
    <s v="E"/>
    <n v="117"/>
    <n v="117"/>
    <s v="P"/>
    <n v="1317"/>
    <d v="1899-12-30T13:17:00"/>
    <n v="13"/>
    <n v="137"/>
    <s v="Ludlow St"/>
    <s v="137 Ludlow St"/>
    <s v="New York"/>
    <s v="NY"/>
    <n v="10014"/>
  </r>
  <r>
    <n v="7937996500"/>
    <d v="2013-09-03T00:00:00"/>
    <x v="6"/>
    <x v="1"/>
    <n v="353164"/>
    <s v="T101"/>
    <s v="E"/>
    <n v="107"/>
    <n v="107"/>
    <s v="P"/>
    <n v="1307"/>
    <d v="1899-12-30T13:07:00"/>
    <n v="13"/>
    <n v="131"/>
    <s v="Rivington St"/>
    <s v="131 Rivington St"/>
    <s v="New York"/>
    <s v="NY"/>
    <n v="10014"/>
  </r>
  <r>
    <n v="7937996699"/>
    <d v="2013-09-03T00:00:00"/>
    <x v="2"/>
    <x v="0"/>
    <n v="353164"/>
    <s v="T101"/>
    <s v="E"/>
    <n v="520"/>
    <n v="520"/>
    <s v="P"/>
    <n v="1720"/>
    <d v="1899-12-30T17:20:00"/>
    <n v="17"/>
    <n v="57"/>
    <s v="Orchard St"/>
    <s v="57 Orchard St"/>
    <s v="New York"/>
    <s v="NY"/>
    <n v="10014"/>
  </r>
  <r>
    <n v="7937996663"/>
    <d v="2013-09-03T00:00:00"/>
    <x v="6"/>
    <x v="1"/>
    <n v="353164"/>
    <s v="T101"/>
    <s v="E"/>
    <n v="422"/>
    <n v="422"/>
    <s v="P"/>
    <n v="1622"/>
    <d v="1899-12-30T16:22:00"/>
    <n v="16"/>
    <n v="153"/>
    <s v="Orchard St"/>
    <s v="153 Orchard St"/>
    <s v="New York"/>
    <s v="NY"/>
    <n v="10014"/>
  </r>
  <r>
    <n v="7937996651"/>
    <d v="2013-09-03T00:00:00"/>
    <x v="6"/>
    <x v="1"/>
    <n v="353164"/>
    <s v="T101"/>
    <s v="E"/>
    <n v="417"/>
    <n v="417"/>
    <s v="P"/>
    <n v="1617"/>
    <d v="1899-12-30T16:17:00"/>
    <n v="16"/>
    <n v="135"/>
    <s v="Orchard St"/>
    <s v="135 Orchard St"/>
    <s v="New York"/>
    <s v="NY"/>
    <n v="10014"/>
  </r>
  <r>
    <n v="7937996640"/>
    <d v="2013-09-03T00:00:00"/>
    <x v="17"/>
    <x v="2"/>
    <n v="353164"/>
    <s v="T101"/>
    <s v="E"/>
    <n v="413"/>
    <n v="413"/>
    <s v="P"/>
    <n v="1613"/>
    <d v="1899-12-30T16:13:00"/>
    <n v="16"/>
    <n v="121"/>
    <s v="Orchard St"/>
    <s v="121 Orchard St"/>
    <s v="New York"/>
    <s v="NY"/>
    <n v="10014"/>
  </r>
  <r>
    <n v="7937996626"/>
    <d v="2013-09-03T00:00:00"/>
    <x v="8"/>
    <x v="3"/>
    <n v="353164"/>
    <s v="T101"/>
    <s v="E"/>
    <n v="307"/>
    <n v="307"/>
    <s v="P"/>
    <n v="1507"/>
    <d v="1899-12-30T15:07:00"/>
    <n v="15"/>
    <n v="337"/>
    <s v="Grand St"/>
    <s v="337 Grand St"/>
    <s v="New York"/>
    <s v="NY"/>
    <n v="10014"/>
  </r>
  <r>
    <n v="7937996614"/>
    <d v="2013-09-03T00:00:00"/>
    <x v="5"/>
    <x v="0"/>
    <n v="353164"/>
    <s v="T101"/>
    <s v="E"/>
    <n v="246"/>
    <n v="246"/>
    <s v="P"/>
    <n v="1446"/>
    <d v="1899-12-30T14:46:00"/>
    <n v="14"/>
    <n v="188"/>
    <s v="Ludlow St"/>
    <s v="188 Ludlow St"/>
    <s v="New York"/>
    <s v="NY"/>
    <n v="10014"/>
  </r>
  <r>
    <n v="7937996602"/>
    <d v="2013-09-03T00:00:00"/>
    <x v="6"/>
    <x v="1"/>
    <n v="353164"/>
    <s v="T101"/>
    <s v="E"/>
    <n v="241"/>
    <n v="241"/>
    <s v="P"/>
    <n v="1441"/>
    <d v="1899-12-30T14:41:00"/>
    <n v="14"/>
    <n v="188"/>
    <s v="Allen St"/>
    <s v="188 Allen St"/>
    <s v="New York"/>
    <s v="NY"/>
    <n v="10014"/>
  </r>
  <r>
    <n v="7937996584"/>
    <d v="2013-09-03T00:00:00"/>
    <x v="6"/>
    <x v="1"/>
    <n v="353164"/>
    <s v="T101"/>
    <s v="E"/>
    <n v="201"/>
    <n v="201"/>
    <s v="P"/>
    <n v="1401"/>
    <d v="1899-12-30T14:01:00"/>
    <n v="14"/>
    <n v="164"/>
    <s v="Ludlow St"/>
    <s v="164 Ludlow St"/>
    <s v="New York"/>
    <s v="NY"/>
    <n v="10014"/>
  </r>
  <r>
    <n v="7937996560"/>
    <d v="2013-09-03T00:00:00"/>
    <x v="13"/>
    <x v="0"/>
    <n v="353164"/>
    <s v="T101"/>
    <s v="E"/>
    <n v="147"/>
    <n v="147"/>
    <s v="P"/>
    <n v="1347"/>
    <d v="1899-12-30T13:47:00"/>
    <n v="13"/>
    <n v="153"/>
    <s v="Rivington St"/>
    <s v="153 Rivington St"/>
    <s v="New York"/>
    <s v="NY"/>
    <n v="10014"/>
  </r>
  <r>
    <n v="7937996559"/>
    <d v="2013-09-03T00:00:00"/>
    <x v="8"/>
    <x v="3"/>
    <n v="353164"/>
    <s v="T101"/>
    <s v="E"/>
    <n v="144"/>
    <n v="144"/>
    <s v="P"/>
    <n v="1344"/>
    <d v="1899-12-30T13:44:00"/>
    <n v="13"/>
    <n v="101"/>
    <s v="Clinton St"/>
    <s v="101 Clinton St"/>
    <s v="New York"/>
    <s v="NY"/>
    <n v="10014"/>
  </r>
  <r>
    <n v="7937996547"/>
    <d v="2013-09-03T00:00:00"/>
    <x v="13"/>
    <x v="0"/>
    <n v="353164"/>
    <s v="T101"/>
    <s v="E"/>
    <n v="138"/>
    <n v="138"/>
    <s v="P"/>
    <n v="1338"/>
    <d v="1899-12-30T13:38:00"/>
    <n v="13"/>
    <n v="106"/>
    <s v="Suffolk St"/>
    <s v="106 Suffolk St"/>
    <s v="New York"/>
    <s v="NY"/>
    <n v="10014"/>
  </r>
  <r>
    <n v="7937996535"/>
    <d v="2013-09-03T00:00:00"/>
    <x v="13"/>
    <x v="0"/>
    <n v="353164"/>
    <s v="T101"/>
    <s v="E"/>
    <n v="136"/>
    <n v="136"/>
    <s v="P"/>
    <n v="1336"/>
    <d v="1899-12-30T13:36:00"/>
    <n v="13"/>
    <n v="102"/>
    <s v="Suffolk St"/>
    <s v="102 Suffolk St"/>
    <s v="New York"/>
    <s v="NY"/>
    <n v="10014"/>
  </r>
  <r>
    <n v="7937996523"/>
    <d v="2013-09-03T00:00:00"/>
    <x v="5"/>
    <x v="0"/>
    <n v="353164"/>
    <s v="T101"/>
    <s v="E"/>
    <n v="131"/>
    <n v="131"/>
    <s v="P"/>
    <n v="1331"/>
    <d v="1899-12-30T13:31:00"/>
    <n v="13"/>
    <n v="106"/>
    <s v="Norfolk St"/>
    <s v="106 Norfolk St"/>
    <s v="New York"/>
    <s v="NY"/>
    <n v="10014"/>
  </r>
  <r>
    <n v="7937996493"/>
    <d v="2013-09-03T00:00:00"/>
    <x v="13"/>
    <x v="0"/>
    <n v="353164"/>
    <s v="T101"/>
    <s v="E"/>
    <n v="103"/>
    <n v="103"/>
    <s v="P"/>
    <n v="1303"/>
    <d v="1899-12-30T13:03:00"/>
    <n v="13"/>
    <n v="116"/>
    <s v="Suffolk St"/>
    <s v="116 Suffolk St"/>
    <s v="New York"/>
    <s v="NY"/>
    <n v="10014"/>
  </r>
  <r>
    <n v="7937996481"/>
    <d v="2013-09-03T00:00:00"/>
    <x v="8"/>
    <x v="3"/>
    <n v="353164"/>
    <s v="T101"/>
    <s v="E"/>
    <n v="1255"/>
    <n v="55"/>
    <s v="P"/>
    <n v="1255"/>
    <d v="1899-12-30T12:55:00"/>
    <n v="12"/>
    <n v="43"/>
    <s v="Clinton St"/>
    <s v="43 Clinton St"/>
    <s v="New York"/>
    <s v="NY"/>
    <n v="10014"/>
  </r>
  <r>
    <n v="7937996470"/>
    <d v="2013-09-03T00:00:00"/>
    <x v="8"/>
    <x v="3"/>
    <n v="353164"/>
    <s v="T101"/>
    <s v="E"/>
    <n v="1245"/>
    <n v="45"/>
    <s v="P"/>
    <n v="1245"/>
    <d v="1899-12-30T12:45:00"/>
    <n v="12"/>
    <n v="121"/>
    <s v="Norfolk St"/>
    <s v="121 Norfolk St"/>
    <s v="New York"/>
    <s v="NY"/>
    <n v="10014"/>
  </r>
  <r>
    <n v="7937996468"/>
    <d v="2013-09-03T00:00:00"/>
    <x v="8"/>
    <x v="3"/>
    <n v="353164"/>
    <s v="T101"/>
    <s v="E"/>
    <n v="1240"/>
    <n v="40"/>
    <s v="P"/>
    <n v="1240"/>
    <d v="1899-12-30T12:40:00"/>
    <n v="12"/>
    <n v="126"/>
    <s v="Rivington St"/>
    <s v="126 Rivington St"/>
    <s v="New York"/>
    <s v="NY"/>
    <n v="10014"/>
  </r>
  <r>
    <n v="7937996973"/>
    <d v="2013-09-04T00:00:00"/>
    <x v="2"/>
    <x v="0"/>
    <n v="353164"/>
    <s v="T101"/>
    <s v="E"/>
    <n v="502"/>
    <n v="502"/>
    <s v="P"/>
    <n v="1702"/>
    <d v="1899-12-30T17:02:00"/>
    <n v="17"/>
    <n v="45"/>
    <s v="Spring St"/>
    <s v="45 Spring St"/>
    <s v="New York"/>
    <s v="NY"/>
    <n v="10014"/>
  </r>
  <r>
    <n v="7937996961"/>
    <d v="2013-09-04T00:00:00"/>
    <x v="2"/>
    <x v="0"/>
    <n v="353164"/>
    <s v="T101"/>
    <s v="E"/>
    <n v="454"/>
    <n v="454"/>
    <s v="P"/>
    <n v="1654"/>
    <d v="1899-12-30T16:54:00"/>
    <n v="16"/>
    <n v="146"/>
    <s v="Elizabeth St"/>
    <s v="146 Elizabeth St"/>
    <s v="New York"/>
    <s v="NY"/>
    <n v="10014"/>
  </r>
  <r>
    <n v="7937996948"/>
    <d v="2013-09-04T00:00:00"/>
    <x v="5"/>
    <x v="0"/>
    <n v="353164"/>
    <s v="T101"/>
    <s v="E"/>
    <n v="412"/>
    <n v="412"/>
    <s v="P"/>
    <n v="1612"/>
    <d v="1899-12-30T16:12:00"/>
    <n v="16"/>
    <n v="337"/>
    <s v="Broome St"/>
    <s v="337 Broome St"/>
    <s v="New York"/>
    <s v="NY"/>
    <n v="10014"/>
  </r>
  <r>
    <n v="7937996900"/>
    <d v="2013-09-04T00:00:00"/>
    <x v="2"/>
    <x v="0"/>
    <n v="353164"/>
    <s v="T101"/>
    <s v="E"/>
    <n v="349"/>
    <n v="349"/>
    <s v="P"/>
    <n v="1549"/>
    <d v="1899-12-30T15:49:00"/>
    <n v="15"/>
    <n v="39"/>
    <s v="Spring St"/>
    <s v="39 Spring St"/>
    <s v="New York"/>
    <s v="NY"/>
    <n v="10014"/>
  </r>
  <r>
    <n v="7937996894"/>
    <d v="2013-09-04T00:00:00"/>
    <x v="2"/>
    <x v="0"/>
    <n v="353164"/>
    <s v="T101"/>
    <s v="E"/>
    <n v="347"/>
    <n v="347"/>
    <s v="P"/>
    <n v="1547"/>
    <d v="1899-12-30T15:47:00"/>
    <n v="15"/>
    <n v="41"/>
    <s v="Spring St"/>
    <s v="41 Spring St"/>
    <s v="New York"/>
    <s v="NY"/>
    <n v="10014"/>
  </r>
  <r>
    <n v="7937996870"/>
    <d v="2013-09-04T00:00:00"/>
    <x v="5"/>
    <x v="0"/>
    <n v="353164"/>
    <s v="T101"/>
    <s v="E"/>
    <n v="234"/>
    <n v="234"/>
    <s v="P"/>
    <n v="1434"/>
    <d v="1899-12-30T14:34:00"/>
    <n v="14"/>
    <n v="7"/>
    <s v="Rivington St"/>
    <s v="7 Rivington St"/>
    <s v="New York"/>
    <s v="NY"/>
    <n v="10014"/>
  </r>
  <r>
    <n v="7937996821"/>
    <d v="2013-09-04T00:00:00"/>
    <x v="7"/>
    <x v="2"/>
    <n v="353164"/>
    <s v="T101"/>
    <s v="E"/>
    <n v="138"/>
    <n v="138"/>
    <s v="P"/>
    <n v="1338"/>
    <d v="1899-12-30T13:38:00"/>
    <n v="13"/>
    <n v="148"/>
    <s v="Forsyth St"/>
    <s v="148 Forsyth St"/>
    <s v="New York"/>
    <s v="NY"/>
    <n v="10014"/>
  </r>
  <r>
    <n v="7937996810"/>
    <d v="2013-09-04T00:00:00"/>
    <x v="2"/>
    <x v="0"/>
    <n v="353164"/>
    <s v="T101"/>
    <s v="E"/>
    <n v="135"/>
    <n v="135"/>
    <s v="P"/>
    <n v="1335"/>
    <d v="1899-12-30T13:35:00"/>
    <n v="13"/>
    <n v="174"/>
    <s v="Forsyth St"/>
    <s v="174 Forsyth St"/>
    <s v="New York"/>
    <s v="NY"/>
    <n v="10014"/>
  </r>
  <r>
    <n v="7937996780"/>
    <d v="2013-09-04T00:00:00"/>
    <x v="17"/>
    <x v="2"/>
    <n v="353164"/>
    <s v="T101"/>
    <s v="E"/>
    <n v="1259"/>
    <n v="59"/>
    <s v="P"/>
    <n v="1259"/>
    <d v="1899-12-30T12:59:00"/>
    <n v="12"/>
    <n v="148"/>
    <s v="Orchard St"/>
    <s v="148 Orchard St"/>
    <s v="New York"/>
    <s v="NY"/>
    <n v="10014"/>
  </r>
  <r>
    <n v="7937996778"/>
    <d v="2013-09-04T00:00:00"/>
    <x v="6"/>
    <x v="1"/>
    <n v="353164"/>
    <s v="T101"/>
    <s v="E"/>
    <n v="1251"/>
    <n v="51"/>
    <s v="P"/>
    <n v="1251"/>
    <d v="1899-12-30T12:51:00"/>
    <n v="12"/>
    <n v="142"/>
    <s v="Ludlow St"/>
    <s v="142 Ludlow St"/>
    <s v="New York"/>
    <s v="NY"/>
    <n v="10014"/>
  </r>
  <r>
    <n v="7937996766"/>
    <d v="2013-09-04T00:00:00"/>
    <x v="6"/>
    <x v="1"/>
    <n v="353164"/>
    <s v="T101"/>
    <s v="E"/>
    <n v="1248"/>
    <n v="48"/>
    <s v="P"/>
    <n v="1248"/>
    <d v="1899-12-30T12:48:00"/>
    <n v="12"/>
    <n v="149"/>
    <s v="Ludlow St"/>
    <s v="149 Ludlow St"/>
    <s v="New York"/>
    <s v="NY"/>
    <n v="10014"/>
  </r>
  <r>
    <n v="7937996985"/>
    <d v="2013-09-04T00:00:00"/>
    <x v="5"/>
    <x v="0"/>
    <n v="353164"/>
    <s v="T101"/>
    <s v="E"/>
    <n v="547"/>
    <n v="547"/>
    <s v="P"/>
    <n v="1747"/>
    <d v="1899-12-30T17:47:00"/>
    <n v="17"/>
    <s v="354A"/>
    <s v="Broome St"/>
    <s v="354A Broome St"/>
    <s v="New York"/>
    <s v="NY"/>
    <n v="10014"/>
  </r>
  <r>
    <n v="7937996950"/>
    <d v="2013-09-04T00:00:00"/>
    <x v="5"/>
    <x v="0"/>
    <n v="353164"/>
    <s v="T101"/>
    <s v="E"/>
    <n v="451"/>
    <n v="451"/>
    <s v="P"/>
    <n v="1651"/>
    <d v="1899-12-30T16:51:00"/>
    <n v="16"/>
    <n v="341"/>
    <s v="Broome St"/>
    <s v="341 Broome St"/>
    <s v="New York"/>
    <s v="NY"/>
    <n v="10014"/>
  </r>
  <r>
    <n v="7937996936"/>
    <d v="2013-09-04T00:00:00"/>
    <x v="6"/>
    <x v="1"/>
    <n v="353164"/>
    <s v="T101"/>
    <s v="E"/>
    <n v="408"/>
    <n v="408"/>
    <s v="P"/>
    <n v="1608"/>
    <d v="1899-12-30T16:08:00"/>
    <n v="16"/>
    <n v="41893"/>
    <s v="Delancey St"/>
    <s v="41893 Delancey St"/>
    <s v="New York"/>
    <s v="NY"/>
    <n v="10014"/>
  </r>
  <r>
    <n v="7937996924"/>
    <d v="2013-09-04T00:00:00"/>
    <x v="2"/>
    <x v="0"/>
    <n v="353164"/>
    <s v="T101"/>
    <s v="E"/>
    <n v="402"/>
    <n v="402"/>
    <s v="P"/>
    <n v="1602"/>
    <d v="1899-12-30T16:02:00"/>
    <n v="16"/>
    <n v="195"/>
    <s v="Chrystie St"/>
    <s v="195 Chrystie St"/>
    <s v="New York"/>
    <s v="NY"/>
    <n v="10014"/>
  </r>
  <r>
    <n v="7937996845"/>
    <d v="2013-09-04T00:00:00"/>
    <x v="14"/>
    <x v="2"/>
    <n v="353164"/>
    <s v="T101"/>
    <s v="E"/>
    <n v="150"/>
    <n v="150"/>
    <s v="P"/>
    <n v="1350"/>
    <d v="1899-12-30T13:50:00"/>
    <n v="13"/>
    <n v="229"/>
    <s v="Chrystie St"/>
    <s v="229 Chrystie St"/>
    <s v="New York"/>
    <s v="NY"/>
    <n v="10014"/>
  </r>
  <r>
    <n v="7937996833"/>
    <d v="2013-09-04T00:00:00"/>
    <x v="14"/>
    <x v="2"/>
    <n v="353164"/>
    <s v="T101"/>
    <s v="E"/>
    <n v="144"/>
    <n v="144"/>
    <s v="P"/>
    <n v="1344"/>
    <d v="1899-12-30T13:44:00"/>
    <n v="13"/>
    <n v="167"/>
    <s v="Chrystie St"/>
    <s v="167 Chrystie St"/>
    <s v="New York"/>
    <s v="NY"/>
    <n v="10014"/>
  </r>
  <r>
    <n v="7937996808"/>
    <d v="2013-09-04T00:00:00"/>
    <x v="13"/>
    <x v="0"/>
    <n v="353164"/>
    <s v="T101"/>
    <s v="E"/>
    <n v="131"/>
    <n v="131"/>
    <s v="P"/>
    <n v="1331"/>
    <d v="1899-12-30T13:31:00"/>
    <n v="13"/>
    <n v="45"/>
    <s v="Rivington St"/>
    <s v="45 Rivington St"/>
    <s v="New York"/>
    <s v="NY"/>
    <n v="10014"/>
  </r>
  <r>
    <n v="7937996754"/>
    <d v="2013-09-04T00:00:00"/>
    <x v="6"/>
    <x v="1"/>
    <n v="353164"/>
    <s v="T101"/>
    <s v="E"/>
    <n v="1242"/>
    <n v="42"/>
    <s v="P"/>
    <n v="1242"/>
    <d v="1899-12-30T12:42:00"/>
    <n v="12"/>
    <n v="85"/>
    <s v="Stanton St"/>
    <s v="85 Stanton St"/>
    <s v="New York"/>
    <s v="NY"/>
    <n v="10014"/>
  </r>
  <r>
    <n v="7937997278"/>
    <d v="2013-09-05T00:00:00"/>
    <x v="2"/>
    <x v="0"/>
    <n v="353164"/>
    <s v="T101"/>
    <s v="E"/>
    <n v="535"/>
    <n v="535"/>
    <s v="P"/>
    <n v="1735"/>
    <d v="1899-12-30T17:35:00"/>
    <n v="17"/>
    <n v="45"/>
    <s v="Spring St"/>
    <s v="45 Spring St"/>
    <s v="New York"/>
    <s v="NY"/>
    <n v="10014"/>
  </r>
  <r>
    <n v="7937997266"/>
    <d v="2013-09-05T00:00:00"/>
    <x v="2"/>
    <x v="0"/>
    <n v="353164"/>
    <s v="T101"/>
    <s v="E"/>
    <n v="533"/>
    <n v="533"/>
    <s v="P"/>
    <n v="1733"/>
    <d v="1899-12-30T17:33:00"/>
    <n v="17"/>
    <n v="41"/>
    <s v="Spring St"/>
    <s v="41 Spring St"/>
    <s v="New York"/>
    <s v="NY"/>
    <n v="10014"/>
  </r>
  <r>
    <n v="7937997205"/>
    <d v="2013-09-05T00:00:00"/>
    <x v="2"/>
    <x v="0"/>
    <n v="353164"/>
    <s v="T101"/>
    <s v="E"/>
    <n v="331"/>
    <n v="331"/>
    <s v="P"/>
    <n v="1531"/>
    <d v="1899-12-30T15:31:00"/>
    <n v="15"/>
    <n v="16"/>
    <s v="Spring St"/>
    <s v="16 Spring St"/>
    <s v="New York"/>
    <s v="NY"/>
    <n v="10014"/>
  </r>
  <r>
    <n v="7937997199"/>
    <d v="2013-09-05T00:00:00"/>
    <x v="2"/>
    <x v="0"/>
    <n v="353164"/>
    <s v="T101"/>
    <s v="E"/>
    <n v="322"/>
    <n v="322"/>
    <s v="P"/>
    <n v="1522"/>
    <d v="1899-12-30T15:22:00"/>
    <n v="15"/>
    <n v="230"/>
    <s v="Elizabeth St"/>
    <s v="230 Elizabeth St"/>
    <s v="New York"/>
    <s v="NY"/>
    <n v="10014"/>
  </r>
  <r>
    <n v="7937997187"/>
    <d v="2013-09-05T00:00:00"/>
    <x v="13"/>
    <x v="0"/>
    <n v="353164"/>
    <s v="T101"/>
    <s v="E"/>
    <n v="317"/>
    <n v="317"/>
    <s v="P"/>
    <n v="1517"/>
    <d v="1899-12-30T15:17:00"/>
    <n v="15"/>
    <n v="9"/>
    <s v="Bleecker St"/>
    <s v="9 Bleecker St"/>
    <s v="New York"/>
    <s v="NY"/>
    <n v="10014"/>
  </r>
  <r>
    <n v="7937997138"/>
    <d v="2013-09-05T00:00:00"/>
    <x v="2"/>
    <x v="0"/>
    <n v="353164"/>
    <s v="T101"/>
    <s v="E"/>
    <n v="239"/>
    <n v="239"/>
    <s v="P"/>
    <n v="1439"/>
    <d v="1899-12-30T14:39:00"/>
    <n v="14"/>
    <n v="190"/>
    <s v="Elizabeth St"/>
    <s v="190 Elizabeth St"/>
    <s v="New York"/>
    <s v="NY"/>
    <n v="10014"/>
  </r>
  <r>
    <n v="7937997126"/>
    <d v="2013-09-05T00:00:00"/>
    <x v="22"/>
    <x v="1"/>
    <n v="353164"/>
    <s v="T101"/>
    <s v="E"/>
    <n v="238"/>
    <n v="238"/>
    <s v="P"/>
    <n v="1438"/>
    <d v="1899-12-30T14:38:00"/>
    <n v="14"/>
    <n v="190"/>
    <s v="Elizabeth St"/>
    <s v="190 Elizabeth St"/>
    <s v="New York"/>
    <s v="NY"/>
    <n v="10014"/>
  </r>
  <r>
    <n v="7937997114"/>
    <d v="2013-09-05T00:00:00"/>
    <x v="2"/>
    <x v="0"/>
    <n v="353164"/>
    <s v="T101"/>
    <s v="E"/>
    <n v="217"/>
    <n v="217"/>
    <s v="P"/>
    <n v="1417"/>
    <d v="1899-12-30T14:17:00"/>
    <n v="14"/>
    <n v="4"/>
    <s v="Rivington St"/>
    <s v="4 Rivington St"/>
    <s v="New York"/>
    <s v="NY"/>
    <n v="10014"/>
  </r>
  <r>
    <n v="7937997102"/>
    <d v="2013-09-05T00:00:00"/>
    <x v="5"/>
    <x v="0"/>
    <n v="353164"/>
    <s v="T101"/>
    <s v="E"/>
    <n v="149"/>
    <n v="149"/>
    <s v="P"/>
    <n v="1349"/>
    <d v="1899-12-30T13:49:00"/>
    <n v="13"/>
    <n v="177"/>
    <s v="Chrystie St"/>
    <s v="177 Chrystie St"/>
    <s v="New York"/>
    <s v="NY"/>
    <n v="10014"/>
  </r>
  <r>
    <n v="7937997084"/>
    <d v="2013-09-05T00:00:00"/>
    <x v="14"/>
    <x v="2"/>
    <n v="353164"/>
    <s v="T101"/>
    <s v="E"/>
    <n v="141"/>
    <n v="141"/>
    <s v="P"/>
    <n v="1341"/>
    <d v="1899-12-30T13:41:00"/>
    <n v="13"/>
    <n v="173"/>
    <s v="Chrystie St"/>
    <s v="173 Chrystie St"/>
    <s v="New York"/>
    <s v="NY"/>
    <n v="10014"/>
  </r>
  <r>
    <n v="7937997035"/>
    <d v="2013-09-05T00:00:00"/>
    <x v="4"/>
    <x v="0"/>
    <n v="353164"/>
    <s v="T101"/>
    <s v="E"/>
    <n v="1247"/>
    <n v="47"/>
    <s v="P"/>
    <n v="1247"/>
    <d v="1899-12-30T12:47:00"/>
    <n v="12"/>
    <n v="201"/>
    <s v="E Houston St"/>
    <s v="201 E Houston St"/>
    <s v="New York"/>
    <s v="NY"/>
    <n v="10014"/>
  </r>
  <r>
    <n v="7937997291"/>
    <d v="2013-09-05T00:00:00"/>
    <x v="2"/>
    <x v="0"/>
    <n v="353164"/>
    <s v="T101"/>
    <s v="E"/>
    <n v="547"/>
    <n v="547"/>
    <s v="P"/>
    <n v="1747"/>
    <d v="1899-12-30T17:47:00"/>
    <n v="17"/>
    <n v="1"/>
    <s v="Rivington St"/>
    <s v="1 Rivington St"/>
    <s v="New York"/>
    <s v="NY"/>
    <n v="10014"/>
  </r>
  <r>
    <n v="7937997280"/>
    <d v="2013-09-05T00:00:00"/>
    <x v="2"/>
    <x v="0"/>
    <n v="353164"/>
    <s v="T101"/>
    <s v="E"/>
    <n v="537"/>
    <n v="537"/>
    <s v="P"/>
    <n v="1737"/>
    <d v="1899-12-30T17:37:00"/>
    <n v="17"/>
    <n v="209"/>
    <s v="Mulberry St"/>
    <s v="209 Mulberry St"/>
    <s v="New York"/>
    <s v="NY"/>
    <n v="10014"/>
  </r>
  <r>
    <n v="7937997254"/>
    <d v="2013-09-05T00:00:00"/>
    <x v="6"/>
    <x v="1"/>
    <n v="353164"/>
    <s v="T101"/>
    <s v="E"/>
    <n v="517"/>
    <n v="517"/>
    <s v="P"/>
    <n v="1717"/>
    <d v="1899-12-30T17:17:00"/>
    <n v="17"/>
    <n v="371"/>
    <s v="Broome St"/>
    <s v="371 Broome St"/>
    <s v="New York"/>
    <s v="NY"/>
    <n v="10014"/>
  </r>
  <r>
    <n v="7937997242"/>
    <d v="2013-09-05T00:00:00"/>
    <x v="2"/>
    <x v="0"/>
    <n v="353164"/>
    <s v="T101"/>
    <s v="E"/>
    <n v="418"/>
    <n v="418"/>
    <s v="P"/>
    <n v="1618"/>
    <d v="1899-12-30T16:18:00"/>
    <n v="16"/>
    <n v="176"/>
    <s v="Elizabeth St"/>
    <s v="176 Elizabeth St"/>
    <s v="New York"/>
    <s v="NY"/>
    <n v="10014"/>
  </r>
  <r>
    <n v="7937997229"/>
    <d v="2013-09-05T00:00:00"/>
    <x v="4"/>
    <x v="0"/>
    <n v="353164"/>
    <s v="T101"/>
    <s v="E"/>
    <n v="410"/>
    <n v="410"/>
    <s v="P"/>
    <n v="1610"/>
    <d v="1899-12-30T16:10:00"/>
    <n v="16"/>
    <n v="85"/>
    <s v="Kenmare St"/>
    <s v="85 Kenmare St"/>
    <s v="New York"/>
    <s v="NY"/>
    <n v="10014"/>
  </r>
  <r>
    <n v="7937997217"/>
    <d v="2013-09-05T00:00:00"/>
    <x v="4"/>
    <x v="0"/>
    <n v="353164"/>
    <s v="T101"/>
    <s v="E"/>
    <n v="407"/>
    <n v="407"/>
    <s v="P"/>
    <n v="1607"/>
    <d v="1899-12-30T16:07:00"/>
    <n v="16"/>
    <n v="52"/>
    <s v="Kenmare St"/>
    <s v="52 Kenmare St"/>
    <s v="New York"/>
    <s v="NY"/>
    <n v="10014"/>
  </r>
  <r>
    <n v="7937997175"/>
    <d v="2013-09-05T00:00:00"/>
    <x v="2"/>
    <x v="0"/>
    <n v="353164"/>
    <s v="T101"/>
    <s v="E"/>
    <n v="314"/>
    <n v="314"/>
    <s v="P"/>
    <n v="1514"/>
    <d v="1899-12-30T15:14:00"/>
    <n v="15"/>
    <n v="316"/>
    <s v="Mott St"/>
    <s v="316 Mott St"/>
    <s v="New York"/>
    <s v="NY"/>
    <n v="10014"/>
  </r>
  <r>
    <n v="7937997163"/>
    <d v="2013-09-05T00:00:00"/>
    <x v="2"/>
    <x v="0"/>
    <n v="353164"/>
    <s v="T101"/>
    <s v="E"/>
    <n v="312"/>
    <n v="312"/>
    <s v="P"/>
    <n v="1512"/>
    <d v="1899-12-30T15:12:00"/>
    <n v="15"/>
    <n v="308"/>
    <s v="Mott St"/>
    <s v="308 Mott St"/>
    <s v="New York"/>
    <s v="NY"/>
    <n v="10014"/>
  </r>
  <r>
    <n v="7937997151"/>
    <d v="2013-09-05T00:00:00"/>
    <x v="5"/>
    <x v="0"/>
    <n v="353164"/>
    <s v="T101"/>
    <s v="E"/>
    <n v="310"/>
    <n v="310"/>
    <s v="P"/>
    <n v="1510"/>
    <d v="1899-12-30T15:10:00"/>
    <n v="15"/>
    <n v="306"/>
    <s v="Mott St"/>
    <s v="306 Mott St"/>
    <s v="New York"/>
    <s v="NY"/>
    <n v="10014"/>
  </r>
  <r>
    <n v="7937997096"/>
    <d v="2013-09-05T00:00:00"/>
    <x v="0"/>
    <x v="0"/>
    <n v="353164"/>
    <s v="T101"/>
    <s v="E"/>
    <n v="147"/>
    <n v="147"/>
    <s v="P"/>
    <n v="1347"/>
    <d v="1899-12-30T13:47:00"/>
    <n v="13"/>
    <n v="165"/>
    <s v="Chrystie St"/>
    <s v="165 Chrystie St"/>
    <s v="New York"/>
    <s v="NY"/>
    <n v="10014"/>
  </r>
  <r>
    <n v="7937997060"/>
    <d v="2013-09-05T00:00:00"/>
    <x v="13"/>
    <x v="0"/>
    <n v="353164"/>
    <s v="T101"/>
    <s v="E"/>
    <n v="117"/>
    <n v="117"/>
    <s v="P"/>
    <n v="1317"/>
    <d v="1899-12-30T13:17:00"/>
    <n v="13"/>
    <n v="7"/>
    <s v="Rivington St"/>
    <s v="7 Rivington St"/>
    <s v="New York"/>
    <s v="NY"/>
    <n v="10014"/>
  </r>
  <r>
    <n v="7937997059"/>
    <d v="2013-09-05T00:00:00"/>
    <x v="4"/>
    <x v="0"/>
    <n v="353164"/>
    <s v="T101"/>
    <s v="E"/>
    <n v="102"/>
    <n v="102"/>
    <s v="P"/>
    <n v="1302"/>
    <d v="1899-12-30T13:02:00"/>
    <n v="13"/>
    <n v="151"/>
    <s v="E Houston St"/>
    <s v="151 E Houston St"/>
    <s v="New York"/>
    <s v="NY"/>
    <n v="10014"/>
  </r>
  <r>
    <n v="7937997047"/>
    <d v="2013-09-05T00:00:00"/>
    <x v="12"/>
    <x v="0"/>
    <n v="353164"/>
    <s v="T101"/>
    <s v="E"/>
    <n v="1259"/>
    <n v="59"/>
    <s v="P"/>
    <n v="1259"/>
    <d v="1899-12-30T12:59:00"/>
    <n v="12"/>
    <n v="203"/>
    <s v="Allen St"/>
    <s v="203 Allen St"/>
    <s v="New York"/>
    <s v="NY"/>
    <n v="10014"/>
  </r>
  <r>
    <n v="7937997679"/>
    <d v="2013-09-06T00:00:00"/>
    <x v="0"/>
    <x v="0"/>
    <n v="353164"/>
    <s v="T101"/>
    <s v="E"/>
    <n v="252"/>
    <n v="252"/>
    <s v="P"/>
    <n v="1452"/>
    <d v="1899-12-30T14:52:00"/>
    <n v="14"/>
    <n v="288"/>
    <s v="Elizabeth St"/>
    <s v="288 Elizabeth St"/>
    <s v="New York"/>
    <s v="NY"/>
    <n v="10014"/>
  </r>
  <r>
    <n v="7937997667"/>
    <d v="2013-09-06T00:00:00"/>
    <x v="5"/>
    <x v="0"/>
    <n v="353164"/>
    <s v="T101"/>
    <s v="E"/>
    <n v="249"/>
    <n v="249"/>
    <s v="P"/>
    <n v="1449"/>
    <d v="1899-12-30T14:49:00"/>
    <n v="14"/>
    <n v="306"/>
    <s v="Mott St"/>
    <s v="306 Mott St"/>
    <s v="New York"/>
    <s v="NY"/>
    <n v="10014"/>
  </r>
  <r>
    <n v="7937997643"/>
    <d v="2013-09-06T00:00:00"/>
    <x v="8"/>
    <x v="3"/>
    <n v="353164"/>
    <s v="T101"/>
    <s v="E"/>
    <n v="226"/>
    <n v="226"/>
    <s v="P"/>
    <n v="1426"/>
    <d v="1899-12-30T14:26:00"/>
    <n v="14"/>
    <n v="352"/>
    <s v="Bowery"/>
    <s v="352 Bowery"/>
    <s v="New York"/>
    <s v="NY"/>
    <n v="10014"/>
  </r>
  <r>
    <n v="7937997620"/>
    <d v="2013-09-06T00:00:00"/>
    <x v="7"/>
    <x v="2"/>
    <n v="353164"/>
    <s v="T101"/>
    <s v="E"/>
    <n v="149"/>
    <n v="149"/>
    <s v="P"/>
    <n v="1349"/>
    <d v="1899-12-30T13:49:00"/>
    <n v="13"/>
    <n v="39"/>
    <s v="E 1st St"/>
    <s v="39 E 1st St"/>
    <s v="New York"/>
    <s v="NY"/>
    <n v="10014"/>
  </r>
  <r>
    <n v="7937997606"/>
    <d v="2013-09-06T00:00:00"/>
    <x v="8"/>
    <x v="3"/>
    <n v="353164"/>
    <s v="T101"/>
    <s v="E"/>
    <n v="140"/>
    <n v="140"/>
    <s v="P"/>
    <n v="1340"/>
    <d v="1899-12-30T13:40:00"/>
    <n v="13"/>
    <n v="21"/>
    <s v="1st Ave"/>
    <s v="21 1st Ave"/>
    <s v="New York"/>
    <s v="NY"/>
    <n v="10014"/>
  </r>
  <r>
    <n v="7937997849"/>
    <d v="2013-09-06T00:00:00"/>
    <x v="8"/>
    <x v="3"/>
    <n v="353164"/>
    <s v="T101"/>
    <s v="E"/>
    <n v="546"/>
    <n v="546"/>
    <s v="P"/>
    <n v="1746"/>
    <d v="1899-12-30T17:46:00"/>
    <n v="17"/>
    <n v="334"/>
    <s v="Bowery"/>
    <s v="334 Bowery"/>
    <s v="New York"/>
    <s v="NY"/>
    <n v="10014"/>
  </r>
  <r>
    <n v="7937997837"/>
    <d v="2013-09-06T00:00:00"/>
    <x v="2"/>
    <x v="0"/>
    <n v="353164"/>
    <s v="T101"/>
    <s v="E"/>
    <n v="538"/>
    <n v="538"/>
    <s v="P"/>
    <n v="1738"/>
    <d v="1899-12-30T17:38:00"/>
    <n v="17"/>
    <n v="350"/>
    <s v="Bowery"/>
    <s v="350 Bowery"/>
    <s v="New York"/>
    <s v="NY"/>
    <n v="10014"/>
  </r>
  <r>
    <n v="7937997825"/>
    <d v="2013-09-06T00:00:00"/>
    <x v="6"/>
    <x v="1"/>
    <n v="353164"/>
    <s v="T101"/>
    <s v="E"/>
    <n v="534"/>
    <n v="534"/>
    <s v="P"/>
    <n v="1734"/>
    <d v="1899-12-30T17:34:00"/>
    <n v="17"/>
    <n v="338"/>
    <s v="Bowery"/>
    <s v="338 Bowery"/>
    <s v="New York"/>
    <s v="NY"/>
    <n v="10014"/>
  </r>
  <r>
    <n v="7937997813"/>
    <d v="2013-09-06T00:00:00"/>
    <x v="2"/>
    <x v="0"/>
    <n v="353164"/>
    <s v="T101"/>
    <s v="E"/>
    <n v="529"/>
    <n v="529"/>
    <s v="P"/>
    <n v="1729"/>
    <d v="1899-12-30T17:29:00"/>
    <n v="17"/>
    <n v="53"/>
    <s v="Bond St"/>
    <s v="53 Bond St"/>
    <s v="New York"/>
    <s v="NY"/>
    <n v="10014"/>
  </r>
  <r>
    <n v="7937997801"/>
    <d v="2013-09-06T00:00:00"/>
    <x v="2"/>
    <x v="0"/>
    <n v="353164"/>
    <s v="T101"/>
    <s v="E"/>
    <n v="527"/>
    <n v="527"/>
    <s v="P"/>
    <n v="1727"/>
    <d v="1899-12-30T17:27:00"/>
    <n v="17"/>
    <n v="35"/>
    <s v="Bond St"/>
    <s v="35 Bond St"/>
    <s v="New York"/>
    <s v="NY"/>
    <n v="10014"/>
  </r>
  <r>
    <n v="7937997795"/>
    <d v="2013-09-06T00:00:00"/>
    <x v="2"/>
    <x v="0"/>
    <n v="353164"/>
    <s v="T101"/>
    <s v="E"/>
    <n v="524"/>
    <n v="524"/>
    <s v="P"/>
    <n v="1724"/>
    <d v="1899-12-30T17:24:00"/>
    <n v="17"/>
    <n v="30"/>
    <s v="Bond St"/>
    <s v="30 Bond St"/>
    <s v="New York"/>
    <s v="NY"/>
    <n v="10014"/>
  </r>
  <r>
    <n v="7937997746"/>
    <d v="2013-09-06T00:00:00"/>
    <x v="2"/>
    <x v="0"/>
    <n v="353164"/>
    <s v="T101"/>
    <s v="E"/>
    <n v="358"/>
    <n v="358"/>
    <s v="P"/>
    <n v="1558"/>
    <d v="1899-12-30T15:58:00"/>
    <n v="15"/>
    <n v="40"/>
    <s v="Bond St"/>
    <s v="40 Bond St"/>
    <s v="New York"/>
    <s v="NY"/>
    <n v="10014"/>
  </r>
  <r>
    <n v="7937997722"/>
    <d v="2013-09-06T00:00:00"/>
    <x v="2"/>
    <x v="0"/>
    <n v="353164"/>
    <s v="T101"/>
    <s v="E"/>
    <n v="342"/>
    <n v="342"/>
    <s v="P"/>
    <n v="1542"/>
    <d v="1899-12-30T15:42:00"/>
    <n v="15"/>
    <n v="219"/>
    <s v="Bowery"/>
    <s v="219 Bowery"/>
    <s v="New York"/>
    <s v="NY"/>
    <n v="10014"/>
  </r>
  <r>
    <n v="7937997709"/>
    <d v="2013-09-06T00:00:00"/>
    <x v="12"/>
    <x v="0"/>
    <n v="353164"/>
    <s v="T101"/>
    <s v="E"/>
    <n v="339"/>
    <n v="339"/>
    <s v="P"/>
    <n v="1539"/>
    <d v="1899-12-30T15:39:00"/>
    <n v="15"/>
    <n v="312"/>
    <s v="Bowery"/>
    <s v="312 Bowery"/>
    <s v="New York"/>
    <s v="NY"/>
    <n v="10014"/>
  </r>
  <r>
    <n v="7937997680"/>
    <d v="2013-09-06T00:00:00"/>
    <x v="2"/>
    <x v="0"/>
    <n v="353164"/>
    <s v="T101"/>
    <s v="E"/>
    <n v="255"/>
    <n v="255"/>
    <s v="P"/>
    <n v="1455"/>
    <d v="1899-12-30T14:55:00"/>
    <n v="14"/>
    <n v="310"/>
    <s v="Elizabeth St"/>
    <s v="310 Elizabeth St"/>
    <s v="New York"/>
    <s v="NY"/>
    <n v="10014"/>
  </r>
  <r>
    <n v="7937997760"/>
    <d v="2013-09-06T00:00:00"/>
    <x v="2"/>
    <x v="0"/>
    <n v="353164"/>
    <s v="T101"/>
    <s v="E"/>
    <n v="411"/>
    <n v="411"/>
    <s v="P"/>
    <n v="1611"/>
    <d v="1899-12-30T16:11:00"/>
    <n v="16"/>
    <n v="159"/>
    <s v="Crosby St"/>
    <s v="159 Crosby St"/>
    <s v="New York"/>
    <s v="NY"/>
    <n v="10014"/>
  </r>
  <r>
    <n v="7937997758"/>
    <d v="2013-09-06T00:00:00"/>
    <x v="5"/>
    <x v="0"/>
    <n v="353164"/>
    <s v="T101"/>
    <s v="E"/>
    <n v="405"/>
    <n v="405"/>
    <s v="P"/>
    <n v="1605"/>
    <d v="1899-12-30T16:05:00"/>
    <n v="16"/>
    <n v="65"/>
    <s v="Bleecker St"/>
    <s v="65 Bleecker St"/>
    <s v="New York"/>
    <s v="NY"/>
    <n v="10014"/>
  </r>
  <r>
    <n v="7937997734"/>
    <d v="2013-09-06T00:00:00"/>
    <x v="2"/>
    <x v="0"/>
    <n v="353164"/>
    <s v="T101"/>
    <s v="E"/>
    <n v="346"/>
    <n v="346"/>
    <s v="P"/>
    <n v="1546"/>
    <d v="1899-12-30T15:46:00"/>
    <n v="15"/>
    <n v="327"/>
    <s v="Bowery"/>
    <s v="327 Bowery"/>
    <s v="New York"/>
    <s v="NY"/>
    <n v="10014"/>
  </r>
  <r>
    <n v="7937997710"/>
    <d v="2013-09-06T00:00:00"/>
    <x v="2"/>
    <x v="0"/>
    <n v="353164"/>
    <s v="T101"/>
    <s v="E"/>
    <n v="341"/>
    <n v="341"/>
    <s v="P"/>
    <n v="1541"/>
    <d v="1899-12-30T15:41:00"/>
    <n v="15"/>
    <n v="217"/>
    <s v="Bowery"/>
    <s v="217 Bowery"/>
    <s v="New York"/>
    <s v="NY"/>
    <n v="10014"/>
  </r>
  <r>
    <n v="7937997631"/>
    <d v="2013-09-06T00:00:00"/>
    <x v="6"/>
    <x v="1"/>
    <n v="353164"/>
    <s v="T101"/>
    <s v="E"/>
    <n v="154"/>
    <n v="154"/>
    <s v="P"/>
    <n v="1354"/>
    <d v="1899-12-30T13:54:00"/>
    <n v="13"/>
    <n v="23"/>
    <s v="2nd Ave"/>
    <s v="23 2nd Ave"/>
    <s v="New York"/>
    <s v="NY"/>
    <n v="10014"/>
  </r>
  <r>
    <n v="7937997618"/>
    <d v="2013-09-06T00:00:00"/>
    <x v="6"/>
    <x v="1"/>
    <n v="353164"/>
    <s v="T101"/>
    <s v="E"/>
    <n v="143"/>
    <n v="143"/>
    <s v="P"/>
    <n v="1343"/>
    <d v="1899-12-30T13:43:00"/>
    <n v="13"/>
    <n v="27"/>
    <s v="1st Ave"/>
    <s v="27 1st Ave"/>
    <s v="New York"/>
    <s v="NY"/>
    <n v="10014"/>
  </r>
  <r>
    <n v="7937997590"/>
    <d v="2013-09-06T00:00:00"/>
    <x v="4"/>
    <x v="0"/>
    <n v="353164"/>
    <s v="T101"/>
    <s v="E"/>
    <n v="137"/>
    <n v="137"/>
    <s v="P"/>
    <n v="1337"/>
    <d v="1899-12-30T13:37:00"/>
    <n v="13"/>
    <n v="153"/>
    <s v="E Houston St"/>
    <s v="153 E Houston St"/>
    <s v="New York"/>
    <s v="NY"/>
    <n v="10014"/>
  </r>
  <r>
    <n v="7937997588"/>
    <d v="2013-09-06T00:00:00"/>
    <x v="6"/>
    <x v="1"/>
    <n v="353164"/>
    <s v="T101"/>
    <s v="E"/>
    <n v="1256"/>
    <n v="56"/>
    <s v="P"/>
    <n v="1256"/>
    <d v="1899-12-30T12:56:00"/>
    <n v="12"/>
    <n v="188"/>
    <s v="Allen St"/>
    <s v="188 Allen St"/>
    <s v="New York"/>
    <s v="NY"/>
    <n v="10014"/>
  </r>
  <r>
    <n v="7937997576"/>
    <d v="2013-09-06T00:00:00"/>
    <x v="6"/>
    <x v="1"/>
    <n v="353164"/>
    <s v="T101"/>
    <s v="E"/>
    <n v="1255"/>
    <n v="55"/>
    <s v="P"/>
    <n v="1255"/>
    <d v="1899-12-30T12:55:00"/>
    <n v="12"/>
    <n v="196"/>
    <s v="Allen St"/>
    <s v="196 Allen St"/>
    <s v="New York"/>
    <s v="NY"/>
    <n v="10014"/>
  </r>
  <r>
    <n v="7937997564"/>
    <d v="2013-09-06T00:00:00"/>
    <x v="6"/>
    <x v="1"/>
    <n v="353164"/>
    <s v="T101"/>
    <s v="E"/>
    <n v="1253"/>
    <n v="53"/>
    <s v="P"/>
    <n v="1253"/>
    <d v="1899-12-30T12:53:00"/>
    <n v="12"/>
    <n v="203"/>
    <s v="Allen St"/>
    <s v="203 Allen St"/>
    <s v="New York"/>
    <s v="NY"/>
    <n v="10014"/>
  </r>
  <r>
    <n v="7937997552"/>
    <d v="2013-09-06T00:00:00"/>
    <x v="17"/>
    <x v="2"/>
    <n v="353164"/>
    <s v="T101"/>
    <s v="E"/>
    <n v="1241"/>
    <n v="41"/>
    <s v="P"/>
    <n v="1241"/>
    <d v="1899-12-30T12:41:00"/>
    <n v="12"/>
    <n v="146"/>
    <s v="Orchard St"/>
    <s v="146 Orchard St"/>
    <s v="New York"/>
    <s v="NY"/>
    <n v="10014"/>
  </r>
  <r>
    <n v="7937998362"/>
    <d v="2013-09-07T00:00:00"/>
    <x v="8"/>
    <x v="3"/>
    <n v="353164"/>
    <s v="T101"/>
    <s v="E"/>
    <n v="524"/>
    <n v="524"/>
    <s v="P"/>
    <n v="1724"/>
    <d v="1899-12-30T17:24:00"/>
    <n v="17"/>
    <n v="320"/>
    <s v="Bleecker St"/>
    <s v="320 Bleecker St"/>
    <s v="New York"/>
    <s v="NY"/>
    <n v="10014"/>
  </r>
  <r>
    <n v="7937998350"/>
    <d v="2013-09-07T00:00:00"/>
    <x v="6"/>
    <x v="1"/>
    <n v="353164"/>
    <s v="T101"/>
    <s v="E"/>
    <n v="520"/>
    <n v="520"/>
    <s v="P"/>
    <n v="1720"/>
    <d v="1899-12-30T17:20:00"/>
    <n v="17"/>
    <n v="82"/>
    <s v="Christopher St"/>
    <s v="82 Christopher St"/>
    <s v="New York"/>
    <s v="NY"/>
    <n v="10014"/>
  </r>
  <r>
    <n v="7937998349"/>
    <d v="2013-09-07T00:00:00"/>
    <x v="6"/>
    <x v="1"/>
    <n v="353164"/>
    <s v="T101"/>
    <s v="E"/>
    <n v="514"/>
    <n v="514"/>
    <s v="P"/>
    <n v="1714"/>
    <d v="1899-12-30T17:14:00"/>
    <n v="17"/>
    <n v="75"/>
    <s v="Christopher St"/>
    <s v="75 Christopher St"/>
    <s v="New York"/>
    <s v="NY"/>
    <n v="10014"/>
  </r>
  <r>
    <n v="7937998313"/>
    <d v="2013-09-07T00:00:00"/>
    <x v="2"/>
    <x v="0"/>
    <n v="353164"/>
    <s v="T101"/>
    <s v="E"/>
    <n v="437"/>
    <n v="437"/>
    <s v="P"/>
    <n v="1637"/>
    <d v="1899-12-30T16:37:00"/>
    <n v="16"/>
    <n v="10"/>
    <s v="W 9th St"/>
    <s v="10 W 9th St"/>
    <s v="New York"/>
    <s v="NY"/>
    <n v="10014"/>
  </r>
  <r>
    <n v="7937998301"/>
    <d v="2013-09-07T00:00:00"/>
    <x v="6"/>
    <x v="1"/>
    <n v="353164"/>
    <s v="T101"/>
    <s v="E"/>
    <n v="427"/>
    <n v="427"/>
    <s v="P"/>
    <n v="1627"/>
    <d v="1899-12-30T16:27:00"/>
    <n v="16"/>
    <n v="5"/>
    <s v="University Pl"/>
    <s v="5 University Pl"/>
    <s v="New York"/>
    <s v="NY"/>
    <n v="10014"/>
  </r>
  <r>
    <n v="7937998283"/>
    <d v="2013-09-07T00:00:00"/>
    <x v="5"/>
    <x v="0"/>
    <n v="353164"/>
    <s v="T101"/>
    <s v="E"/>
    <n v="304"/>
    <n v="304"/>
    <s v="P"/>
    <n v="1504"/>
    <d v="1899-12-30T15:04:00"/>
    <n v="15"/>
    <n v="88"/>
    <s v="W 3rd St"/>
    <s v="88 W 3rd St"/>
    <s v="New York"/>
    <s v="NY"/>
    <n v="10014"/>
  </r>
  <r>
    <n v="7937998260"/>
    <d v="2013-09-07T00:00:00"/>
    <x v="8"/>
    <x v="3"/>
    <n v="353164"/>
    <s v="T101"/>
    <s v="E"/>
    <n v="210"/>
    <n v="210"/>
    <s v="P"/>
    <n v="1410"/>
    <d v="1899-12-30T14:10:00"/>
    <n v="14"/>
    <n v="14"/>
    <s v="Washington Pl"/>
    <s v="14 Washington Pl"/>
    <s v="New York"/>
    <s v="NY"/>
    <n v="10014"/>
  </r>
  <r>
    <n v="7937998258"/>
    <d v="2013-09-07T00:00:00"/>
    <x v="24"/>
    <x v="4"/>
    <n v="353164"/>
    <s v="T101"/>
    <s v="E"/>
    <n v="200"/>
    <n v="200"/>
    <s v="P"/>
    <n v="1400"/>
    <d v="1899-12-30T14:00:00"/>
    <n v="14"/>
    <n v="6"/>
    <s v="E 4th St"/>
    <s v="6 E 4th St"/>
    <s v="New York"/>
    <s v="NY"/>
    <n v="10014"/>
  </r>
  <r>
    <n v="7937998246"/>
    <d v="2013-09-07T00:00:00"/>
    <x v="10"/>
    <x v="1"/>
    <n v="353164"/>
    <s v="T101"/>
    <s v="E"/>
    <n v="149"/>
    <n v="149"/>
    <s v="P"/>
    <n v="1349"/>
    <d v="1899-12-30T13:49:00"/>
    <n v="13"/>
    <n v="670"/>
    <s v="Broadway"/>
    <s v="670 Broadway"/>
    <s v="New York"/>
    <s v="NY"/>
    <n v="10014"/>
  </r>
  <r>
    <n v="7937998234"/>
    <d v="2013-09-07T00:00:00"/>
    <x v="8"/>
    <x v="3"/>
    <n v="353164"/>
    <s v="T101"/>
    <s v="E"/>
    <n v="147"/>
    <n v="147"/>
    <s v="P"/>
    <n v="1347"/>
    <d v="1899-12-30T13:47:00"/>
    <n v="13"/>
    <n v="670"/>
    <s v="Broadway"/>
    <s v="670 Broadway"/>
    <s v="New York"/>
    <s v="NY"/>
    <n v="10014"/>
  </r>
  <r>
    <n v="7937998179"/>
    <d v="2013-09-07T00:00:00"/>
    <x v="9"/>
    <x v="1"/>
    <n v="353164"/>
    <s v="T101"/>
    <s v="E"/>
    <n v="124"/>
    <n v="124"/>
    <s v="P"/>
    <n v="1324"/>
    <d v="1899-12-30T13:24:00"/>
    <n v="13"/>
    <n v="56"/>
    <s v="Bleecker St"/>
    <s v="56 Bleecker St"/>
    <s v="New York"/>
    <s v="NY"/>
    <n v="10014"/>
  </r>
  <r>
    <n v="7937998155"/>
    <d v="2013-09-07T00:00:00"/>
    <x v="4"/>
    <x v="0"/>
    <n v="353164"/>
    <s v="T101"/>
    <s v="E"/>
    <n v="112"/>
    <n v="112"/>
    <s v="P"/>
    <n v="1312"/>
    <d v="1899-12-30T13:12:00"/>
    <n v="13"/>
    <n v="241"/>
    <s v="Bowery"/>
    <s v="241 Bowery"/>
    <s v="New York"/>
    <s v="NY"/>
    <n v="10014"/>
  </r>
  <r>
    <n v="7937998131"/>
    <d v="2013-09-07T00:00:00"/>
    <x v="12"/>
    <x v="0"/>
    <n v="353164"/>
    <s v="T101"/>
    <s v="E"/>
    <n v="106"/>
    <n v="106"/>
    <s v="P"/>
    <n v="1306"/>
    <d v="1899-12-30T13:06:00"/>
    <n v="13"/>
    <s v="226-228"/>
    <s v="Bowery"/>
    <s v="226-228 Bowery"/>
    <s v="New York"/>
    <s v="NY"/>
    <n v="10014"/>
  </r>
  <r>
    <n v="7937998120"/>
    <d v="2013-09-07T00:00:00"/>
    <x v="2"/>
    <x v="0"/>
    <n v="353164"/>
    <s v="T101"/>
    <s v="E"/>
    <n v="1246"/>
    <n v="46"/>
    <s v="P"/>
    <n v="1246"/>
    <d v="1899-12-30T12:46:00"/>
    <n v="12"/>
    <n v="58"/>
    <s v="Rivington St"/>
    <s v="58 Rivington St"/>
    <s v="New York"/>
    <s v="NY"/>
    <n v="10014"/>
  </r>
  <r>
    <n v="7937998090"/>
    <d v="2013-09-07T00:00:00"/>
    <x v="6"/>
    <x v="1"/>
    <n v="353164"/>
    <s v="T101"/>
    <s v="E"/>
    <n v="1236"/>
    <n v="36"/>
    <s v="P"/>
    <n v="1236"/>
    <d v="1899-12-30T12:36:00"/>
    <n v="12"/>
    <n v="150"/>
    <s v="Ludlow St"/>
    <s v="150 Ludlow St"/>
    <s v="New York"/>
    <s v="NY"/>
    <n v="10014"/>
  </r>
  <r>
    <n v="7937998398"/>
    <d v="2013-09-07T00:00:00"/>
    <x v="6"/>
    <x v="1"/>
    <n v="353164"/>
    <s v="T101"/>
    <s v="E"/>
    <n v="553"/>
    <n v="553"/>
    <s v="P"/>
    <n v="1753"/>
    <d v="1899-12-30T17:53:00"/>
    <n v="17"/>
    <n v="161"/>
    <s v="W 4th St"/>
    <s v="161 W 4th St"/>
    <s v="New York"/>
    <s v="NY"/>
    <n v="10014"/>
  </r>
  <r>
    <n v="7937998386"/>
    <d v="2013-09-07T00:00:00"/>
    <x v="9"/>
    <x v="1"/>
    <n v="353164"/>
    <s v="T101"/>
    <s v="E"/>
    <n v="546"/>
    <n v="546"/>
    <s v="P"/>
    <n v="1746"/>
    <d v="1899-12-30T17:46:00"/>
    <n v="17"/>
    <n v="57"/>
    <s v="Grove St"/>
    <s v="57 Grove St"/>
    <s v="New York"/>
    <s v="NY"/>
    <n v="10014"/>
  </r>
  <r>
    <n v="7937998374"/>
    <d v="2013-09-07T00:00:00"/>
    <x v="6"/>
    <x v="1"/>
    <n v="353164"/>
    <s v="T101"/>
    <s v="E"/>
    <n v="540"/>
    <n v="540"/>
    <s v="P"/>
    <n v="1740"/>
    <d v="1899-12-30T17:40:00"/>
    <n v="17"/>
    <n v="51"/>
    <s v="7th Ave S"/>
    <s v="51 7th Ave S"/>
    <s v="New York"/>
    <s v="NY"/>
    <n v="10014"/>
  </r>
  <r>
    <n v="7937998337"/>
    <d v="2013-09-07T00:00:00"/>
    <x v="4"/>
    <x v="0"/>
    <n v="353164"/>
    <s v="T101"/>
    <s v="E"/>
    <n v="507"/>
    <n v="507"/>
    <s v="P"/>
    <n v="1707"/>
    <d v="1899-12-30T17:07:00"/>
    <n v="17"/>
    <n v="35"/>
    <s v="Christopher St"/>
    <s v="35 Christopher St"/>
    <s v="New York"/>
    <s v="NY"/>
    <n v="10014"/>
  </r>
  <r>
    <n v="7937998325"/>
    <d v="2013-09-07T00:00:00"/>
    <x v="12"/>
    <x v="0"/>
    <n v="353164"/>
    <s v="T101"/>
    <s v="E"/>
    <n v="506"/>
    <n v="506"/>
    <s v="P"/>
    <n v="1706"/>
    <d v="1899-12-30T17:06:00"/>
    <n v="17"/>
    <n v="35"/>
    <s v="Christopher St"/>
    <s v="35 Christopher St"/>
    <s v="New York"/>
    <s v="NY"/>
    <n v="10014"/>
  </r>
  <r>
    <n v="7937998295"/>
    <d v="2013-09-07T00:00:00"/>
    <x v="2"/>
    <x v="0"/>
    <n v="353164"/>
    <s v="T101"/>
    <s v="E"/>
    <n v="405"/>
    <n v="405"/>
    <s v="P"/>
    <n v="1605"/>
    <d v="1899-12-30T16:05:00"/>
    <n v="16"/>
    <n v="55"/>
    <s v="Washington Sq"/>
    <s v="55 Washington Sq"/>
    <s v="New York"/>
    <s v="NY"/>
    <n v="10014"/>
  </r>
  <r>
    <n v="7937998271"/>
    <d v="2013-09-07T00:00:00"/>
    <x v="6"/>
    <x v="1"/>
    <n v="353164"/>
    <s v="T101"/>
    <s v="E"/>
    <n v="224"/>
    <n v="224"/>
    <s v="P"/>
    <n v="1424"/>
    <d v="1899-12-30T14:24:00"/>
    <n v="14"/>
    <s v="566A"/>
    <s v="Laguardia Pl"/>
    <s v="566A Laguardia Pl"/>
    <s v="New York"/>
    <s v="NY"/>
    <n v="10014"/>
  </r>
  <r>
    <n v="7937998209"/>
    <d v="2013-09-07T00:00:00"/>
    <x v="6"/>
    <x v="1"/>
    <n v="353164"/>
    <s v="T101"/>
    <s v="E"/>
    <n v="137"/>
    <n v="137"/>
    <s v="P"/>
    <n v="1337"/>
    <d v="1899-12-30T13:37:00"/>
    <n v="13"/>
    <n v="338"/>
    <s v="Bowery"/>
    <s v="338 Bowery"/>
    <s v="New York"/>
    <s v="NY"/>
    <n v="10014"/>
  </r>
  <r>
    <n v="7937998180"/>
    <d v="2013-09-07T00:00:00"/>
    <x v="4"/>
    <x v="0"/>
    <n v="353164"/>
    <s v="T101"/>
    <s v="E"/>
    <n v="129"/>
    <n v="129"/>
    <s v="P"/>
    <n v="1329"/>
    <d v="1899-12-30T13:29:00"/>
    <n v="13"/>
    <n v="304"/>
    <s v="Elizabeth St"/>
    <s v="304 Elizabeth St"/>
    <s v="New York"/>
    <s v="NY"/>
    <n v="10014"/>
  </r>
  <r>
    <n v="7937998167"/>
    <d v="2013-09-07T00:00:00"/>
    <x v="2"/>
    <x v="0"/>
    <n v="353164"/>
    <s v="T101"/>
    <s v="E"/>
    <n v="117"/>
    <n v="117"/>
    <s v="P"/>
    <n v="1317"/>
    <d v="1899-12-30T13:17:00"/>
    <n v="13"/>
    <n v="262"/>
    <s v="Elizabeth St"/>
    <s v="262 Elizabeth St"/>
    <s v="New York"/>
    <s v="NY"/>
    <n v="10014"/>
  </r>
  <r>
    <n v="7937998143"/>
    <d v="2013-09-07T00:00:00"/>
    <x v="4"/>
    <x v="0"/>
    <n v="353164"/>
    <s v="T101"/>
    <s v="E"/>
    <n v="111"/>
    <n v="111"/>
    <s v="P"/>
    <n v="1311"/>
    <d v="1899-12-30T13:11:00"/>
    <n v="13"/>
    <n v="235"/>
    <s v="Bowery"/>
    <s v="235 Bowery"/>
    <s v="New York"/>
    <s v="NY"/>
    <n v="10014"/>
  </r>
  <r>
    <n v="7937998118"/>
    <d v="2013-09-07T00:00:00"/>
    <x v="9"/>
    <x v="1"/>
    <n v="353164"/>
    <s v="T101"/>
    <s v="E"/>
    <n v="1244"/>
    <n v="44"/>
    <s v="P"/>
    <n v="1244"/>
    <d v="1899-12-30T12:44:00"/>
    <n v="12"/>
    <n v="58"/>
    <s v="Rivington St"/>
    <s v="58 Rivington St"/>
    <s v="New York"/>
    <s v="NY"/>
    <n v="10014"/>
  </r>
  <r>
    <n v="7937998106"/>
    <d v="2013-09-07T00:00:00"/>
    <x v="2"/>
    <x v="0"/>
    <n v="353164"/>
    <s v="T101"/>
    <s v="E"/>
    <n v="1243"/>
    <n v="43"/>
    <s v="P"/>
    <n v="1243"/>
    <d v="1899-12-30T12:43:00"/>
    <n v="12"/>
    <n v="58"/>
    <s v="Rivington St"/>
    <s v="58 Rivington St"/>
    <s v="New York"/>
    <s v="NY"/>
    <n v="10014"/>
  </r>
  <r>
    <n v="7937998520"/>
    <d v="2013-09-08T00:00:00"/>
    <x v="2"/>
    <x v="0"/>
    <n v="353164"/>
    <s v="T101"/>
    <s v="E"/>
    <n v="1154"/>
    <n v="1154"/>
    <s v="A"/>
    <n v="1154"/>
    <d v="1899-12-30T11:54:00"/>
    <n v="11"/>
    <s v="223-225"/>
    <s v="Bowery"/>
    <s v="223-225 Bowery"/>
    <s v="New York"/>
    <s v="NY"/>
    <n v="10014"/>
  </r>
  <r>
    <n v="7937998519"/>
    <d v="2013-09-08T00:00:00"/>
    <x v="0"/>
    <x v="0"/>
    <n v="353164"/>
    <s v="T101"/>
    <s v="E"/>
    <n v="1150"/>
    <n v="1150"/>
    <s v="A"/>
    <n v="1150"/>
    <d v="1899-12-30T11:50:00"/>
    <n v="11"/>
    <n v="224"/>
    <s v="Elizabeth St"/>
    <s v="224 Elizabeth St"/>
    <s v="New York"/>
    <s v="NY"/>
    <n v="10014"/>
  </r>
  <r>
    <n v="7937998507"/>
    <d v="2013-09-08T00:00:00"/>
    <x v="4"/>
    <x v="0"/>
    <n v="353164"/>
    <s v="T101"/>
    <s v="E"/>
    <n v="1145"/>
    <n v="1145"/>
    <s v="A"/>
    <n v="1145"/>
    <d v="1899-12-30T11:45:00"/>
    <n v="11"/>
    <n v="241"/>
    <s v="Bowery"/>
    <s v="241 Bowery"/>
    <s v="New York"/>
    <s v="NY"/>
    <n v="10014"/>
  </r>
  <r>
    <n v="7937998477"/>
    <d v="2013-09-08T00:00:00"/>
    <x v="10"/>
    <x v="1"/>
    <n v="353164"/>
    <s v="T101"/>
    <s v="E"/>
    <n v="1117"/>
    <n v="1117"/>
    <s v="A"/>
    <n v="1117"/>
    <d v="1899-12-30T11:17:00"/>
    <n v="11"/>
    <n v="49"/>
    <s v="Bond St"/>
    <s v="49 Bond St"/>
    <s v="New York"/>
    <s v="NY"/>
    <n v="10014"/>
  </r>
  <r>
    <n v="7937998465"/>
    <d v="2013-09-08T00:00:00"/>
    <x v="0"/>
    <x v="0"/>
    <n v="353164"/>
    <s v="T101"/>
    <s v="E"/>
    <n v="1110"/>
    <n v="1110"/>
    <s v="A"/>
    <n v="1110"/>
    <d v="1899-12-30T11:10:00"/>
    <n v="11"/>
    <n v="19"/>
    <s v="Bond St"/>
    <s v="19 Bond St"/>
    <s v="New York"/>
    <s v="NY"/>
    <n v="10014"/>
  </r>
  <r>
    <n v="7937998416"/>
    <d v="2013-09-08T00:00:00"/>
    <x v="2"/>
    <x v="0"/>
    <n v="353164"/>
    <s v="T101"/>
    <s v="E"/>
    <n v="1036"/>
    <n v="1036"/>
    <s v="A"/>
    <n v="1036"/>
    <d v="1899-12-30T10:36:00"/>
    <n v="10"/>
    <n v="174"/>
    <s v="Forsyth St"/>
    <s v="174 Forsyth St"/>
    <s v="New York"/>
    <s v="NY"/>
    <n v="10014"/>
  </r>
  <r>
    <n v="7937998738"/>
    <d v="2013-09-08T00:00:00"/>
    <x v="4"/>
    <x v="0"/>
    <n v="353164"/>
    <s v="T101"/>
    <s v="E"/>
    <n v="424"/>
    <n v="424"/>
    <s v="P"/>
    <n v="1624"/>
    <d v="1899-12-30T16:24:00"/>
    <n v="16"/>
    <n v="10"/>
    <s v="Kenmare St"/>
    <s v="10 Kenmare St"/>
    <s v="New York"/>
    <s v="NY"/>
    <n v="10014"/>
  </r>
  <r>
    <n v="7937998702"/>
    <d v="2013-09-08T00:00:00"/>
    <x v="9"/>
    <x v="1"/>
    <n v="353164"/>
    <s v="T101"/>
    <s v="E"/>
    <n v="405"/>
    <n v="405"/>
    <s v="P"/>
    <n v="1605"/>
    <d v="1899-12-30T16:05:00"/>
    <n v="16"/>
    <n v="101"/>
    <s v="Crosby St"/>
    <s v="101 Crosby St"/>
    <s v="New York"/>
    <s v="NY"/>
    <n v="10014"/>
  </r>
  <r>
    <n v="7937998684"/>
    <d v="2013-09-08T00:00:00"/>
    <x v="5"/>
    <x v="0"/>
    <n v="353164"/>
    <s v="T101"/>
    <s v="E"/>
    <n v="308"/>
    <n v="308"/>
    <s v="P"/>
    <n v="1508"/>
    <d v="1899-12-30T15:08:00"/>
    <n v="15"/>
    <n v="75"/>
    <s v="Spring St"/>
    <s v="75 Spring St"/>
    <s v="New York"/>
    <s v="NY"/>
    <n v="10014"/>
  </r>
  <r>
    <n v="7937998660"/>
    <d v="2013-09-08T00:00:00"/>
    <x v="4"/>
    <x v="0"/>
    <n v="353164"/>
    <s v="T101"/>
    <s v="E"/>
    <n v="253"/>
    <n v="253"/>
    <s v="P"/>
    <n v="1453"/>
    <d v="1899-12-30T14:53:00"/>
    <n v="14"/>
    <n v="628"/>
    <s v="Broadway"/>
    <s v="628 Broadway"/>
    <s v="New York"/>
    <s v="NY"/>
    <n v="10014"/>
  </r>
  <r>
    <n v="7937998659"/>
    <d v="2013-09-08T00:00:00"/>
    <x v="9"/>
    <x v="1"/>
    <n v="353164"/>
    <s v="T101"/>
    <s v="E"/>
    <n v="249"/>
    <n v="249"/>
    <s v="P"/>
    <n v="1449"/>
    <d v="1899-12-30T14:49:00"/>
    <n v="14"/>
    <n v="644"/>
    <s v="Broadway"/>
    <s v="644 Broadway"/>
    <s v="New York"/>
    <s v="NY"/>
    <n v="10014"/>
  </r>
  <r>
    <n v="7937998635"/>
    <d v="2013-09-08T00:00:00"/>
    <x v="4"/>
    <x v="0"/>
    <n v="353164"/>
    <s v="T101"/>
    <s v="E"/>
    <n v="202"/>
    <n v="202"/>
    <s v="P"/>
    <n v="1402"/>
    <d v="1899-12-30T14:02:00"/>
    <n v="14"/>
    <n v="201"/>
    <s v="E Houston St"/>
    <s v="201 E Houston St"/>
    <s v="New York"/>
    <s v="NY"/>
    <n v="10014"/>
  </r>
  <r>
    <n v="7937998623"/>
    <d v="2013-09-08T00:00:00"/>
    <x v="0"/>
    <x v="0"/>
    <n v="353164"/>
    <s v="T101"/>
    <s v="E"/>
    <n v="159"/>
    <n v="159"/>
    <s v="P"/>
    <n v="1359"/>
    <d v="1899-12-30T13:59:00"/>
    <n v="13"/>
    <n v="188"/>
    <s v="Ludlow St"/>
    <s v="188 Ludlow St"/>
    <s v="New York"/>
    <s v="NY"/>
    <n v="10014"/>
  </r>
  <r>
    <n v="7937998600"/>
    <d v="2013-09-08T00:00:00"/>
    <x v="0"/>
    <x v="0"/>
    <n v="353164"/>
    <s v="T101"/>
    <s v="E"/>
    <n v="123"/>
    <n v="123"/>
    <s v="P"/>
    <n v="1323"/>
    <d v="1899-12-30T13:23:00"/>
    <n v="13"/>
    <n v="164"/>
    <s v="Ludlow St"/>
    <s v="164 Ludlow St"/>
    <s v="New York"/>
    <s v="NY"/>
    <n v="10014"/>
  </r>
  <r>
    <n v="7937998570"/>
    <d v="2013-09-08T00:00:00"/>
    <x v="13"/>
    <x v="0"/>
    <n v="353164"/>
    <s v="T101"/>
    <s v="E"/>
    <n v="110"/>
    <n v="110"/>
    <s v="P"/>
    <n v="1310"/>
    <d v="1899-12-30T13:10:00"/>
    <n v="13"/>
    <n v="87"/>
    <s v="Rivington St"/>
    <s v="87 Rivington St"/>
    <s v="New York"/>
    <s v="NY"/>
    <n v="10014"/>
  </r>
  <r>
    <n v="7937998544"/>
    <d v="2013-09-08T00:00:00"/>
    <x v="2"/>
    <x v="0"/>
    <n v="353164"/>
    <s v="T101"/>
    <s v="E"/>
    <n v="1238"/>
    <n v="38"/>
    <s v="P"/>
    <n v="1238"/>
    <d v="1899-12-30T12:38:00"/>
    <n v="12"/>
    <s v="223-225"/>
    <s v="Bowery"/>
    <s v="223-225 Bowery"/>
    <s v="New York"/>
    <s v="NY"/>
    <n v="10014"/>
  </r>
  <r>
    <n v="7937998714"/>
    <d v="2013-09-08T00:00:00"/>
    <x v="4"/>
    <x v="0"/>
    <n v="353164"/>
    <s v="T101"/>
    <s v="E"/>
    <n v="411"/>
    <n v="411"/>
    <s v="P"/>
    <n v="1611"/>
    <d v="1899-12-30T16:11:00"/>
    <n v="16"/>
    <n v="13"/>
    <s v="Cleveland Pl"/>
    <s v="13 Cleveland Pl"/>
    <s v="New York"/>
    <s v="NY"/>
    <n v="10014"/>
  </r>
  <r>
    <n v="7937998696"/>
    <d v="2013-09-08T00:00:00"/>
    <x v="9"/>
    <x v="1"/>
    <n v="353164"/>
    <s v="T101"/>
    <s v="E"/>
    <n v="402"/>
    <n v="402"/>
    <s v="P"/>
    <n v="1602"/>
    <d v="1899-12-30T16:02:00"/>
    <n v="16"/>
    <n v="120"/>
    <s v="Crosby St"/>
    <s v="120 Crosby St"/>
    <s v="New York"/>
    <s v="NY"/>
    <n v="10014"/>
  </r>
  <r>
    <n v="7937998672"/>
    <d v="2013-09-08T00:00:00"/>
    <x v="5"/>
    <x v="0"/>
    <n v="353164"/>
    <s v="T101"/>
    <s v="E"/>
    <n v="306"/>
    <n v="306"/>
    <s v="P"/>
    <n v="1506"/>
    <d v="1899-12-30T15:06:00"/>
    <n v="15"/>
    <n v="75"/>
    <s v="Spring St"/>
    <s v="75 Spring St"/>
    <s v="New York"/>
    <s v="NY"/>
    <n v="10014"/>
  </r>
  <r>
    <n v="7937998647"/>
    <d v="2013-09-08T00:00:00"/>
    <x v="4"/>
    <x v="0"/>
    <n v="353164"/>
    <s v="T101"/>
    <s v="E"/>
    <n v="205"/>
    <n v="205"/>
    <s v="P"/>
    <n v="1405"/>
    <d v="1899-12-30T14:05:00"/>
    <n v="14"/>
    <n v="201"/>
    <s v="E Houston St"/>
    <s v="201 E Houston St"/>
    <s v="New York"/>
    <s v="NY"/>
    <n v="10014"/>
  </r>
  <r>
    <n v="7937998532"/>
    <d v="2013-09-08T00:00:00"/>
    <x v="9"/>
    <x v="1"/>
    <n v="353164"/>
    <s v="T101"/>
    <s v="E"/>
    <n v="1225"/>
    <n v="25"/>
    <s v="P"/>
    <n v="1225"/>
    <d v="1899-12-30T12:25:00"/>
    <n v="12"/>
    <n v="26"/>
    <s v="Bond St"/>
    <s v="26 Bond St"/>
    <s v="New York"/>
    <s v="NY"/>
    <n v="10014"/>
  </r>
  <r>
    <n v="7937998489"/>
    <d v="2013-09-08T00:00:00"/>
    <x v="4"/>
    <x v="0"/>
    <n v="353164"/>
    <s v="T101"/>
    <s v="E"/>
    <n v="1133"/>
    <n v="1133"/>
    <s v="A"/>
    <n v="1133"/>
    <d v="1899-12-30T11:33:00"/>
    <n v="11"/>
    <n v="87"/>
    <s v="E Houston St"/>
    <s v="87 E Houston St"/>
    <s v="New York"/>
    <s v="NY"/>
    <n v="10014"/>
  </r>
  <r>
    <n v="7937998428"/>
    <d v="2013-09-08T00:00:00"/>
    <x v="0"/>
    <x v="0"/>
    <n v="353164"/>
    <s v="T101"/>
    <s v="E"/>
    <n v="1045"/>
    <n v="1045"/>
    <s v="A"/>
    <n v="1045"/>
    <d v="1899-12-30T10:45:00"/>
    <n v="10"/>
    <n v="173"/>
    <s v="Elizabeth St"/>
    <s v="173 Elizabeth St"/>
    <s v="New York"/>
    <s v="NY"/>
    <n v="10014"/>
  </r>
  <r>
    <n v="7937999056"/>
    <d v="2013-09-14T00:00:00"/>
    <x v="6"/>
    <x v="1"/>
    <n v="353164"/>
    <s v="T101"/>
    <s v="E"/>
    <n v="547"/>
    <n v="547"/>
    <s v="P"/>
    <n v="1747"/>
    <d v="1899-12-30T17:47:00"/>
    <n v="17"/>
    <n v="632"/>
    <s v="Broadway"/>
    <s v="632 Broadway"/>
    <s v="New York"/>
    <s v="NY"/>
    <n v="10014"/>
  </r>
  <r>
    <n v="7937999044"/>
    <d v="2013-09-14T00:00:00"/>
    <x v="6"/>
    <x v="1"/>
    <n v="353164"/>
    <s v="T101"/>
    <s v="E"/>
    <n v="539"/>
    <n v="539"/>
    <s v="P"/>
    <n v="1739"/>
    <d v="1899-12-30T17:39:00"/>
    <n v="17"/>
    <n v="2"/>
    <s v="Bond St"/>
    <s v="2 Bond St"/>
    <s v="New York"/>
    <s v="NY"/>
    <n v="10014"/>
  </r>
  <r>
    <n v="7937999019"/>
    <d v="2013-09-14T00:00:00"/>
    <x v="5"/>
    <x v="0"/>
    <n v="353164"/>
    <s v="T101"/>
    <s v="E"/>
    <n v="448"/>
    <n v="448"/>
    <s v="P"/>
    <n v="1648"/>
    <d v="1899-12-30T16:48:00"/>
    <n v="16"/>
    <n v="69"/>
    <s v="Spring St"/>
    <s v="69 Spring St"/>
    <s v="New York"/>
    <s v="NY"/>
    <n v="10014"/>
  </r>
  <r>
    <n v="7937998982"/>
    <d v="2013-09-14T00:00:00"/>
    <x v="6"/>
    <x v="1"/>
    <n v="353164"/>
    <s v="T101"/>
    <s v="E"/>
    <n v="420"/>
    <n v="420"/>
    <s v="P"/>
    <n v="1620"/>
    <d v="1899-12-30T16:20:00"/>
    <n v="16"/>
    <n v="579"/>
    <s v="Broadway"/>
    <s v="579 Broadway"/>
    <s v="New York"/>
    <s v="NY"/>
    <n v="10014"/>
  </r>
  <r>
    <n v="7937998921"/>
    <d v="2013-09-14T00:00:00"/>
    <x v="0"/>
    <x v="0"/>
    <n v="353164"/>
    <s v="T101"/>
    <s v="E"/>
    <n v="300"/>
    <n v="300"/>
    <s v="P"/>
    <n v="1500"/>
    <d v="1899-12-30T15:00:00"/>
    <n v="15"/>
    <n v="274"/>
    <s v="Mercer St"/>
    <s v="274 Mercer St"/>
    <s v="New York"/>
    <s v="NY"/>
    <n v="10014"/>
  </r>
  <r>
    <n v="7937998908"/>
    <d v="2013-09-14T00:00:00"/>
    <x v="8"/>
    <x v="3"/>
    <n v="353164"/>
    <s v="T101"/>
    <s v="E"/>
    <n v="220"/>
    <n v="220"/>
    <s v="P"/>
    <n v="1420"/>
    <d v="1899-12-30T14:20:00"/>
    <n v="14"/>
    <n v="1"/>
    <s v="W 3rd St"/>
    <s v="1 W 3rd St"/>
    <s v="New York"/>
    <s v="NY"/>
    <n v="10014"/>
  </r>
  <r>
    <n v="7937998854"/>
    <d v="2013-09-14T00:00:00"/>
    <x v="6"/>
    <x v="1"/>
    <n v="353164"/>
    <s v="T101"/>
    <s v="E"/>
    <n v="159"/>
    <n v="159"/>
    <s v="P"/>
    <n v="1359"/>
    <d v="1899-12-30T13:59:00"/>
    <n v="13"/>
    <n v="2"/>
    <s v="Bond St"/>
    <s v="2 Bond St"/>
    <s v="New York"/>
    <s v="NY"/>
    <n v="10014"/>
  </r>
  <r>
    <n v="7937998842"/>
    <d v="2013-09-14T00:00:00"/>
    <x v="0"/>
    <x v="0"/>
    <n v="353164"/>
    <s v="T101"/>
    <s v="E"/>
    <n v="151"/>
    <n v="151"/>
    <s v="P"/>
    <n v="1351"/>
    <d v="1899-12-30T13:51:00"/>
    <n v="13"/>
    <n v="1"/>
    <s v="Great Jones St"/>
    <s v="1 Great Jones St"/>
    <s v="New York"/>
    <s v="NY"/>
    <n v="10014"/>
  </r>
  <r>
    <n v="7937998817"/>
    <d v="2013-09-14T00:00:00"/>
    <x v="2"/>
    <x v="0"/>
    <n v="353164"/>
    <s v="T101"/>
    <s v="E"/>
    <n v="132"/>
    <n v="132"/>
    <s v="P"/>
    <n v="1332"/>
    <d v="1899-12-30T13:32:00"/>
    <n v="13"/>
    <n v="350"/>
    <s v="Bowery"/>
    <s v="350 Bowery"/>
    <s v="New York"/>
    <s v="NY"/>
    <n v="10014"/>
  </r>
  <r>
    <n v="7937998805"/>
    <d v="2013-09-14T00:00:00"/>
    <x v="10"/>
    <x v="1"/>
    <n v="353164"/>
    <s v="T101"/>
    <s v="E"/>
    <n v="128"/>
    <n v="128"/>
    <s v="P"/>
    <n v="1328"/>
    <d v="1899-12-30T13:28:00"/>
    <n v="13"/>
    <n v="334"/>
    <s v="Bowery"/>
    <s v="334 Bowery"/>
    <s v="New York"/>
    <s v="NY"/>
    <n v="10014"/>
  </r>
  <r>
    <n v="7937998763"/>
    <d v="2013-09-14T00:00:00"/>
    <x v="4"/>
    <x v="0"/>
    <n v="353164"/>
    <s v="T101"/>
    <s v="E"/>
    <n v="109"/>
    <n v="109"/>
    <s v="P"/>
    <n v="1309"/>
    <d v="1899-12-30T13:09:00"/>
    <n v="13"/>
    <n v="304"/>
    <s v="Elizabeth St"/>
    <s v="304 Elizabeth St"/>
    <s v="New York"/>
    <s v="NY"/>
    <n v="10014"/>
  </r>
  <r>
    <n v="7937998751"/>
    <d v="2013-09-14T00:00:00"/>
    <x v="13"/>
    <x v="0"/>
    <n v="353164"/>
    <s v="T101"/>
    <s v="E"/>
    <n v="103"/>
    <n v="103"/>
    <s v="P"/>
    <n v="1303"/>
    <d v="1899-12-30T13:03:00"/>
    <n v="13"/>
    <n v="33"/>
    <s v="Bleecker St"/>
    <s v="33 Bleecker St"/>
    <s v="New York"/>
    <s v="NY"/>
    <n v="10014"/>
  </r>
  <r>
    <n v="7937999068"/>
    <d v="2013-09-14T00:00:00"/>
    <x v="6"/>
    <x v="1"/>
    <n v="353164"/>
    <s v="T101"/>
    <s v="E"/>
    <n v="554"/>
    <n v="554"/>
    <s v="P"/>
    <n v="1754"/>
    <d v="1899-12-30T17:54:00"/>
    <n v="17"/>
    <n v="588"/>
    <s v="Broadway"/>
    <s v="588 Broadway"/>
    <s v="New York"/>
    <s v="NY"/>
    <n v="10014"/>
  </r>
  <r>
    <n v="7937999032"/>
    <d v="2013-09-14T00:00:00"/>
    <x v="2"/>
    <x v="0"/>
    <n v="353164"/>
    <s v="T101"/>
    <s v="E"/>
    <n v="525"/>
    <n v="525"/>
    <s v="P"/>
    <n v="1725"/>
    <d v="1899-12-30T17:25:00"/>
    <n v="17"/>
    <n v="41"/>
    <s v="Bleecker St"/>
    <s v="41 Bleecker St"/>
    <s v="New York"/>
    <s v="NY"/>
    <n v="10014"/>
  </r>
  <r>
    <n v="7937998994"/>
    <d v="2013-09-14T00:00:00"/>
    <x v="8"/>
    <x v="3"/>
    <n v="353164"/>
    <s v="T101"/>
    <s v="E"/>
    <n v="429"/>
    <n v="429"/>
    <s v="P"/>
    <n v="1629"/>
    <d v="1899-12-30T16:29:00"/>
    <n v="16"/>
    <n v="561"/>
    <s v="Broadway"/>
    <s v="561 Broadway"/>
    <s v="New York"/>
    <s v="NY"/>
    <n v="10014"/>
  </r>
  <r>
    <n v="7937998970"/>
    <d v="2013-09-14T00:00:00"/>
    <x v="6"/>
    <x v="1"/>
    <n v="353164"/>
    <s v="T101"/>
    <s v="E"/>
    <n v="326"/>
    <n v="326"/>
    <s v="P"/>
    <n v="1526"/>
    <d v="1899-12-30T15:26:00"/>
    <n v="15"/>
    <n v="65"/>
    <s v="Bleecker St"/>
    <s v="65 Bleecker St"/>
    <s v="New York"/>
    <s v="NY"/>
    <n v="10014"/>
  </r>
  <r>
    <n v="7937998969"/>
    <d v="2013-09-14T00:00:00"/>
    <x v="8"/>
    <x v="3"/>
    <n v="353164"/>
    <s v="T101"/>
    <s v="E"/>
    <n v="323"/>
    <n v="323"/>
    <s v="P"/>
    <n v="1523"/>
    <d v="1899-12-30T15:23:00"/>
    <n v="15"/>
    <n v="65"/>
    <s v="Bleecker St"/>
    <s v="65 Bleecker St"/>
    <s v="New York"/>
    <s v="NY"/>
    <n v="10014"/>
  </r>
  <r>
    <n v="7937998945"/>
    <d v="2013-09-14T00:00:00"/>
    <x v="8"/>
    <x v="3"/>
    <n v="353164"/>
    <s v="T101"/>
    <s v="E"/>
    <n v="317"/>
    <n v="317"/>
    <s v="P"/>
    <n v="1517"/>
    <d v="1899-12-30T15:17:00"/>
    <n v="15"/>
    <n v="645"/>
    <s v="Broadway"/>
    <s v="645 Broadway"/>
    <s v="New York"/>
    <s v="NY"/>
    <n v="10014"/>
  </r>
  <r>
    <n v="7937998910"/>
    <d v="2013-09-14T00:00:00"/>
    <x v="8"/>
    <x v="3"/>
    <n v="353164"/>
    <s v="T101"/>
    <s v="E"/>
    <n v="252"/>
    <n v="252"/>
    <s v="P"/>
    <n v="1452"/>
    <d v="1899-12-30T14:52:00"/>
    <n v="14"/>
    <n v="566"/>
    <s v="Laguardia Pl"/>
    <s v="566 Laguardia Pl"/>
    <s v="New York"/>
    <s v="NY"/>
    <n v="10014"/>
  </r>
  <r>
    <n v="7937998891"/>
    <d v="2013-09-14T00:00:00"/>
    <x v="6"/>
    <x v="1"/>
    <n v="353164"/>
    <s v="T101"/>
    <s v="E"/>
    <n v="214"/>
    <n v="214"/>
    <s v="P"/>
    <n v="1414"/>
    <d v="1899-12-30T14:14:00"/>
    <n v="14"/>
    <n v="68"/>
    <s v="Bleecker St"/>
    <s v="68 Bleecker St"/>
    <s v="New York"/>
    <s v="NY"/>
    <n v="10014"/>
  </r>
  <r>
    <n v="7937998880"/>
    <d v="2013-09-14T00:00:00"/>
    <x v="8"/>
    <x v="3"/>
    <n v="353164"/>
    <s v="T101"/>
    <s v="E"/>
    <n v="208"/>
    <n v="208"/>
    <s v="P"/>
    <n v="1408"/>
    <d v="1899-12-30T14:08:00"/>
    <n v="14"/>
    <n v="64"/>
    <s v="Bleecker St"/>
    <s v="64 Bleecker St"/>
    <s v="New York"/>
    <s v="NY"/>
    <n v="10014"/>
  </r>
  <r>
    <n v="7937998878"/>
    <d v="2013-09-14T00:00:00"/>
    <x v="6"/>
    <x v="1"/>
    <n v="353164"/>
    <s v="T101"/>
    <s v="E"/>
    <n v="206"/>
    <n v="206"/>
    <s v="P"/>
    <n v="1406"/>
    <d v="1899-12-30T14:06:00"/>
    <n v="14"/>
    <n v="64"/>
    <s v="Bleecker St"/>
    <s v="64 Bleecker St"/>
    <s v="New York"/>
    <s v="NY"/>
    <n v="10014"/>
  </r>
  <r>
    <n v="7937998799"/>
    <d v="2013-09-14T00:00:00"/>
    <x v="0"/>
    <x v="0"/>
    <n v="353164"/>
    <s v="T101"/>
    <s v="E"/>
    <n v="124"/>
    <n v="124"/>
    <s v="P"/>
    <n v="1324"/>
    <d v="1899-12-30T13:24:00"/>
    <n v="13"/>
    <n v="57"/>
    <s v="Bond St"/>
    <s v="57 Bond St"/>
    <s v="New York"/>
    <s v="NY"/>
    <n v="10014"/>
  </r>
  <r>
    <n v="7937998787"/>
    <d v="2013-09-14T00:00:00"/>
    <x v="4"/>
    <x v="0"/>
    <n v="353164"/>
    <s v="T101"/>
    <s v="E"/>
    <n v="116"/>
    <n v="116"/>
    <s v="P"/>
    <n v="1316"/>
    <d v="1899-12-30T13:16:00"/>
    <n v="13"/>
    <n v="11"/>
    <s v="E 1st St"/>
    <s v="11 E 1st St"/>
    <s v="New York"/>
    <s v="NY"/>
    <n v="10014"/>
  </r>
  <r>
    <n v="7937998775"/>
    <d v="2013-09-14T00:00:00"/>
    <x v="4"/>
    <x v="0"/>
    <n v="353164"/>
    <s v="T101"/>
    <s v="E"/>
    <n v="114"/>
    <n v="114"/>
    <s v="P"/>
    <n v="1314"/>
    <d v="1899-12-30T13:14:00"/>
    <n v="13"/>
    <n v="8"/>
    <s v="E 1st St"/>
    <s v="8 E 1st St"/>
    <s v="New York"/>
    <s v="NY"/>
    <n v="10014"/>
  </r>
  <r>
    <n v="7937999433"/>
    <d v="2013-09-15T00:00:00"/>
    <x v="12"/>
    <x v="0"/>
    <n v="353164"/>
    <s v="T101"/>
    <s v="E"/>
    <n v="429"/>
    <n v="429"/>
    <s v="P"/>
    <n v="1629"/>
    <d v="1899-12-30T16:29:00"/>
    <n v="16"/>
    <n v="276"/>
    <s v="Bowery"/>
    <s v="276 Bowery"/>
    <s v="New York"/>
    <s v="NY"/>
    <n v="10014"/>
  </r>
  <r>
    <n v="7937999391"/>
    <d v="2013-09-15T00:00:00"/>
    <x v="12"/>
    <x v="0"/>
    <n v="353164"/>
    <s v="T101"/>
    <s v="E"/>
    <n v="329"/>
    <n v="329"/>
    <s v="P"/>
    <n v="1529"/>
    <d v="1899-12-30T15:29:00"/>
    <n v="15"/>
    <n v="269"/>
    <s v="Bowery"/>
    <s v="269 Bowery"/>
    <s v="New York"/>
    <s v="NY"/>
    <n v="10014"/>
  </r>
  <r>
    <n v="7937999378"/>
    <d v="2013-09-15T00:00:00"/>
    <x v="5"/>
    <x v="0"/>
    <n v="353164"/>
    <s v="T101"/>
    <s v="E"/>
    <n v="312"/>
    <n v="312"/>
    <s v="P"/>
    <n v="1512"/>
    <d v="1899-12-30T15:12:00"/>
    <n v="15"/>
    <n v="106"/>
    <s v="Rivington St"/>
    <s v="106 Rivington St"/>
    <s v="New York"/>
    <s v="NY"/>
    <n v="10014"/>
  </r>
  <r>
    <n v="7937999366"/>
    <d v="2013-09-15T00:00:00"/>
    <x v="2"/>
    <x v="0"/>
    <n v="353164"/>
    <s v="T101"/>
    <s v="E"/>
    <n v="303"/>
    <n v="303"/>
    <s v="P"/>
    <n v="1503"/>
    <d v="1899-12-30T15:03:00"/>
    <n v="15"/>
    <n v="109"/>
    <s v="Norfolk St"/>
    <s v="109 Norfolk St"/>
    <s v="New York"/>
    <s v="NY"/>
    <n v="10014"/>
  </r>
  <r>
    <n v="7937999330"/>
    <d v="2013-09-15T00:00:00"/>
    <x v="2"/>
    <x v="0"/>
    <n v="353164"/>
    <s v="T101"/>
    <s v="E"/>
    <n v="111"/>
    <n v="111"/>
    <s v="P"/>
    <n v="1311"/>
    <d v="1899-12-30T13:11:00"/>
    <n v="13"/>
    <n v="174"/>
    <s v="Forsyth St"/>
    <s v="174 Forsyth St"/>
    <s v="New York"/>
    <s v="NY"/>
    <n v="10014"/>
  </r>
  <r>
    <n v="7937999317"/>
    <d v="2013-09-15T00:00:00"/>
    <x v="0"/>
    <x v="0"/>
    <n v="353164"/>
    <s v="T101"/>
    <s v="E"/>
    <n v="1259"/>
    <n v="59"/>
    <s v="P"/>
    <n v="1259"/>
    <d v="1899-12-30T12:59:00"/>
    <n v="12"/>
    <n v="38"/>
    <s v="Delancey St"/>
    <s v="38 Delancey St"/>
    <s v="New York"/>
    <s v="NY"/>
    <n v="10014"/>
  </r>
  <r>
    <n v="7937999275"/>
    <d v="2013-09-15T00:00:00"/>
    <x v="4"/>
    <x v="0"/>
    <n v="353164"/>
    <s v="T101"/>
    <s v="E"/>
    <n v="1229"/>
    <n v="29"/>
    <s v="P"/>
    <n v="1229"/>
    <d v="1899-12-30T12:29:00"/>
    <n v="12"/>
    <n v="180"/>
    <s v="Mott St"/>
    <s v="180 Mott St"/>
    <s v="New York"/>
    <s v="NY"/>
    <n v="10014"/>
  </r>
  <r>
    <n v="7937999251"/>
    <d v="2013-09-15T00:00:00"/>
    <x v="0"/>
    <x v="0"/>
    <n v="353164"/>
    <s v="T101"/>
    <s v="E"/>
    <n v="1219"/>
    <n v="19"/>
    <s v="P"/>
    <n v="1219"/>
    <d v="1899-12-30T12:19:00"/>
    <n v="12"/>
    <n v="2"/>
    <s v="Spring St"/>
    <s v="2 Spring St"/>
    <s v="New York"/>
    <s v="NY"/>
    <n v="10014"/>
  </r>
  <r>
    <n v="7937999240"/>
    <d v="2013-09-15T00:00:00"/>
    <x v="0"/>
    <x v="0"/>
    <n v="353164"/>
    <s v="T101"/>
    <s v="E"/>
    <n v="1150"/>
    <n v="1150"/>
    <s v="A"/>
    <n v="1150"/>
    <d v="1899-12-30T11:50:00"/>
    <n v="11"/>
    <n v="214"/>
    <s v="Bowery"/>
    <s v="214 Bowery"/>
    <s v="New York"/>
    <s v="NY"/>
    <n v="10014"/>
  </r>
  <r>
    <n v="7937999214"/>
    <d v="2013-09-15T00:00:00"/>
    <x v="9"/>
    <x v="1"/>
    <n v="353164"/>
    <s v="T101"/>
    <s v="E"/>
    <n v="1127"/>
    <n v="1127"/>
    <s v="A"/>
    <n v="1127"/>
    <d v="1899-12-30T11:27:00"/>
    <n v="11"/>
    <n v="290"/>
    <s v="Elizabeth St"/>
    <s v="290 Elizabeth St"/>
    <s v="New York"/>
    <s v="NY"/>
    <n v="10014"/>
  </r>
  <r>
    <n v="7937999196"/>
    <d v="2013-09-15T00:00:00"/>
    <x v="9"/>
    <x v="1"/>
    <n v="353164"/>
    <s v="T101"/>
    <s v="E"/>
    <n v="1115"/>
    <n v="1115"/>
    <s v="A"/>
    <n v="1115"/>
    <d v="1899-12-30T11:15:00"/>
    <n v="11"/>
    <n v="50"/>
    <s v="Bond St"/>
    <s v="50 Bond St"/>
    <s v="New York"/>
    <s v="NY"/>
    <n v="10014"/>
  </r>
  <r>
    <n v="7937999172"/>
    <d v="2013-09-15T00:00:00"/>
    <x v="5"/>
    <x v="0"/>
    <n v="353164"/>
    <s v="T101"/>
    <s v="E"/>
    <n v="1058"/>
    <n v="1058"/>
    <s v="A"/>
    <n v="1058"/>
    <d v="1899-12-30T10:58:00"/>
    <n v="10"/>
    <s v="302-4"/>
    <s v="Mott St"/>
    <s v="302-4 Mott St"/>
    <s v="New York"/>
    <s v="NY"/>
    <n v="10014"/>
  </r>
  <r>
    <n v="7937999160"/>
    <d v="2013-09-15T00:00:00"/>
    <x v="9"/>
    <x v="1"/>
    <n v="353164"/>
    <s v="T101"/>
    <s v="E"/>
    <n v="1053"/>
    <n v="1053"/>
    <s v="A"/>
    <n v="1053"/>
    <d v="1899-12-30T10:53:00"/>
    <n v="10"/>
    <n v="262"/>
    <s v="Mott St"/>
    <s v="262 Mott St"/>
    <s v="New York"/>
    <s v="NY"/>
    <n v="10014"/>
  </r>
  <r>
    <n v="7937999147"/>
    <d v="2013-09-15T00:00:00"/>
    <x v="5"/>
    <x v="0"/>
    <n v="353164"/>
    <s v="T101"/>
    <s v="E"/>
    <n v="1039"/>
    <n v="1039"/>
    <s v="A"/>
    <n v="1039"/>
    <d v="1899-12-30T10:39:00"/>
    <n v="10"/>
    <n v="381"/>
    <s v="Broome St"/>
    <s v="381 Broome St"/>
    <s v="New York"/>
    <s v="NY"/>
    <n v="10014"/>
  </r>
  <r>
    <n v="7937999123"/>
    <d v="2013-09-15T00:00:00"/>
    <x v="4"/>
    <x v="0"/>
    <n v="353164"/>
    <s v="T101"/>
    <s v="E"/>
    <n v="1036"/>
    <n v="1036"/>
    <s v="A"/>
    <n v="1036"/>
    <d v="1899-12-30T10:36:00"/>
    <n v="10"/>
    <n v="180"/>
    <s v="Mott St"/>
    <s v="180 Mott St"/>
    <s v="New York"/>
    <s v="NY"/>
    <n v="10014"/>
  </r>
  <r>
    <n v="7937999111"/>
    <d v="2013-09-15T00:00:00"/>
    <x v="2"/>
    <x v="0"/>
    <n v="353164"/>
    <s v="T101"/>
    <s v="E"/>
    <n v="1025"/>
    <n v="1025"/>
    <s v="A"/>
    <n v="1025"/>
    <d v="1899-12-30T10:25:00"/>
    <n v="10"/>
    <n v="174"/>
    <s v="Forsyth St"/>
    <s v="174 Forsyth St"/>
    <s v="New York"/>
    <s v="NY"/>
    <n v="10014"/>
  </r>
  <r>
    <n v="7937999100"/>
    <d v="2013-09-15T00:00:00"/>
    <x v="2"/>
    <x v="0"/>
    <n v="353164"/>
    <s v="T101"/>
    <s v="E"/>
    <n v="1024"/>
    <n v="1024"/>
    <s v="A"/>
    <n v="1024"/>
    <d v="1899-12-30T10:24:00"/>
    <n v="10"/>
    <n v="174"/>
    <s v="Forsyth St"/>
    <s v="174 Forsyth St"/>
    <s v="New York"/>
    <s v="NY"/>
    <n v="10014"/>
  </r>
  <r>
    <n v="7937999093"/>
    <d v="2013-09-15T00:00:00"/>
    <x v="13"/>
    <x v="0"/>
    <n v="353164"/>
    <s v="T101"/>
    <s v="E"/>
    <n v="1017"/>
    <n v="1017"/>
    <s v="A"/>
    <n v="1017"/>
    <d v="1899-12-30T10:17:00"/>
    <n v="10"/>
    <n v="100"/>
    <s v="Rivington St"/>
    <s v="100 Rivington St"/>
    <s v="New York"/>
    <s v="NY"/>
    <n v="10014"/>
  </r>
  <r>
    <n v="7937999421"/>
    <d v="2013-09-15T00:00:00"/>
    <x v="4"/>
    <x v="0"/>
    <n v="353164"/>
    <s v="T101"/>
    <s v="E"/>
    <n v="427"/>
    <n v="427"/>
    <s v="P"/>
    <n v="1627"/>
    <d v="1899-12-30T16:27:00"/>
    <n v="16"/>
    <n v="87"/>
    <s v="E Houston St"/>
    <s v="87 E Houston St"/>
    <s v="New York"/>
    <s v="NY"/>
    <n v="10014"/>
  </r>
  <r>
    <n v="7937999354"/>
    <d v="2013-09-15T00:00:00"/>
    <x v="2"/>
    <x v="0"/>
    <n v="353164"/>
    <s v="T101"/>
    <s v="E"/>
    <n v="213"/>
    <n v="213"/>
    <s v="P"/>
    <n v="1413"/>
    <d v="1899-12-30T14:13:00"/>
    <n v="14"/>
    <n v="141"/>
    <s v="Ludlow St"/>
    <s v="141 Ludlow St"/>
    <s v="New York"/>
    <s v="NY"/>
    <n v="10014"/>
  </r>
  <r>
    <n v="7937999287"/>
    <d v="2013-09-15T00:00:00"/>
    <x v="4"/>
    <x v="0"/>
    <n v="353164"/>
    <s v="T101"/>
    <s v="E"/>
    <n v="1231"/>
    <n v="31"/>
    <s v="P"/>
    <n v="1231"/>
    <d v="1899-12-30T12:31:00"/>
    <n v="12"/>
    <n v="180"/>
    <s v="Mott St"/>
    <s v="180 Mott St"/>
    <s v="New York"/>
    <s v="NY"/>
    <n v="10014"/>
  </r>
  <r>
    <n v="7937999238"/>
    <d v="2013-09-15T00:00:00"/>
    <x v="11"/>
    <x v="2"/>
    <n v="353164"/>
    <s v="T101"/>
    <s v="E"/>
    <n v="1144"/>
    <n v="1144"/>
    <s v="A"/>
    <n v="1144"/>
    <d v="1899-12-30T11:44:00"/>
    <n v="11"/>
    <n v="224"/>
    <s v="Elizabeth St"/>
    <s v="224 Elizabeth St"/>
    <s v="New York"/>
    <s v="NY"/>
    <n v="10014"/>
  </r>
  <r>
    <n v="7937999202"/>
    <d v="2013-09-15T00:00:00"/>
    <x v="9"/>
    <x v="1"/>
    <n v="353164"/>
    <s v="T101"/>
    <s v="E"/>
    <n v="1120"/>
    <n v="1120"/>
    <s v="A"/>
    <n v="1120"/>
    <d v="1899-12-30T11:20:00"/>
    <n v="11"/>
    <n v="306"/>
    <s v="Bowery"/>
    <s v="306 Bowery"/>
    <s v="New York"/>
    <s v="NY"/>
    <n v="10014"/>
  </r>
  <r>
    <n v="7937999159"/>
    <d v="2013-09-15T00:00:00"/>
    <x v="4"/>
    <x v="0"/>
    <n v="353164"/>
    <s v="T101"/>
    <s v="E"/>
    <n v="1041"/>
    <n v="1041"/>
    <s v="A"/>
    <n v="1041"/>
    <d v="1899-12-30T10:41:00"/>
    <n v="10"/>
    <n v="384"/>
    <s v="Broome St"/>
    <s v="384 Broome St"/>
    <s v="New York"/>
    <s v="NY"/>
    <n v="10014"/>
  </r>
  <r>
    <n v="7937999135"/>
    <d v="2013-09-15T00:00:00"/>
    <x v="4"/>
    <x v="0"/>
    <n v="353164"/>
    <s v="T101"/>
    <s v="E"/>
    <n v="1037"/>
    <n v="1037"/>
    <s v="A"/>
    <n v="1037"/>
    <d v="1899-12-30T10:37:00"/>
    <n v="10"/>
    <n v="180"/>
    <s v="Mott St"/>
    <s v="180 Mott St"/>
    <s v="New York"/>
    <s v="NY"/>
    <n v="10014"/>
  </r>
  <r>
    <n v="7937999342"/>
    <d v="2013-09-15T00:00:00"/>
    <x v="2"/>
    <x v="0"/>
    <n v="353164"/>
    <s v="T101"/>
    <s v="E"/>
    <n v="112"/>
    <n v="112"/>
    <s v="P"/>
    <n v="1312"/>
    <d v="1899-12-30T13:12:00"/>
    <n v="13"/>
    <n v="174"/>
    <s v="Forsyth St"/>
    <s v="174 Forsyth St"/>
    <s v="New York"/>
    <s v="NY"/>
    <n v="10014"/>
  </r>
  <r>
    <n v="7937999329"/>
    <d v="2013-09-15T00:00:00"/>
    <x v="2"/>
    <x v="0"/>
    <n v="353164"/>
    <s v="T101"/>
    <s v="E"/>
    <n v="110"/>
    <n v="110"/>
    <s v="P"/>
    <n v="1310"/>
    <d v="1899-12-30T13:10:00"/>
    <n v="13"/>
    <n v="174"/>
    <s v="Forsyth St"/>
    <s v="174 Forsyth St"/>
    <s v="New York"/>
    <s v="NY"/>
    <n v="10014"/>
  </r>
  <r>
    <n v="7937999305"/>
    <d v="2013-09-15T00:00:00"/>
    <x v="7"/>
    <x v="2"/>
    <n v="353164"/>
    <s v="T101"/>
    <s v="E"/>
    <n v="1254"/>
    <n v="54"/>
    <s v="P"/>
    <n v="1254"/>
    <d v="1899-12-30T12:54:00"/>
    <n v="12"/>
    <n v="108"/>
    <s v="Forsyth St"/>
    <s v="108 Forsyth St"/>
    <s v="New York"/>
    <s v="NY"/>
    <n v="10014"/>
  </r>
  <r>
    <n v="7937999688"/>
    <d v="2013-09-16T00:00:00"/>
    <x v="2"/>
    <x v="0"/>
    <n v="353164"/>
    <s v="T101"/>
    <s v="E"/>
    <n v="551"/>
    <n v="551"/>
    <s v="P"/>
    <n v="1751"/>
    <d v="1899-12-30T17:51:00"/>
    <n v="17"/>
    <n v="36"/>
    <s v="Bleecker St"/>
    <s v="36 Bleecker St"/>
    <s v="New York"/>
    <s v="NY"/>
    <n v="10014"/>
  </r>
  <r>
    <n v="7937999639"/>
    <d v="2013-09-16T00:00:00"/>
    <x v="8"/>
    <x v="3"/>
    <n v="353164"/>
    <s v="T101"/>
    <s v="E"/>
    <n v="433"/>
    <n v="433"/>
    <s v="P"/>
    <n v="1633"/>
    <d v="1899-12-30T16:33:00"/>
    <n v="16"/>
    <n v="566"/>
    <s v="Laguardia Pl"/>
    <s v="566 Laguardia Pl"/>
    <s v="New York"/>
    <s v="NY"/>
    <n v="10014"/>
  </r>
  <r>
    <n v="7937999597"/>
    <d v="2013-09-16T00:00:00"/>
    <x v="8"/>
    <x v="3"/>
    <n v="353164"/>
    <s v="T101"/>
    <s v="E"/>
    <n v="258"/>
    <n v="258"/>
    <s v="P"/>
    <n v="1458"/>
    <d v="1899-12-30T14:58:00"/>
    <n v="14"/>
    <n v="14"/>
    <s v="Washington Pl"/>
    <s v="14 Washington Pl"/>
    <s v="New York"/>
    <s v="NY"/>
    <n v="10014"/>
  </r>
  <r>
    <n v="7937999573"/>
    <d v="2013-09-16T00:00:00"/>
    <x v="6"/>
    <x v="1"/>
    <n v="353164"/>
    <s v="T101"/>
    <s v="E"/>
    <n v="253"/>
    <n v="253"/>
    <s v="P"/>
    <n v="1453"/>
    <d v="1899-12-30T14:53:00"/>
    <n v="14"/>
    <n v="32"/>
    <s v="Waverly Pl"/>
    <s v="32 Waverly Pl"/>
    <s v="New York"/>
    <s v="NY"/>
    <n v="10014"/>
  </r>
  <r>
    <n v="7937999500"/>
    <d v="2013-09-16T00:00:00"/>
    <x v="9"/>
    <x v="1"/>
    <n v="353164"/>
    <s v="T101"/>
    <s v="E"/>
    <n v="207"/>
    <n v="207"/>
    <s v="P"/>
    <n v="1407"/>
    <d v="1899-12-30T14:07:00"/>
    <n v="14"/>
    <n v="1"/>
    <s v="Washington Pl"/>
    <s v="1 Washington Pl"/>
    <s v="New York"/>
    <s v="NY"/>
    <n v="10014"/>
  </r>
  <r>
    <n v="7937999470"/>
    <d v="2013-09-16T00:00:00"/>
    <x v="5"/>
    <x v="0"/>
    <n v="353164"/>
    <s v="T101"/>
    <s v="E"/>
    <n v="1259"/>
    <n v="59"/>
    <s v="P"/>
    <n v="1259"/>
    <d v="1899-12-30T12:59:00"/>
    <n v="12"/>
    <n v="68"/>
    <s v="E 1st St"/>
    <s v="68 E 1st St"/>
    <s v="New York"/>
    <s v="NY"/>
    <n v="10014"/>
  </r>
  <r>
    <n v="7937999445"/>
    <d v="2013-09-16T00:00:00"/>
    <x v="13"/>
    <x v="0"/>
    <n v="353164"/>
    <s v="T101"/>
    <s v="E"/>
    <n v="1244"/>
    <n v="44"/>
    <s v="P"/>
    <n v="1244"/>
    <d v="1899-12-30T12:44:00"/>
    <n v="12"/>
    <n v="62"/>
    <s v="Rivington St"/>
    <s v="62 Rivington St"/>
    <s v="New York"/>
    <s v="NY"/>
    <n v="10014"/>
  </r>
  <r>
    <n v="7937999676"/>
    <d v="2013-09-16T00:00:00"/>
    <x v="21"/>
    <x v="3"/>
    <n v="353164"/>
    <s v="T101"/>
    <s v="E"/>
    <n v="510"/>
    <n v="510"/>
    <s v="P"/>
    <n v="1710"/>
    <d v="1899-12-30T17:10:00"/>
    <n v="17"/>
    <n v="588"/>
    <s v="Broadway"/>
    <s v="588 Broadway"/>
    <s v="New York"/>
    <s v="NY"/>
    <n v="10014"/>
  </r>
  <r>
    <n v="7937999664"/>
    <d v="2013-09-16T00:00:00"/>
    <x v="21"/>
    <x v="3"/>
    <n v="353164"/>
    <s v="T101"/>
    <s v="E"/>
    <n v="507"/>
    <n v="507"/>
    <s v="P"/>
    <n v="1707"/>
    <d v="1899-12-30T17:07:00"/>
    <n v="17"/>
    <n v="580"/>
    <s v="Broadway"/>
    <s v="580 Broadway"/>
    <s v="New York"/>
    <s v="NY"/>
    <n v="10014"/>
  </r>
  <r>
    <n v="7937999652"/>
    <d v="2013-09-16T00:00:00"/>
    <x v="13"/>
    <x v="0"/>
    <n v="353164"/>
    <s v="T101"/>
    <s v="E"/>
    <n v="458"/>
    <n v="458"/>
    <s v="P"/>
    <n v="1658"/>
    <d v="1899-12-30T16:58:00"/>
    <n v="16"/>
    <n v="106"/>
    <s v="Prince St"/>
    <s v="106 Prince St"/>
    <s v="New York"/>
    <s v="NY"/>
    <n v="10014"/>
  </r>
  <r>
    <n v="7937999640"/>
    <d v="2013-09-16T00:00:00"/>
    <x v="2"/>
    <x v="0"/>
    <n v="353164"/>
    <s v="T101"/>
    <s v="E"/>
    <n v="448"/>
    <n v="448"/>
    <s v="P"/>
    <n v="1648"/>
    <d v="1899-12-30T16:48:00"/>
    <n v="16"/>
    <n v="468"/>
    <s v="W Broadway"/>
    <s v="468 W Broadway"/>
    <s v="New York"/>
    <s v="NY"/>
    <n v="10014"/>
  </r>
  <r>
    <n v="7937999627"/>
    <d v="2013-09-16T00:00:00"/>
    <x v="2"/>
    <x v="0"/>
    <n v="353164"/>
    <s v="T101"/>
    <s v="E"/>
    <n v="354"/>
    <n v="354"/>
    <s v="P"/>
    <n v="1554"/>
    <d v="1899-12-30T15:54:00"/>
    <n v="15"/>
    <n v="29"/>
    <s v="W 4th St"/>
    <s v="29 W 4th St"/>
    <s v="New York"/>
    <s v="NY"/>
    <n v="10014"/>
  </r>
  <r>
    <n v="7937999615"/>
    <d v="2013-09-16T00:00:00"/>
    <x v="6"/>
    <x v="1"/>
    <n v="353164"/>
    <s v="T101"/>
    <s v="E"/>
    <n v="345"/>
    <n v="345"/>
    <s v="P"/>
    <n v="1545"/>
    <d v="1899-12-30T15:45:00"/>
    <n v="15"/>
    <n v="14"/>
    <s v="Washington Pl"/>
    <s v="14 Washington Pl"/>
    <s v="New York"/>
    <s v="NY"/>
    <n v="10014"/>
  </r>
  <r>
    <n v="7937999585"/>
    <d v="2013-09-16T00:00:00"/>
    <x v="8"/>
    <x v="3"/>
    <n v="353164"/>
    <s v="T101"/>
    <s v="E"/>
    <n v="256"/>
    <n v="256"/>
    <s v="P"/>
    <n v="1456"/>
    <d v="1899-12-30T14:56:00"/>
    <n v="14"/>
    <n v="14"/>
    <s v="Washington Pl"/>
    <s v="14 Washington Pl"/>
    <s v="New York"/>
    <s v="NY"/>
    <n v="10014"/>
  </r>
  <r>
    <n v="7937999536"/>
    <d v="2013-09-16T00:00:00"/>
    <x v="1"/>
    <x v="0"/>
    <n v="353164"/>
    <s v="T101"/>
    <s v="E"/>
    <n v="231"/>
    <n v="231"/>
    <s v="P"/>
    <n v="1431"/>
    <d v="1899-12-30T14:31:00"/>
    <n v="14"/>
    <n v="204"/>
    <s v="Mercer St"/>
    <s v="204 Mercer St"/>
    <s v="New York"/>
    <s v="NY"/>
    <n v="10014"/>
  </r>
  <r>
    <n v="7937999524"/>
    <d v="2013-09-16T00:00:00"/>
    <x v="9"/>
    <x v="1"/>
    <n v="353164"/>
    <s v="T101"/>
    <s v="E"/>
    <n v="226"/>
    <n v="226"/>
    <s v="P"/>
    <n v="1426"/>
    <d v="1899-12-30T14:26:00"/>
    <n v="14"/>
    <n v="75"/>
    <s v="Bleecker St"/>
    <s v="75 Bleecker St"/>
    <s v="New York"/>
    <s v="NY"/>
    <n v="10014"/>
  </r>
  <r>
    <n v="7937999512"/>
    <d v="2013-09-16T00:00:00"/>
    <x v="3"/>
    <x v="1"/>
    <n v="353164"/>
    <s v="T101"/>
    <s v="E"/>
    <n v="221"/>
    <n v="221"/>
    <s v="P"/>
    <n v="1421"/>
    <d v="1899-12-30T14:21:00"/>
    <n v="14"/>
    <n v="650"/>
    <s v="Broadway"/>
    <s v="650 Broadway"/>
    <s v="New York"/>
    <s v="NY"/>
    <n v="10014"/>
  </r>
  <r>
    <n v="7937999494"/>
    <d v="2013-09-16T00:00:00"/>
    <x v="6"/>
    <x v="1"/>
    <n v="353164"/>
    <s v="T101"/>
    <s v="E"/>
    <n v="144"/>
    <n v="144"/>
    <s v="P"/>
    <n v="1344"/>
    <d v="1899-12-30T13:44:00"/>
    <n v="13"/>
    <n v="1"/>
    <s v="Great Jones St"/>
    <s v="1 Great Jones St"/>
    <s v="New York"/>
    <s v="NY"/>
    <n v="10014"/>
  </r>
  <r>
    <n v="7937999482"/>
    <d v="2013-09-16T00:00:00"/>
    <x v="4"/>
    <x v="0"/>
    <n v="353164"/>
    <s v="T101"/>
    <s v="E"/>
    <n v="104"/>
    <n v="104"/>
    <s v="P"/>
    <n v="1304"/>
    <d v="1899-12-30T13:04:00"/>
    <n v="13"/>
    <n v="8"/>
    <s v="E 1st St"/>
    <s v="8 E 1st St"/>
    <s v="New York"/>
    <s v="NY"/>
    <n v="10014"/>
  </r>
  <r>
    <n v="7937999469"/>
    <d v="2013-09-16T00:00:00"/>
    <x v="4"/>
    <x v="0"/>
    <n v="353164"/>
    <s v="T101"/>
    <s v="E"/>
    <n v="1252"/>
    <n v="52"/>
    <s v="P"/>
    <n v="1252"/>
    <d v="1899-12-30T12:52:00"/>
    <n v="12"/>
    <n v="151"/>
    <s v="E Houston St"/>
    <s v="151 E Houston St"/>
    <s v="New York"/>
    <s v="NY"/>
    <n v="10014"/>
  </r>
  <r>
    <n v="7937999457"/>
    <d v="2013-09-16T00:00:00"/>
    <x v="6"/>
    <x v="1"/>
    <n v="353164"/>
    <s v="T101"/>
    <s v="E"/>
    <n v="1248"/>
    <n v="48"/>
    <s v="P"/>
    <n v="1248"/>
    <d v="1899-12-30T12:48:00"/>
    <n v="12"/>
    <n v="169"/>
    <s v="Allen St"/>
    <s v="169 Allen St"/>
    <s v="New York"/>
    <s v="NY"/>
    <n v="10014"/>
  </r>
  <r>
    <n v="7937999974"/>
    <d v="2013-09-18T00:00:00"/>
    <x v="9"/>
    <x v="1"/>
    <n v="353164"/>
    <s v="T101"/>
    <s v="E"/>
    <n v="1243"/>
    <n v="43"/>
    <s v="P"/>
    <n v="1243"/>
    <d v="1899-12-30T12:43:00"/>
    <n v="12"/>
    <n v="172"/>
    <s v="Ludlow St"/>
    <s v="172 Ludlow St"/>
    <s v="New York"/>
    <s v="NY"/>
    <n v="10014"/>
  </r>
  <r>
    <n v="7938296570"/>
    <d v="2013-09-18T00:00:00"/>
    <x v="5"/>
    <x v="0"/>
    <n v="353164"/>
    <s v="T101"/>
    <s v="E"/>
    <n v="553"/>
    <n v="553"/>
    <s v="P"/>
    <n v="1753"/>
    <d v="1899-12-30T17:53:00"/>
    <n v="17"/>
    <n v="183"/>
    <s v="Mott St"/>
    <s v="183 Mott St"/>
    <s v="New York"/>
    <s v="NY"/>
    <n v="10014"/>
  </r>
  <r>
    <n v="7938296510"/>
    <d v="2013-09-18T00:00:00"/>
    <x v="21"/>
    <x v="3"/>
    <n v="353164"/>
    <s v="T101"/>
    <s v="E"/>
    <n v="409"/>
    <n v="409"/>
    <s v="P"/>
    <n v="1609"/>
    <d v="1899-12-30T16:09:00"/>
    <n v="16"/>
    <n v="64"/>
    <s v="Fulton St"/>
    <s v="64 Fulton St"/>
    <s v="New York"/>
    <s v="NY"/>
    <n v="10014"/>
  </r>
  <r>
    <n v="7938296430"/>
    <d v="2013-09-18T00:00:00"/>
    <x v="9"/>
    <x v="1"/>
    <n v="353164"/>
    <s v="T101"/>
    <s v="E"/>
    <n v="219"/>
    <n v="219"/>
    <s v="P"/>
    <n v="1419"/>
    <d v="1899-12-30T14:19:00"/>
    <n v="14"/>
    <n v="296"/>
    <s v="Elizabeth St"/>
    <s v="296 Elizabeth St"/>
    <s v="New York"/>
    <s v="NY"/>
    <n v="10014"/>
  </r>
  <r>
    <n v="7938296429"/>
    <d v="2013-09-18T00:00:00"/>
    <x v="9"/>
    <x v="1"/>
    <n v="353164"/>
    <s v="T101"/>
    <s v="E"/>
    <n v="216"/>
    <n v="216"/>
    <s v="P"/>
    <n v="1416"/>
    <d v="1899-12-30T14:16:00"/>
    <n v="14"/>
    <n v="296"/>
    <s v="Elizabeth St"/>
    <s v="296 Elizabeth St"/>
    <s v="New York"/>
    <s v="NY"/>
    <n v="10014"/>
  </r>
  <r>
    <n v="7937999950"/>
    <d v="2013-09-18T00:00:00"/>
    <x v="22"/>
    <x v="1"/>
    <n v="353164"/>
    <s v="T101"/>
    <s v="E"/>
    <n v="1239"/>
    <n v="39"/>
    <s v="P"/>
    <n v="1239"/>
    <d v="1899-12-30T12:39:00"/>
    <n v="12"/>
    <n v="165"/>
    <s v="Ludlow St"/>
    <s v="165 Ludlow St"/>
    <s v="New York"/>
    <s v="NY"/>
    <n v="10014"/>
  </r>
  <r>
    <n v="7938296569"/>
    <d v="2013-09-18T00:00:00"/>
    <x v="4"/>
    <x v="0"/>
    <n v="353164"/>
    <s v="T101"/>
    <s v="E"/>
    <n v="552"/>
    <n v="552"/>
    <s v="P"/>
    <n v="1752"/>
    <d v="1899-12-30T17:52:00"/>
    <n v="17"/>
    <n v="180"/>
    <s v="Mott St"/>
    <s v="180 Mott St"/>
    <s v="New York"/>
    <s v="NY"/>
    <n v="10014"/>
  </r>
  <r>
    <n v="7938296533"/>
    <d v="2013-09-18T00:00:00"/>
    <x v="21"/>
    <x v="3"/>
    <n v="353164"/>
    <s v="T101"/>
    <s v="E"/>
    <n v="508"/>
    <n v="508"/>
    <s v="P"/>
    <n v="1708"/>
    <d v="1899-12-30T17:08:00"/>
    <n v="17"/>
    <n v="50"/>
    <s v="Fulton St"/>
    <s v="50 Fulton St"/>
    <s v="New York"/>
    <s v="NY"/>
    <n v="10014"/>
  </r>
  <r>
    <n v="7938296521"/>
    <d v="2013-09-18T00:00:00"/>
    <x v="3"/>
    <x v="1"/>
    <n v="353164"/>
    <s v="T101"/>
    <s v="E"/>
    <n v="505"/>
    <n v="505"/>
    <s v="P"/>
    <n v="1705"/>
    <d v="1899-12-30T17:05:00"/>
    <n v="17"/>
    <n v="56"/>
    <s v="Fulton St"/>
    <s v="56 Fulton St"/>
    <s v="New York"/>
    <s v="NY"/>
    <n v="10014"/>
  </r>
  <r>
    <n v="7938296454"/>
    <d v="2013-09-18T00:00:00"/>
    <x v="2"/>
    <x v="0"/>
    <n v="353164"/>
    <s v="T101"/>
    <s v="E"/>
    <n v="233"/>
    <n v="233"/>
    <s v="P"/>
    <n v="1433"/>
    <d v="1899-12-30T14:33:00"/>
    <n v="14"/>
    <n v="166"/>
    <s v="Crosby St"/>
    <s v="166 Crosby St"/>
    <s v="New York"/>
    <s v="NY"/>
    <n v="10014"/>
  </r>
  <r>
    <n v="7938296405"/>
    <d v="2013-09-18T00:00:00"/>
    <x v="9"/>
    <x v="1"/>
    <n v="353164"/>
    <s v="T101"/>
    <s v="E"/>
    <n v="206"/>
    <n v="206"/>
    <s v="P"/>
    <n v="1406"/>
    <d v="1899-12-30T14:06:00"/>
    <n v="14"/>
    <n v="4"/>
    <s v="E 1st St"/>
    <s v="4 E 1st St"/>
    <s v="New York"/>
    <s v="NY"/>
    <n v="10014"/>
  </r>
  <r>
    <n v="7938296399"/>
    <d v="2013-09-18T00:00:00"/>
    <x v="14"/>
    <x v="2"/>
    <n v="353164"/>
    <s v="T101"/>
    <s v="E"/>
    <n v="202"/>
    <n v="202"/>
    <s v="P"/>
    <n v="1402"/>
    <d v="1899-12-30T14:02:00"/>
    <n v="14"/>
    <n v="22"/>
    <s v="E 1st St"/>
    <s v="22 E 1st St"/>
    <s v="New York"/>
    <s v="NY"/>
    <n v="10014"/>
  </r>
  <r>
    <n v="7938296375"/>
    <d v="2013-09-18T00:00:00"/>
    <x v="4"/>
    <x v="0"/>
    <n v="353164"/>
    <s v="T101"/>
    <s v="E"/>
    <n v="149"/>
    <n v="149"/>
    <s v="P"/>
    <n v="1349"/>
    <d v="1899-12-30T13:49:00"/>
    <n v="13"/>
    <n v="151"/>
    <s v="E Houston St"/>
    <s v="151 E Houston St"/>
    <s v="New York"/>
    <s v="NY"/>
    <n v="10014"/>
  </r>
  <r>
    <n v="7937999998"/>
    <d v="2013-09-18T00:00:00"/>
    <x v="0"/>
    <x v="0"/>
    <n v="353164"/>
    <s v="T101"/>
    <s v="E"/>
    <n v="109"/>
    <n v="109"/>
    <s v="P"/>
    <n v="1309"/>
    <d v="1899-12-30T13:09:00"/>
    <n v="13"/>
    <n v="8"/>
    <s v="E 1st St"/>
    <s v="8 E 1st St"/>
    <s v="New York"/>
    <s v="NY"/>
    <n v="10014"/>
  </r>
  <r>
    <n v="7937999986"/>
    <d v="2013-09-18T00:00:00"/>
    <x v="2"/>
    <x v="0"/>
    <n v="353164"/>
    <s v="T101"/>
    <s v="E"/>
    <n v="1255"/>
    <n v="55"/>
    <s v="P"/>
    <n v="1255"/>
    <d v="1899-12-30T12:55:00"/>
    <n v="12"/>
    <n v="177"/>
    <s v="Ludlow St"/>
    <s v="177 Ludlow St"/>
    <s v="New York"/>
    <s v="NY"/>
    <n v="10014"/>
  </r>
  <r>
    <n v="7937999962"/>
    <d v="2013-09-18T00:00:00"/>
    <x v="2"/>
    <x v="0"/>
    <n v="353164"/>
    <s v="T101"/>
    <s v="E"/>
    <n v="1241"/>
    <n v="41"/>
    <s v="P"/>
    <n v="1241"/>
    <d v="1899-12-30T12:41:00"/>
    <n v="12"/>
    <n v="165"/>
    <s v="Ludlow St"/>
    <s v="165 Ludlow St"/>
    <s v="New York"/>
    <s v="NY"/>
    <n v="10014"/>
  </r>
  <r>
    <n v="7391082284"/>
    <d v="2013-09-19T00:00:00"/>
    <x v="2"/>
    <x v="0"/>
    <n v="353164"/>
    <s v="T101"/>
    <s v="E"/>
    <n v="553"/>
    <n v="553"/>
    <s v="P"/>
    <n v="1753"/>
    <d v="1899-12-30T17:53:00"/>
    <n v="17"/>
    <n v="47"/>
    <s v="W 13th St"/>
    <s v="47 W 13th St"/>
    <s v="New York"/>
    <s v="NY"/>
    <n v="10014"/>
  </r>
  <r>
    <n v="7391082272"/>
    <d v="2013-09-19T00:00:00"/>
    <x v="2"/>
    <x v="0"/>
    <n v="353164"/>
    <s v="T101"/>
    <s v="E"/>
    <n v="521"/>
    <n v="521"/>
    <s v="P"/>
    <n v="1721"/>
    <d v="1899-12-30T17:21:00"/>
    <n v="17"/>
    <n v="13"/>
    <s v="W 13th St"/>
    <s v="13 W 13th St"/>
    <s v="New York"/>
    <s v="NY"/>
    <n v="10014"/>
  </r>
  <r>
    <n v="7391082260"/>
    <d v="2013-09-19T00:00:00"/>
    <x v="2"/>
    <x v="0"/>
    <n v="353164"/>
    <s v="T101"/>
    <s v="E"/>
    <n v="519"/>
    <n v="519"/>
    <s v="P"/>
    <n v="1719"/>
    <d v="1899-12-30T17:19:00"/>
    <n v="17"/>
    <n v="13"/>
    <s v="W 13th St"/>
    <s v="13 W 13th St"/>
    <s v="New York"/>
    <s v="NY"/>
    <n v="10014"/>
  </r>
  <r>
    <n v="7391082247"/>
    <d v="2013-09-19T00:00:00"/>
    <x v="2"/>
    <x v="0"/>
    <n v="353164"/>
    <s v="T101"/>
    <s v="E"/>
    <n v="416"/>
    <n v="416"/>
    <s v="P"/>
    <n v="1616"/>
    <d v="1899-12-30T16:16:00"/>
    <n v="16"/>
    <s v="43A"/>
    <s v="W 13th St"/>
    <s v="43A W 13th St"/>
    <s v="New York"/>
    <s v="NY"/>
    <n v="10014"/>
  </r>
  <r>
    <n v="7391082211"/>
    <d v="2013-09-19T00:00:00"/>
    <x v="2"/>
    <x v="0"/>
    <n v="353164"/>
    <s v="T101"/>
    <s v="E"/>
    <n v="332"/>
    <n v="332"/>
    <s v="P"/>
    <n v="1532"/>
    <d v="1899-12-30T15:32:00"/>
    <n v="15"/>
    <n v="60"/>
    <s v="W 13th St"/>
    <s v="60 W 13th St"/>
    <s v="New York"/>
    <s v="NY"/>
    <n v="10014"/>
  </r>
  <r>
    <n v="7391082193"/>
    <d v="2013-09-19T00:00:00"/>
    <x v="8"/>
    <x v="3"/>
    <n v="353164"/>
    <s v="T101"/>
    <s v="E"/>
    <n v="323"/>
    <n v="323"/>
    <s v="P"/>
    <n v="1523"/>
    <d v="1899-12-30T15:23:00"/>
    <n v="15"/>
    <n v="510"/>
    <s v="6th Ave"/>
    <s v="510 6th Ave"/>
    <s v="New York"/>
    <s v="NY"/>
    <n v="10014"/>
  </r>
  <r>
    <n v="7391082132"/>
    <d v="2013-09-19T00:00:00"/>
    <x v="8"/>
    <x v="3"/>
    <n v="353164"/>
    <s v="T101"/>
    <s v="E"/>
    <n v="218"/>
    <n v="218"/>
    <s v="P"/>
    <n v="1418"/>
    <d v="1899-12-30T14:18:00"/>
    <n v="14"/>
    <n v="14"/>
    <s v="Washington Pl"/>
    <s v="14 Washington Pl"/>
    <s v="New York"/>
    <s v="NY"/>
    <n v="10014"/>
  </r>
  <r>
    <n v="7391082107"/>
    <d v="2013-09-19T00:00:00"/>
    <x v="2"/>
    <x v="0"/>
    <n v="353164"/>
    <s v="T101"/>
    <s v="E"/>
    <n v="147"/>
    <n v="147"/>
    <s v="P"/>
    <n v="1347"/>
    <d v="1899-12-30T13:47:00"/>
    <n v="13"/>
    <n v="383"/>
    <s v="Lafayette St"/>
    <s v="383 Lafayette St"/>
    <s v="New York"/>
    <s v="NY"/>
    <n v="10014"/>
  </r>
  <r>
    <n v="7391082077"/>
    <d v="2013-09-19T00:00:00"/>
    <x v="2"/>
    <x v="0"/>
    <n v="353164"/>
    <s v="T101"/>
    <s v="E"/>
    <n v="134"/>
    <n v="134"/>
    <s v="P"/>
    <n v="1334"/>
    <d v="1899-12-30T13:34:00"/>
    <n v="13"/>
    <n v="25"/>
    <s v="Bond St"/>
    <s v="25 Bond St"/>
    <s v="New York"/>
    <s v="NY"/>
    <n v="10014"/>
  </r>
  <r>
    <n v="7391082041"/>
    <d v="2013-09-19T00:00:00"/>
    <x v="24"/>
    <x v="4"/>
    <n v="353164"/>
    <s v="T101"/>
    <s v="E"/>
    <n v="106"/>
    <n v="106"/>
    <s v="P"/>
    <n v="1306"/>
    <d v="1899-12-30T13:06:00"/>
    <n v="13"/>
    <n v="300"/>
    <s v="Bowery"/>
    <s v="300 Bowery"/>
    <s v="New York"/>
    <s v="NY"/>
    <n v="10014"/>
  </r>
  <r>
    <n v="7391082296"/>
    <d v="2013-09-19T00:00:00"/>
    <x v="6"/>
    <x v="1"/>
    <n v="353164"/>
    <s v="T101"/>
    <s v="E"/>
    <n v="556"/>
    <n v="556"/>
    <s v="P"/>
    <n v="1756"/>
    <d v="1899-12-30T17:56:00"/>
    <n v="17"/>
    <n v="498"/>
    <s v="6th Ave"/>
    <s v="498 6th Ave"/>
    <s v="New York"/>
    <s v="NY"/>
    <n v="10014"/>
  </r>
  <r>
    <n v="7391082259"/>
    <d v="2013-09-19T00:00:00"/>
    <x v="2"/>
    <x v="0"/>
    <n v="353164"/>
    <s v="T101"/>
    <s v="E"/>
    <n v="418"/>
    <n v="418"/>
    <s v="P"/>
    <n v="1618"/>
    <d v="1899-12-30T16:18:00"/>
    <n v="16"/>
    <n v="34"/>
    <s v="W 13th St"/>
    <s v="34 W 13th St"/>
    <s v="New York"/>
    <s v="NY"/>
    <n v="10014"/>
  </r>
  <r>
    <n v="7391082235"/>
    <d v="2013-09-19T00:00:00"/>
    <x v="2"/>
    <x v="0"/>
    <n v="353164"/>
    <s v="T101"/>
    <s v="E"/>
    <n v="414"/>
    <n v="414"/>
    <s v="P"/>
    <n v="1614"/>
    <d v="1899-12-30T16:14:00"/>
    <n v="16"/>
    <n v="47"/>
    <s v="W 13th St"/>
    <s v="47 W 13th St"/>
    <s v="New York"/>
    <s v="NY"/>
    <n v="10014"/>
  </r>
  <r>
    <n v="7391082223"/>
    <d v="2013-09-19T00:00:00"/>
    <x v="2"/>
    <x v="0"/>
    <n v="353164"/>
    <s v="T101"/>
    <s v="E"/>
    <n v="413"/>
    <n v="413"/>
    <s v="P"/>
    <n v="1613"/>
    <d v="1899-12-30T16:13:00"/>
    <n v="16"/>
    <n v="60"/>
    <s v="W 13th St"/>
    <s v="60 W 13th St"/>
    <s v="New York"/>
    <s v="NY"/>
    <n v="10014"/>
  </r>
  <r>
    <n v="7391082200"/>
    <d v="2013-09-19T00:00:00"/>
    <x v="2"/>
    <x v="0"/>
    <n v="353164"/>
    <s v="T101"/>
    <s v="E"/>
    <n v="327"/>
    <n v="327"/>
    <s v="P"/>
    <n v="1527"/>
    <d v="1899-12-30T15:27:00"/>
    <n v="15"/>
    <n v="47"/>
    <s v="W 13th St"/>
    <s v="47 W 13th St"/>
    <s v="New York"/>
    <s v="NY"/>
    <n v="10014"/>
  </r>
  <r>
    <n v="7391082181"/>
    <d v="2013-09-19T00:00:00"/>
    <x v="4"/>
    <x v="0"/>
    <n v="353164"/>
    <s v="T101"/>
    <s v="E"/>
    <n v="319"/>
    <n v="319"/>
    <s v="P"/>
    <n v="1519"/>
    <d v="1899-12-30T15:19:00"/>
    <n v="15"/>
    <n v="65"/>
    <s v="W 14th St"/>
    <s v="65 W 14th St"/>
    <s v="New York"/>
    <s v="NY"/>
    <n v="10014"/>
  </r>
  <r>
    <n v="7391082170"/>
    <d v="2013-09-19T00:00:00"/>
    <x v="6"/>
    <x v="1"/>
    <n v="353164"/>
    <s v="T101"/>
    <s v="E"/>
    <n v="240"/>
    <n v="240"/>
    <s v="P"/>
    <n v="1440"/>
    <d v="1899-12-30T14:40:00"/>
    <n v="14"/>
    <n v="56"/>
    <s v="W 8th St"/>
    <s v="56 W 8th St"/>
    <s v="New York"/>
    <s v="NY"/>
    <n v="10014"/>
  </r>
  <r>
    <n v="7391082168"/>
    <d v="2013-09-19T00:00:00"/>
    <x v="8"/>
    <x v="3"/>
    <n v="353164"/>
    <s v="T101"/>
    <s v="E"/>
    <n v="238"/>
    <n v="238"/>
    <s v="P"/>
    <n v="1438"/>
    <d v="1899-12-30T14:38:00"/>
    <n v="14"/>
    <n v="48"/>
    <s v="W 8th St"/>
    <s v="48 W 8th St"/>
    <s v="New York"/>
    <s v="NY"/>
    <n v="10014"/>
  </r>
  <r>
    <n v="7391082156"/>
    <d v="2013-09-19T00:00:00"/>
    <x v="8"/>
    <x v="3"/>
    <n v="353164"/>
    <s v="T101"/>
    <s v="E"/>
    <n v="235"/>
    <n v="235"/>
    <s v="P"/>
    <n v="1435"/>
    <d v="1899-12-30T14:35:00"/>
    <n v="14"/>
    <n v="27"/>
    <s v="W 8th St"/>
    <s v="27 W 8th St"/>
    <s v="New York"/>
    <s v="NY"/>
    <n v="10014"/>
  </r>
  <r>
    <n v="7391082144"/>
    <d v="2013-09-19T00:00:00"/>
    <x v="6"/>
    <x v="1"/>
    <n v="353164"/>
    <s v="T101"/>
    <s v="E"/>
    <n v="231"/>
    <n v="231"/>
    <s v="P"/>
    <n v="1431"/>
    <d v="1899-12-30T14:31:00"/>
    <n v="14"/>
    <n v="29"/>
    <s v="W 8th St"/>
    <s v="29 W 8th St"/>
    <s v="New York"/>
    <s v="NY"/>
    <n v="10014"/>
  </r>
  <r>
    <n v="7391082119"/>
    <d v="2013-09-19T00:00:00"/>
    <x v="3"/>
    <x v="1"/>
    <n v="353164"/>
    <s v="T101"/>
    <s v="E"/>
    <n v="203"/>
    <n v="203"/>
    <s v="P"/>
    <n v="1403"/>
    <d v="1899-12-30T14:03:00"/>
    <n v="14"/>
    <n v="676"/>
    <s v="Broadway"/>
    <s v="676 Broadway"/>
    <s v="New York"/>
    <s v="NY"/>
    <n v="10014"/>
  </r>
  <r>
    <n v="7391082090"/>
    <d v="2013-09-19T00:00:00"/>
    <x v="6"/>
    <x v="1"/>
    <n v="353164"/>
    <s v="T101"/>
    <s v="E"/>
    <n v="139"/>
    <n v="139"/>
    <s v="P"/>
    <n v="1339"/>
    <d v="1899-12-30T13:39:00"/>
    <n v="13"/>
    <n v="334"/>
    <s v="Bowery"/>
    <s v="334 Bowery"/>
    <s v="New York"/>
    <s v="NY"/>
    <n v="10014"/>
  </r>
  <r>
    <n v="7391082089"/>
    <d v="2013-09-19T00:00:00"/>
    <x v="2"/>
    <x v="0"/>
    <n v="353164"/>
    <s v="T101"/>
    <s v="E"/>
    <n v="137"/>
    <n v="137"/>
    <s v="P"/>
    <n v="1337"/>
    <d v="1899-12-30T13:37:00"/>
    <n v="13"/>
    <n v="52"/>
    <s v="Bond St"/>
    <s v="52 Bond St"/>
    <s v="New York"/>
    <s v="NY"/>
    <n v="10014"/>
  </r>
  <r>
    <n v="7391082065"/>
    <d v="2013-09-19T00:00:00"/>
    <x v="20"/>
    <x v="0"/>
    <n v="353164"/>
    <s v="T101"/>
    <s v="E"/>
    <n v="123"/>
    <n v="123"/>
    <s v="P"/>
    <n v="1323"/>
    <d v="1899-12-30T13:23:00"/>
    <n v="13"/>
    <n v="68"/>
    <s v="Bleecker St"/>
    <s v="68 Bleecker St"/>
    <s v="New York"/>
    <s v="NY"/>
    <n v="10014"/>
  </r>
  <r>
    <n v="7391082053"/>
    <d v="2013-09-19T00:00:00"/>
    <x v="12"/>
    <x v="0"/>
    <n v="353164"/>
    <s v="T101"/>
    <s v="E"/>
    <n v="108"/>
    <n v="108"/>
    <s v="P"/>
    <n v="1308"/>
    <d v="1899-12-30T13:08:00"/>
    <n v="13"/>
    <s v="89A"/>
    <s v="E Houston St"/>
    <s v="89A E Houston St"/>
    <s v="New York"/>
    <s v="NY"/>
    <n v="10014"/>
  </r>
  <r>
    <n v="7391082030"/>
    <d v="2013-09-19T00:00:00"/>
    <x v="14"/>
    <x v="2"/>
    <n v="353164"/>
    <s v="T101"/>
    <s v="E"/>
    <n v="103"/>
    <n v="103"/>
    <s v="P"/>
    <n v="1303"/>
    <d v="1899-12-30T13:03:00"/>
    <n v="13"/>
    <n v="4"/>
    <s v="E 1st St"/>
    <s v="4 E 1st St"/>
    <s v="New York"/>
    <s v="NY"/>
    <n v="10014"/>
  </r>
  <r>
    <n v="7391082028"/>
    <d v="2013-09-19T00:00:00"/>
    <x v="6"/>
    <x v="1"/>
    <n v="353164"/>
    <s v="T101"/>
    <s v="E"/>
    <n v="1240"/>
    <n v="40"/>
    <s v="P"/>
    <n v="1240"/>
    <d v="1899-12-30T12:40:00"/>
    <n v="12"/>
    <n v="156"/>
    <s v="Allen St"/>
    <s v="156 Allen St"/>
    <s v="New York"/>
    <s v="NY"/>
    <n v="10014"/>
  </r>
  <r>
    <n v="7391082806"/>
    <d v="2013-09-20T00:00:00"/>
    <x v="2"/>
    <x v="0"/>
    <n v="353164"/>
    <s v="T101"/>
    <s v="E"/>
    <n v="538"/>
    <n v="538"/>
    <s v="P"/>
    <n v="1738"/>
    <d v="1899-12-30T17:38:00"/>
    <n v="17"/>
    <n v="316"/>
    <s v="Mott St"/>
    <s v="316 Mott St"/>
    <s v="New York"/>
    <s v="NY"/>
    <n v="10014"/>
  </r>
  <r>
    <n v="7391082739"/>
    <d v="2013-09-20T00:00:00"/>
    <x v="20"/>
    <x v="0"/>
    <n v="353164"/>
    <s v="T101"/>
    <s v="E"/>
    <n v="359"/>
    <n v="359"/>
    <s v="P"/>
    <n v="1559"/>
    <d v="1899-12-30T15:59:00"/>
    <n v="15"/>
    <n v="589"/>
    <s v="Broadway"/>
    <s v="589 Broadway"/>
    <s v="New York"/>
    <s v="NY"/>
    <n v="10014"/>
  </r>
  <r>
    <n v="7391082727"/>
    <d v="2013-09-20T00:00:00"/>
    <x v="6"/>
    <x v="1"/>
    <n v="353164"/>
    <s v="T101"/>
    <s v="E"/>
    <n v="352"/>
    <n v="352"/>
    <s v="P"/>
    <n v="1552"/>
    <d v="1899-12-30T15:52:00"/>
    <n v="15"/>
    <n v="69"/>
    <s v="Prince St"/>
    <s v="69 Prince St"/>
    <s v="New York"/>
    <s v="NY"/>
    <n v="10014"/>
  </r>
  <r>
    <n v="7391082715"/>
    <d v="2013-09-20T00:00:00"/>
    <x v="2"/>
    <x v="0"/>
    <n v="353164"/>
    <s v="T101"/>
    <s v="E"/>
    <n v="303"/>
    <n v="303"/>
    <s v="P"/>
    <n v="1503"/>
    <d v="1899-12-30T15:03:00"/>
    <n v="15"/>
    <n v="275"/>
    <s v="Mott St"/>
    <s v="275 Mott St"/>
    <s v="New York"/>
    <s v="NY"/>
    <n v="10014"/>
  </r>
  <r>
    <n v="7391082697"/>
    <d v="2013-09-20T00:00:00"/>
    <x v="5"/>
    <x v="0"/>
    <n v="353164"/>
    <s v="T101"/>
    <s v="E"/>
    <n v="258"/>
    <n v="258"/>
    <s v="P"/>
    <n v="1458"/>
    <d v="1899-12-30T14:58:00"/>
    <n v="14"/>
    <n v="306"/>
    <s v="Mott St"/>
    <s v="306 Mott St"/>
    <s v="New York"/>
    <s v="NY"/>
    <n v="10014"/>
  </r>
  <r>
    <n v="7391082650"/>
    <d v="2013-09-20T00:00:00"/>
    <x v="9"/>
    <x v="1"/>
    <n v="353164"/>
    <s v="T101"/>
    <s v="E"/>
    <n v="246"/>
    <n v="246"/>
    <s v="P"/>
    <n v="1446"/>
    <d v="1899-12-30T14:46:00"/>
    <n v="14"/>
    <n v="296"/>
    <s v="Elizabeth St"/>
    <s v="296 Elizabeth St"/>
    <s v="New York"/>
    <s v="NY"/>
    <n v="10014"/>
  </r>
  <r>
    <n v="7391082648"/>
    <d v="2013-09-20T00:00:00"/>
    <x v="2"/>
    <x v="0"/>
    <n v="353164"/>
    <s v="T101"/>
    <s v="E"/>
    <n v="241"/>
    <n v="241"/>
    <s v="P"/>
    <n v="1441"/>
    <d v="1899-12-30T14:41:00"/>
    <n v="14"/>
    <n v="260"/>
    <s v="Elizabeth St"/>
    <s v="260 Elizabeth St"/>
    <s v="New York"/>
    <s v="NY"/>
    <n v="10014"/>
  </r>
  <r>
    <n v="7391082636"/>
    <d v="2013-09-20T00:00:00"/>
    <x v="4"/>
    <x v="0"/>
    <n v="353164"/>
    <s v="T101"/>
    <s v="E"/>
    <n v="231"/>
    <n v="231"/>
    <s v="P"/>
    <n v="1431"/>
    <d v="1899-12-30T14:31:00"/>
    <n v="14"/>
    <n v="87"/>
    <s v="E Houston St"/>
    <s v="87 E Houston St"/>
    <s v="New York"/>
    <s v="NY"/>
    <n v="10014"/>
  </r>
  <r>
    <n v="7391082570"/>
    <d v="2013-09-20T00:00:00"/>
    <x v="2"/>
    <x v="0"/>
    <n v="353164"/>
    <s v="T101"/>
    <s v="E"/>
    <n v="159"/>
    <n v="159"/>
    <s v="P"/>
    <n v="1359"/>
    <d v="1899-12-30T13:59:00"/>
    <n v="13"/>
    <n v="1"/>
    <s v="Rivington St"/>
    <s v="1 Rivington St"/>
    <s v="New York"/>
    <s v="NY"/>
    <n v="10014"/>
  </r>
  <r>
    <n v="7391082557"/>
    <d v="2013-09-20T00:00:00"/>
    <x v="7"/>
    <x v="2"/>
    <n v="353164"/>
    <s v="T101"/>
    <s v="E"/>
    <n v="143"/>
    <n v="143"/>
    <s v="P"/>
    <n v="1343"/>
    <d v="1899-12-30T13:43:00"/>
    <n v="13"/>
    <n v="172"/>
    <s v="Forsyth St"/>
    <s v="172 Forsyth St"/>
    <s v="New York"/>
    <s v="NY"/>
    <n v="10014"/>
  </r>
  <r>
    <n v="7391082545"/>
    <d v="2013-09-20T00:00:00"/>
    <x v="0"/>
    <x v="0"/>
    <n v="353164"/>
    <s v="T101"/>
    <s v="E"/>
    <n v="139"/>
    <n v="139"/>
    <s v="P"/>
    <n v="1339"/>
    <d v="1899-12-30T13:39:00"/>
    <n v="13"/>
    <n v="208"/>
    <s v="Forsyth St"/>
    <s v="208 Forsyth St"/>
    <s v="New York"/>
    <s v="NY"/>
    <n v="10014"/>
  </r>
  <r>
    <n v="7391082533"/>
    <d v="2013-09-20T00:00:00"/>
    <x v="2"/>
    <x v="0"/>
    <n v="353164"/>
    <s v="T101"/>
    <s v="E"/>
    <n v="1239"/>
    <n v="39"/>
    <s v="P"/>
    <n v="1239"/>
    <d v="1899-12-30T12:39:00"/>
    <n v="12"/>
    <n v="132"/>
    <s v="Ludlow St"/>
    <s v="132 Ludlow St"/>
    <s v="New York"/>
    <s v="NY"/>
    <n v="10014"/>
  </r>
  <r>
    <n v="7391082818"/>
    <d v="2013-09-20T00:00:00"/>
    <x v="2"/>
    <x v="0"/>
    <n v="353164"/>
    <s v="T101"/>
    <s v="E"/>
    <n v="540"/>
    <n v="540"/>
    <s v="P"/>
    <n v="1740"/>
    <d v="1899-12-30T17:40:00"/>
    <n v="17"/>
    <n v="309"/>
    <s v="Mott St"/>
    <s v="309 Mott St"/>
    <s v="New York"/>
    <s v="NY"/>
    <n v="10014"/>
  </r>
  <r>
    <n v="7391082788"/>
    <d v="2013-09-20T00:00:00"/>
    <x v="2"/>
    <x v="0"/>
    <n v="353164"/>
    <s v="T101"/>
    <s v="E"/>
    <n v="531"/>
    <n v="531"/>
    <s v="P"/>
    <n v="1731"/>
    <d v="1899-12-30T17:31:00"/>
    <n v="17"/>
    <n v="304"/>
    <s v="Mulberry St"/>
    <s v="304 Mulberry St"/>
    <s v="New York"/>
    <s v="NY"/>
    <n v="10014"/>
  </r>
  <r>
    <n v="7391082776"/>
    <d v="2013-09-20T00:00:00"/>
    <x v="2"/>
    <x v="0"/>
    <n v="353164"/>
    <s v="T101"/>
    <s v="E"/>
    <n v="446"/>
    <n v="446"/>
    <s v="P"/>
    <n v="1646"/>
    <d v="1899-12-30T16:46:00"/>
    <n v="16"/>
    <n v="137"/>
    <s v="Greene St"/>
    <s v="137 Greene St"/>
    <s v="New York"/>
    <s v="NY"/>
    <n v="10014"/>
  </r>
  <r>
    <n v="7391082764"/>
    <d v="2013-09-20T00:00:00"/>
    <x v="2"/>
    <x v="0"/>
    <n v="353164"/>
    <s v="T101"/>
    <s v="E"/>
    <n v="443"/>
    <n v="443"/>
    <s v="P"/>
    <n v="1643"/>
    <d v="1899-12-30T16:43:00"/>
    <n v="16"/>
    <n v="142"/>
    <s v="Greene St"/>
    <s v="142 Greene St"/>
    <s v="New York"/>
    <s v="NY"/>
    <n v="10014"/>
  </r>
  <r>
    <n v="7391082740"/>
    <d v="2013-09-20T00:00:00"/>
    <x v="15"/>
    <x v="1"/>
    <n v="353164"/>
    <s v="T101"/>
    <s v="E"/>
    <n v="406"/>
    <n v="406"/>
    <s v="P"/>
    <n v="1606"/>
    <d v="1899-12-30T16:06:00"/>
    <n v="16"/>
    <n v="575"/>
    <s v="Broadway"/>
    <s v="575 Broadway"/>
    <s v="New York"/>
    <s v="NY"/>
    <n v="10014"/>
  </r>
  <r>
    <n v="7391082703"/>
    <d v="2013-09-20T00:00:00"/>
    <x v="2"/>
    <x v="0"/>
    <n v="353164"/>
    <s v="T101"/>
    <s v="E"/>
    <n v="301"/>
    <n v="301"/>
    <s v="P"/>
    <n v="1501"/>
    <d v="1899-12-30T15:01:00"/>
    <n v="15"/>
    <n v="278"/>
    <s v="Mott St"/>
    <s v="278 Mott St"/>
    <s v="New York"/>
    <s v="NY"/>
    <n v="10014"/>
  </r>
  <r>
    <n v="7391082685"/>
    <d v="2013-09-20T00:00:00"/>
    <x v="1"/>
    <x v="0"/>
    <n v="353164"/>
    <s v="T101"/>
    <s v="E"/>
    <n v="255"/>
    <n v="255"/>
    <s v="P"/>
    <n v="1455"/>
    <d v="1899-12-30T14:55:00"/>
    <n v="14"/>
    <n v="29"/>
    <s v="Bleecker St"/>
    <s v="29 Bleecker St"/>
    <s v="New York"/>
    <s v="NY"/>
    <n v="10014"/>
  </r>
  <r>
    <n v="7391082673"/>
    <d v="2013-09-20T00:00:00"/>
    <x v="13"/>
    <x v="0"/>
    <n v="353164"/>
    <s v="T101"/>
    <s v="E"/>
    <n v="252"/>
    <n v="252"/>
    <s v="P"/>
    <n v="1452"/>
    <d v="1899-12-30T14:52:00"/>
    <n v="14"/>
    <n v="5"/>
    <s v="Bleecker St"/>
    <s v="5 Bleecker St"/>
    <s v="New York"/>
    <s v="NY"/>
    <n v="10014"/>
  </r>
  <r>
    <n v="7391082661"/>
    <d v="2013-09-20T00:00:00"/>
    <x v="4"/>
    <x v="0"/>
    <n v="353164"/>
    <s v="T101"/>
    <s v="E"/>
    <n v="249"/>
    <n v="249"/>
    <s v="P"/>
    <n v="1449"/>
    <d v="1899-12-30T14:49:00"/>
    <n v="14"/>
    <n v="306"/>
    <s v="Elizabeth St"/>
    <s v="306 Elizabeth St"/>
    <s v="New York"/>
    <s v="NY"/>
    <n v="10014"/>
  </r>
  <r>
    <n v="7391082600"/>
    <d v="2013-09-20T00:00:00"/>
    <x v="4"/>
    <x v="0"/>
    <n v="353164"/>
    <s v="T101"/>
    <s v="E"/>
    <n v="221"/>
    <n v="221"/>
    <s v="P"/>
    <n v="1421"/>
    <d v="1899-12-30T14:21:00"/>
    <n v="14"/>
    <n v="275"/>
    <s v="Mott St"/>
    <s v="275 Mott St"/>
    <s v="New York"/>
    <s v="NY"/>
    <n v="10014"/>
  </r>
  <r>
    <n v="7391082594"/>
    <d v="2013-09-20T00:00:00"/>
    <x v="9"/>
    <x v="1"/>
    <n v="353164"/>
    <s v="T101"/>
    <s v="E"/>
    <n v="209"/>
    <n v="209"/>
    <s v="P"/>
    <n v="1409"/>
    <d v="1899-12-30T14:09:00"/>
    <n v="14"/>
    <n v="219"/>
    <s v="Mott St"/>
    <s v="219 Mott St"/>
    <s v="New York"/>
    <s v="NY"/>
    <n v="10014"/>
  </r>
  <r>
    <n v="7391083215"/>
    <d v="2013-09-21T00:00:00"/>
    <x v="5"/>
    <x v="0"/>
    <n v="353164"/>
    <s v="T101"/>
    <s v="E"/>
    <n v="228"/>
    <n v="228"/>
    <s v="P"/>
    <n v="1428"/>
    <d v="1899-12-30T14:28:00"/>
    <n v="14"/>
    <n v="306"/>
    <s v="Mott St"/>
    <s v="306 Mott St"/>
    <s v="New York"/>
    <s v="NY"/>
    <n v="10014"/>
  </r>
  <r>
    <n v="7391083197"/>
    <d v="2013-09-21T00:00:00"/>
    <x v="6"/>
    <x v="1"/>
    <n v="353164"/>
    <s v="T101"/>
    <s v="E"/>
    <n v="212"/>
    <n v="212"/>
    <s v="P"/>
    <n v="1412"/>
    <d v="1899-12-30T14:12:00"/>
    <n v="14"/>
    <n v="666"/>
    <s v="Broadway"/>
    <s v="666 Broadway"/>
    <s v="New York"/>
    <s v="NY"/>
    <n v="10014"/>
  </r>
  <r>
    <n v="7391083173"/>
    <d v="2013-09-21T00:00:00"/>
    <x v="2"/>
    <x v="0"/>
    <n v="353164"/>
    <s v="T101"/>
    <s v="E"/>
    <n v="134"/>
    <n v="134"/>
    <s v="P"/>
    <n v="1334"/>
    <d v="1899-12-30T13:34:00"/>
    <n v="13"/>
    <n v="344"/>
    <s v="Bowery"/>
    <s v="344 Bowery"/>
    <s v="New York"/>
    <s v="NY"/>
    <n v="10014"/>
  </r>
  <r>
    <n v="7391083161"/>
    <d v="2013-09-21T00:00:00"/>
    <x v="4"/>
    <x v="0"/>
    <n v="353164"/>
    <s v="T101"/>
    <s v="E"/>
    <n v="127"/>
    <n v="127"/>
    <s v="P"/>
    <n v="1327"/>
    <d v="1899-12-30T13:27:00"/>
    <n v="13"/>
    <n v="11"/>
    <s v="E 1st St"/>
    <s v="11 E 1st St"/>
    <s v="New York"/>
    <s v="NY"/>
    <n v="10014"/>
  </r>
  <r>
    <n v="7391083150"/>
    <d v="2013-09-21T00:00:00"/>
    <x v="8"/>
    <x v="3"/>
    <n v="353164"/>
    <s v="T101"/>
    <s v="E"/>
    <n v="124"/>
    <n v="124"/>
    <s v="P"/>
    <n v="1324"/>
    <d v="1899-12-30T13:24:00"/>
    <n v="13"/>
    <n v="23"/>
    <s v="2nd Ave"/>
    <s v="23 2nd Ave"/>
    <s v="New York"/>
    <s v="NY"/>
    <n v="10014"/>
  </r>
  <r>
    <n v="7391083112"/>
    <d v="2013-09-21T00:00:00"/>
    <x v="2"/>
    <x v="0"/>
    <n v="353164"/>
    <s v="T101"/>
    <s v="E"/>
    <n v="110"/>
    <n v="110"/>
    <s v="P"/>
    <n v="1310"/>
    <d v="1899-12-30T13:10:00"/>
    <n v="13"/>
    <n v="47"/>
    <s v="2nd Ave"/>
    <s v="47 2nd Ave"/>
    <s v="New York"/>
    <s v="NY"/>
    <n v="10014"/>
  </r>
  <r>
    <n v="7391083094"/>
    <d v="2013-09-21T00:00:00"/>
    <x v="9"/>
    <x v="1"/>
    <n v="353164"/>
    <s v="T101"/>
    <s v="E"/>
    <n v="103"/>
    <n v="103"/>
    <s v="P"/>
    <n v="1303"/>
    <d v="1899-12-30T13:03:00"/>
    <n v="13"/>
    <n v="86"/>
    <s v="E 4th St"/>
    <s v="86 E 4th St"/>
    <s v="New York"/>
    <s v="NY"/>
    <n v="10014"/>
  </r>
  <r>
    <n v="7391083082"/>
    <d v="2013-09-21T00:00:00"/>
    <x v="0"/>
    <x v="0"/>
    <n v="353164"/>
    <s v="T101"/>
    <s v="E"/>
    <n v="100"/>
    <n v="100"/>
    <s v="P"/>
    <n v="1300"/>
    <d v="1899-12-30T13:00:00"/>
    <n v="13"/>
    <n v="88"/>
    <s v="E 4th St"/>
    <s v="88 E 4th St"/>
    <s v="New York"/>
    <s v="NY"/>
    <n v="10014"/>
  </r>
  <r>
    <n v="7391083290"/>
    <d v="2013-09-21T00:00:00"/>
    <x v="6"/>
    <x v="1"/>
    <n v="353164"/>
    <s v="T101"/>
    <s v="E"/>
    <n v="427"/>
    <n v="427"/>
    <s v="P"/>
    <n v="1627"/>
    <d v="1899-12-30T16:27:00"/>
    <n v="16"/>
    <n v="7"/>
    <s v="Great Jones St"/>
    <s v="7 Great Jones St"/>
    <s v="New York"/>
    <s v="NY"/>
    <n v="10014"/>
  </r>
  <r>
    <n v="7391083276"/>
    <d v="2013-09-21T00:00:00"/>
    <x v="6"/>
    <x v="1"/>
    <n v="353164"/>
    <s v="T101"/>
    <s v="E"/>
    <n v="416"/>
    <n v="416"/>
    <s v="P"/>
    <n v="1616"/>
    <d v="1899-12-30T16:16:00"/>
    <n v="16"/>
    <n v="1"/>
    <s v="W 3rd St"/>
    <s v="1 W 3rd St"/>
    <s v="New York"/>
    <s v="NY"/>
    <n v="10014"/>
  </r>
  <r>
    <n v="7391083227"/>
    <d v="2013-09-21T00:00:00"/>
    <x v="6"/>
    <x v="1"/>
    <n v="353164"/>
    <s v="T101"/>
    <s v="E"/>
    <n v="233"/>
    <n v="233"/>
    <s v="P"/>
    <n v="1433"/>
    <d v="1899-12-30T14:33:00"/>
    <n v="14"/>
    <n v="65"/>
    <s v="Bleecker St"/>
    <s v="65 Bleecker St"/>
    <s v="New York"/>
    <s v="NY"/>
    <n v="10014"/>
  </r>
  <r>
    <n v="7391083355"/>
    <d v="2013-09-21T00:00:00"/>
    <x v="8"/>
    <x v="3"/>
    <n v="353164"/>
    <s v="T101"/>
    <s v="E"/>
    <n v="536"/>
    <n v="536"/>
    <s v="P"/>
    <n v="1736"/>
    <d v="1899-12-30T17:36:00"/>
    <n v="17"/>
    <n v="1"/>
    <s v="Bond St"/>
    <s v="1 Bond St"/>
    <s v="New York"/>
    <s v="NY"/>
    <n v="10014"/>
  </r>
  <r>
    <n v="7391083252"/>
    <d v="2013-09-21T00:00:00"/>
    <x v="6"/>
    <x v="1"/>
    <n v="353164"/>
    <s v="T101"/>
    <s v="E"/>
    <n v="328"/>
    <n v="328"/>
    <s v="P"/>
    <n v="1528"/>
    <d v="1899-12-30T15:28:00"/>
    <n v="15"/>
    <n v="32"/>
    <s v="Waverly Pl"/>
    <s v="32 Waverly Pl"/>
    <s v="New York"/>
    <s v="NY"/>
    <n v="10014"/>
  </r>
  <r>
    <n v="7391083239"/>
    <d v="2013-09-21T00:00:00"/>
    <x v="8"/>
    <x v="3"/>
    <n v="353164"/>
    <s v="T101"/>
    <s v="E"/>
    <n v="236"/>
    <n v="236"/>
    <s v="P"/>
    <n v="1436"/>
    <d v="1899-12-30T14:36:00"/>
    <n v="14"/>
    <n v="68"/>
    <s v="Bleecker St"/>
    <s v="68 Bleecker St"/>
    <s v="New York"/>
    <s v="NY"/>
    <n v="10014"/>
  </r>
  <r>
    <n v="7391083148"/>
    <d v="2013-09-21T00:00:00"/>
    <x v="6"/>
    <x v="1"/>
    <n v="353164"/>
    <s v="T101"/>
    <s v="E"/>
    <n v="121"/>
    <n v="121"/>
    <s v="P"/>
    <n v="1321"/>
    <d v="1899-12-30T13:21:00"/>
    <n v="13"/>
    <n v="23"/>
    <s v="2nd Ave"/>
    <s v="23 2nd Ave"/>
    <s v="New York"/>
    <s v="NY"/>
    <n v="10014"/>
  </r>
  <r>
    <n v="7391083124"/>
    <d v="2013-09-21T00:00:00"/>
    <x v="6"/>
    <x v="1"/>
    <n v="353164"/>
    <s v="T101"/>
    <s v="E"/>
    <n v="114"/>
    <n v="114"/>
    <s v="P"/>
    <n v="1314"/>
    <d v="1899-12-30T13:14:00"/>
    <n v="13"/>
    <n v="41"/>
    <s v="2nd Ave"/>
    <s v="41 2nd Ave"/>
    <s v="New York"/>
    <s v="NY"/>
    <n v="10014"/>
  </r>
  <r>
    <n v="7391083100"/>
    <d v="2013-09-21T00:00:00"/>
    <x v="11"/>
    <x v="2"/>
    <n v="353164"/>
    <s v="T101"/>
    <s v="E"/>
    <n v="107"/>
    <n v="107"/>
    <s v="P"/>
    <n v="1307"/>
    <d v="1899-12-30T13:07:00"/>
    <n v="13"/>
    <n v="50"/>
    <s v="2nd Ave"/>
    <s v="50 2nd Ave"/>
    <s v="New York"/>
    <s v="NY"/>
    <n v="10014"/>
  </r>
  <r>
    <n v="7391083070"/>
    <d v="2013-09-21T00:00:00"/>
    <x v="6"/>
    <x v="1"/>
    <n v="353164"/>
    <s v="T101"/>
    <s v="E"/>
    <n v="1254"/>
    <n v="54"/>
    <s v="P"/>
    <n v="1254"/>
    <d v="1899-12-30T12:54:00"/>
    <n v="12"/>
    <n v="133"/>
    <s v="E 4th St"/>
    <s v="133 E 4th St"/>
    <s v="New York"/>
    <s v="NY"/>
    <n v="10014"/>
  </r>
  <r>
    <n v="7391083069"/>
    <d v="2013-09-21T00:00:00"/>
    <x v="6"/>
    <x v="1"/>
    <n v="353164"/>
    <s v="T101"/>
    <s v="E"/>
    <n v="1242"/>
    <n v="42"/>
    <s v="P"/>
    <n v="1242"/>
    <d v="1899-12-30T12:42:00"/>
    <n v="12"/>
    <n v="188"/>
    <s v="Ludlow St"/>
    <s v="188 Ludlow St"/>
    <s v="New York"/>
    <s v="NY"/>
    <n v="10014"/>
  </r>
  <r>
    <n v="7391083744"/>
    <d v="2013-09-28T00:00:00"/>
    <x v="2"/>
    <x v="0"/>
    <n v="353164"/>
    <s v="T101"/>
    <s v="E"/>
    <n v="531"/>
    <n v="531"/>
    <s v="P"/>
    <n v="1731"/>
    <d v="1899-12-30T17:31:00"/>
    <n v="17"/>
    <n v="196"/>
    <s v="Elizabeth St"/>
    <s v="196 Elizabeth St"/>
    <s v="New York"/>
    <s v="NY"/>
    <n v="10014"/>
  </r>
  <r>
    <n v="7391083720"/>
    <d v="2013-09-28T00:00:00"/>
    <x v="9"/>
    <x v="1"/>
    <n v="353164"/>
    <s v="T101"/>
    <s v="E"/>
    <n v="525"/>
    <n v="525"/>
    <s v="P"/>
    <n v="1725"/>
    <d v="1899-12-30T17:25:00"/>
    <n v="17"/>
    <n v="237"/>
    <s v="Elizabeth St"/>
    <s v="237 Elizabeth St"/>
    <s v="New York"/>
    <s v="NY"/>
    <n v="10014"/>
  </r>
  <r>
    <n v="7391083707"/>
    <d v="2013-09-28T00:00:00"/>
    <x v="4"/>
    <x v="0"/>
    <n v="353164"/>
    <s v="T101"/>
    <s v="E"/>
    <n v="512"/>
    <n v="512"/>
    <s v="P"/>
    <n v="1712"/>
    <d v="1899-12-30T17:12:00"/>
    <n v="17"/>
    <s v="89A"/>
    <s v="E Houston St"/>
    <s v="89A E Houston St"/>
    <s v="New York"/>
    <s v="NY"/>
    <n v="10014"/>
  </r>
  <r>
    <n v="7391083689"/>
    <d v="2013-09-28T00:00:00"/>
    <x v="8"/>
    <x v="3"/>
    <n v="353164"/>
    <s v="T101"/>
    <s v="E"/>
    <n v="456"/>
    <n v="456"/>
    <s v="P"/>
    <n v="1656"/>
    <d v="1899-12-30T16:56:00"/>
    <n v="16"/>
    <n v="149"/>
    <s v="Allen St"/>
    <s v="149 Allen St"/>
    <s v="New York"/>
    <s v="NY"/>
    <n v="10014"/>
  </r>
  <r>
    <n v="7391083665"/>
    <d v="2013-09-28T00:00:00"/>
    <x v="2"/>
    <x v="0"/>
    <n v="353164"/>
    <s v="T101"/>
    <s v="E"/>
    <n v="450"/>
    <n v="450"/>
    <s v="P"/>
    <n v="1650"/>
    <d v="1899-12-30T16:50:00"/>
    <n v="16"/>
    <n v="174"/>
    <s v="Forsyth St"/>
    <s v="174 Forsyth St"/>
    <s v="New York"/>
    <s v="NY"/>
    <n v="10014"/>
  </r>
  <r>
    <n v="7391083653"/>
    <d v="2013-09-28T00:00:00"/>
    <x v="2"/>
    <x v="0"/>
    <n v="353164"/>
    <s v="T101"/>
    <s v="E"/>
    <n v="449"/>
    <n v="449"/>
    <s v="P"/>
    <n v="1649"/>
    <d v="1899-12-30T16:49:00"/>
    <n v="16"/>
    <n v="174"/>
    <s v="Forsyth St"/>
    <s v="174 Forsyth St"/>
    <s v="New York"/>
    <s v="NY"/>
    <n v="10014"/>
  </r>
  <r>
    <n v="7391083641"/>
    <d v="2013-09-28T00:00:00"/>
    <x v="6"/>
    <x v="1"/>
    <n v="353164"/>
    <s v="T101"/>
    <s v="E"/>
    <n v="430"/>
    <n v="430"/>
    <s v="P"/>
    <n v="1630"/>
    <d v="1899-12-30T16:30:00"/>
    <n v="16"/>
    <n v="373"/>
    <s v="Broome St"/>
    <s v="373 Broome St"/>
    <s v="New York"/>
    <s v="NY"/>
    <n v="10014"/>
  </r>
  <r>
    <n v="7391083630"/>
    <d v="2013-09-28T00:00:00"/>
    <x v="2"/>
    <x v="0"/>
    <n v="353164"/>
    <s v="T101"/>
    <s v="E"/>
    <n v="403"/>
    <n v="403"/>
    <s v="P"/>
    <n v="1603"/>
    <d v="1899-12-30T16:03:00"/>
    <n v="16"/>
    <n v="236"/>
    <s v="Elizabeth St"/>
    <s v="236 Elizabeth St"/>
    <s v="New York"/>
    <s v="NY"/>
    <n v="10014"/>
  </r>
  <r>
    <n v="7391083616"/>
    <d v="2013-09-28T00:00:00"/>
    <x v="4"/>
    <x v="0"/>
    <n v="353164"/>
    <s v="T101"/>
    <s v="E"/>
    <n v="350"/>
    <n v="350"/>
    <s v="P"/>
    <n v="1550"/>
    <d v="1899-12-30T15:50:00"/>
    <n v="15"/>
    <n v="298"/>
    <s v="Bowery"/>
    <s v="298 Bowery"/>
    <s v="New York"/>
    <s v="NY"/>
    <n v="10014"/>
  </r>
  <r>
    <n v="7391083604"/>
    <d v="2013-09-28T00:00:00"/>
    <x v="9"/>
    <x v="1"/>
    <n v="353164"/>
    <s v="T101"/>
    <s v="E"/>
    <n v="348"/>
    <n v="348"/>
    <s v="P"/>
    <n v="1548"/>
    <d v="1899-12-30T15:48:00"/>
    <n v="15"/>
    <n v="298"/>
    <s v="Bowery"/>
    <s v="298 Bowery"/>
    <s v="New York"/>
    <s v="NY"/>
    <n v="10014"/>
  </r>
  <r>
    <n v="7391083586"/>
    <d v="2013-09-28T00:00:00"/>
    <x v="4"/>
    <x v="0"/>
    <n v="353164"/>
    <s v="T101"/>
    <s v="E"/>
    <n v="247"/>
    <n v="247"/>
    <s v="P"/>
    <n v="1447"/>
    <d v="1899-12-30T14:47:00"/>
    <n v="14"/>
    <n v="302"/>
    <s v="Elizabeth St"/>
    <s v="302 Elizabeth St"/>
    <s v="New York"/>
    <s v="NY"/>
    <n v="10014"/>
  </r>
  <r>
    <n v="7391083574"/>
    <d v="2013-09-28T00:00:00"/>
    <x v="2"/>
    <x v="0"/>
    <n v="353164"/>
    <s v="T101"/>
    <s v="E"/>
    <n v="244"/>
    <n v="244"/>
    <s v="P"/>
    <n v="1444"/>
    <d v="1899-12-30T14:44:00"/>
    <n v="14"/>
    <n v="300"/>
    <s v="Elizabeth St"/>
    <s v="300 Elizabeth St"/>
    <s v="New York"/>
    <s v="NY"/>
    <n v="10014"/>
  </r>
  <r>
    <n v="7391083513"/>
    <d v="2013-09-28T00:00:00"/>
    <x v="2"/>
    <x v="0"/>
    <n v="353164"/>
    <s v="T101"/>
    <s v="E"/>
    <n v="217"/>
    <n v="217"/>
    <s v="P"/>
    <n v="1417"/>
    <d v="1899-12-30T14:17:00"/>
    <n v="14"/>
    <n v="20"/>
    <s v="Spring St"/>
    <s v="20 Spring St"/>
    <s v="New York"/>
    <s v="NY"/>
    <n v="10014"/>
  </r>
  <r>
    <n v="7391083483"/>
    <d v="2013-09-28T00:00:00"/>
    <x v="0"/>
    <x v="0"/>
    <n v="353164"/>
    <s v="T101"/>
    <s v="E"/>
    <n v="123"/>
    <n v="123"/>
    <s v="P"/>
    <n v="1323"/>
    <d v="1899-12-30T13:23:00"/>
    <n v="13"/>
    <n v="184"/>
    <s v="Eldridge St"/>
    <s v="184 Eldridge St"/>
    <s v="New York"/>
    <s v="NY"/>
    <n v="10014"/>
  </r>
  <r>
    <n v="7391083458"/>
    <d v="2013-09-28T00:00:00"/>
    <x v="4"/>
    <x v="0"/>
    <n v="353164"/>
    <s v="T101"/>
    <s v="E"/>
    <n v="109"/>
    <n v="109"/>
    <s v="P"/>
    <n v="1309"/>
    <d v="1899-12-30T13:09:00"/>
    <n v="13"/>
    <n v="151"/>
    <s v="E Houston St"/>
    <s v="151 E Houston St"/>
    <s v="New York"/>
    <s v="NY"/>
    <n v="10014"/>
  </r>
  <r>
    <n v="7391083434"/>
    <d v="2013-09-28T00:00:00"/>
    <x v="6"/>
    <x v="1"/>
    <n v="353164"/>
    <s v="T101"/>
    <s v="E"/>
    <n v="1258"/>
    <n v="58"/>
    <s v="P"/>
    <n v="1258"/>
    <d v="1899-12-30T12:58:00"/>
    <n v="12"/>
    <n v="138"/>
    <s v="Ludlow St"/>
    <s v="138 Ludlow St"/>
    <s v="New York"/>
    <s v="NY"/>
    <n v="10014"/>
  </r>
  <r>
    <n v="7391083756"/>
    <d v="2013-09-28T00:00:00"/>
    <x v="2"/>
    <x v="0"/>
    <n v="353164"/>
    <s v="T101"/>
    <s v="E"/>
    <n v="532"/>
    <n v="532"/>
    <s v="P"/>
    <n v="1732"/>
    <d v="1899-12-30T17:32:00"/>
    <n v="17"/>
    <n v="192"/>
    <s v="Elizabeth St"/>
    <s v="192 Elizabeth St"/>
    <s v="New York"/>
    <s v="NY"/>
    <n v="10014"/>
  </r>
  <r>
    <n v="7391083732"/>
    <d v="2013-09-28T00:00:00"/>
    <x v="9"/>
    <x v="1"/>
    <n v="353164"/>
    <s v="T101"/>
    <s v="E"/>
    <n v="529"/>
    <n v="529"/>
    <s v="P"/>
    <n v="1729"/>
    <d v="1899-12-30T17:29:00"/>
    <n v="17"/>
    <n v="198"/>
    <s v="Elizabeth St"/>
    <s v="198 Elizabeth St"/>
    <s v="New York"/>
    <s v="NY"/>
    <n v="10014"/>
  </r>
  <r>
    <n v="7391083690"/>
    <d v="2013-09-28T00:00:00"/>
    <x v="6"/>
    <x v="1"/>
    <n v="353164"/>
    <s v="T101"/>
    <s v="E"/>
    <n v="501"/>
    <n v="501"/>
    <s v="P"/>
    <n v="1701"/>
    <d v="1899-12-30T17:01:00"/>
    <n v="17"/>
    <n v="189"/>
    <s v="Allen St"/>
    <s v="189 Allen St"/>
    <s v="New York"/>
    <s v="NY"/>
    <n v="10014"/>
  </r>
  <r>
    <n v="7391083677"/>
    <d v="2013-09-28T00:00:00"/>
    <x v="8"/>
    <x v="3"/>
    <n v="353164"/>
    <s v="T101"/>
    <s v="E"/>
    <n v="455"/>
    <n v="455"/>
    <s v="P"/>
    <n v="1655"/>
    <d v="1899-12-30T16:55:00"/>
    <n v="16"/>
    <n v="149"/>
    <s v="Allen St"/>
    <s v="149 Allen St"/>
    <s v="New York"/>
    <s v="NY"/>
    <n v="10014"/>
  </r>
  <r>
    <n v="7391083628"/>
    <d v="2013-09-28T00:00:00"/>
    <x v="5"/>
    <x v="0"/>
    <n v="353164"/>
    <s v="T101"/>
    <s v="E"/>
    <n v="356"/>
    <n v="356"/>
    <s v="P"/>
    <n v="1556"/>
    <d v="1899-12-30T15:56:00"/>
    <n v="15"/>
    <n v="306"/>
    <s v="Mott St"/>
    <s v="306 Mott St"/>
    <s v="New York"/>
    <s v="NY"/>
    <n v="10014"/>
  </r>
  <r>
    <n v="7391083598"/>
    <d v="2013-09-28T00:00:00"/>
    <x v="4"/>
    <x v="0"/>
    <n v="353164"/>
    <s v="T101"/>
    <s v="E"/>
    <n v="344"/>
    <n v="344"/>
    <s v="P"/>
    <n v="1544"/>
    <d v="1899-12-30T15:44:00"/>
    <n v="15"/>
    <n v="87"/>
    <s v="E Houston St"/>
    <s v="87 E Houston St"/>
    <s v="New York"/>
    <s v="NY"/>
    <n v="10014"/>
  </r>
  <r>
    <n v="7391083550"/>
    <d v="2013-09-28T00:00:00"/>
    <x v="5"/>
    <x v="0"/>
    <n v="353164"/>
    <s v="T101"/>
    <s v="E"/>
    <n v="238"/>
    <n v="238"/>
    <s v="P"/>
    <n v="1438"/>
    <d v="1899-12-30T14:38:00"/>
    <n v="14"/>
    <s v="302-4"/>
    <s v="Mott St"/>
    <s v="302-4 Mott St"/>
    <s v="New York"/>
    <s v="NY"/>
    <n v="10014"/>
  </r>
  <r>
    <n v="7391083501"/>
    <d v="2013-09-28T00:00:00"/>
    <x v="5"/>
    <x v="0"/>
    <n v="353164"/>
    <s v="T101"/>
    <s v="E"/>
    <n v="204"/>
    <n v="204"/>
    <s v="P"/>
    <n v="1404"/>
    <d v="1899-12-30T14:04:00"/>
    <n v="14"/>
    <s v="168-170"/>
    <s v="Forsyth St"/>
    <s v="168-170 Forsyth St"/>
    <s v="New York"/>
    <s v="NY"/>
    <n v="10014"/>
  </r>
  <r>
    <n v="7391083446"/>
    <d v="2013-09-28T00:00:00"/>
    <x v="4"/>
    <x v="0"/>
    <n v="353164"/>
    <s v="T101"/>
    <s v="E"/>
    <n v="106"/>
    <n v="106"/>
    <s v="P"/>
    <n v="1306"/>
    <d v="1899-12-30T13:06:00"/>
    <n v="13"/>
    <n v="153"/>
    <s v="E Houston St"/>
    <s v="153 E Houston St"/>
    <s v="New York"/>
    <s v="NY"/>
    <n v="10014"/>
  </r>
  <r>
    <n v="7391083884"/>
    <d v="2013-10-02T00:00:00"/>
    <x v="13"/>
    <x v="0"/>
    <n v="353164"/>
    <s v="T101"/>
    <s v="E"/>
    <n v="214"/>
    <n v="214"/>
    <s v="P"/>
    <n v="1414"/>
    <d v="1899-12-30T14:14:00"/>
    <n v="14"/>
    <n v="8"/>
    <s v="Rivington St"/>
    <s v="8 Rivington St"/>
    <s v="New York"/>
    <s v="NY"/>
    <n v="10014"/>
  </r>
  <r>
    <n v="7391083793"/>
    <d v="2013-10-02T00:00:00"/>
    <x v="6"/>
    <x v="1"/>
    <n v="353164"/>
    <s v="T101"/>
    <s v="E"/>
    <n v="1250"/>
    <n v="50"/>
    <s v="P"/>
    <n v="1250"/>
    <d v="1899-12-30T12:50:00"/>
    <n v="12"/>
    <n v="167"/>
    <s v="Allen St"/>
    <s v="167 Allen St"/>
    <s v="New York"/>
    <s v="NY"/>
    <n v="10014"/>
  </r>
  <r>
    <n v="7391084049"/>
    <d v="2013-10-02T00:00:00"/>
    <x v="2"/>
    <x v="0"/>
    <n v="353164"/>
    <s v="T101"/>
    <s v="E"/>
    <n v="555"/>
    <n v="555"/>
    <s v="P"/>
    <n v="1755"/>
    <d v="1899-12-30T17:55:00"/>
    <n v="17"/>
    <n v="206"/>
    <s v="Elizabeth St"/>
    <s v="206 Elizabeth St"/>
    <s v="New York"/>
    <s v="NY"/>
    <n v="10014"/>
  </r>
  <r>
    <n v="7391083999"/>
    <d v="2013-10-02T00:00:00"/>
    <x v="8"/>
    <x v="3"/>
    <n v="353164"/>
    <s v="T101"/>
    <s v="E"/>
    <n v="417"/>
    <n v="417"/>
    <s v="P"/>
    <n v="1617"/>
    <d v="1899-12-30T16:17:00"/>
    <n v="16"/>
    <n v="188"/>
    <s v="Allen St"/>
    <s v="188 Allen St"/>
    <s v="New York"/>
    <s v="NY"/>
    <n v="10014"/>
  </r>
  <r>
    <n v="7391083987"/>
    <d v="2013-10-02T00:00:00"/>
    <x v="5"/>
    <x v="0"/>
    <n v="353164"/>
    <s v="T101"/>
    <s v="E"/>
    <n v="316"/>
    <n v="316"/>
    <s v="P"/>
    <n v="1516"/>
    <d v="1899-12-30T15:16:00"/>
    <n v="15"/>
    <n v="229"/>
    <s v="Chrystie St"/>
    <s v="229 Chrystie St"/>
    <s v="New York"/>
    <s v="NY"/>
    <n v="10014"/>
  </r>
  <r>
    <n v="7391083975"/>
    <d v="2013-10-02T00:00:00"/>
    <x v="18"/>
    <x v="1"/>
    <n v="353164"/>
    <s v="T101"/>
    <s v="E"/>
    <n v="243"/>
    <n v="243"/>
    <s v="P"/>
    <n v="1443"/>
    <d v="1899-12-30T14:43:00"/>
    <n v="14"/>
    <n v="24"/>
    <s v="Prince St"/>
    <s v="24 Prince St"/>
    <s v="New York"/>
    <s v="NY"/>
    <n v="10014"/>
  </r>
  <r>
    <n v="7391083963"/>
    <d v="2013-10-02T00:00:00"/>
    <x v="9"/>
    <x v="1"/>
    <n v="353164"/>
    <s v="T101"/>
    <s v="E"/>
    <n v="242"/>
    <n v="242"/>
    <s v="P"/>
    <n v="1442"/>
    <d v="1899-12-30T14:42:00"/>
    <n v="14"/>
    <n v="24"/>
    <s v="Prince St"/>
    <s v="24 Prince St"/>
    <s v="New York"/>
    <s v="NY"/>
    <n v="10014"/>
  </r>
  <r>
    <n v="7391083951"/>
    <d v="2013-10-02T00:00:00"/>
    <x v="2"/>
    <x v="0"/>
    <n v="353164"/>
    <s v="T101"/>
    <s v="E"/>
    <n v="240"/>
    <n v="240"/>
    <s v="P"/>
    <n v="1440"/>
    <d v="1899-12-30T14:40:00"/>
    <n v="14"/>
    <n v="32"/>
    <s v="Prince St"/>
    <s v="32 Prince St"/>
    <s v="New York"/>
    <s v="NY"/>
    <n v="10014"/>
  </r>
  <r>
    <n v="7391083940"/>
    <d v="2013-10-02T00:00:00"/>
    <x v="2"/>
    <x v="0"/>
    <n v="353164"/>
    <s v="T101"/>
    <s v="E"/>
    <n v="238"/>
    <n v="238"/>
    <s v="P"/>
    <n v="1438"/>
    <d v="1899-12-30T14:38:00"/>
    <n v="14"/>
    <n v="250"/>
    <s v="Mott St"/>
    <s v="250 Mott St"/>
    <s v="New York"/>
    <s v="NY"/>
    <n v="10014"/>
  </r>
  <r>
    <n v="7391083896"/>
    <d v="2013-10-02T00:00:00"/>
    <x v="2"/>
    <x v="0"/>
    <n v="353164"/>
    <s v="T101"/>
    <s v="E"/>
    <n v="219"/>
    <n v="219"/>
    <s v="P"/>
    <n v="1419"/>
    <d v="1899-12-30T14:19:00"/>
    <n v="14"/>
    <n v="195"/>
    <s v="Chrystie St"/>
    <s v="195 Chrystie St"/>
    <s v="New York"/>
    <s v="NY"/>
    <n v="10014"/>
  </r>
  <r>
    <n v="7391084037"/>
    <d v="2013-10-02T00:00:00"/>
    <x v="5"/>
    <x v="0"/>
    <n v="353164"/>
    <s v="T101"/>
    <s v="E"/>
    <n v="525"/>
    <n v="525"/>
    <s v="P"/>
    <n v="1725"/>
    <d v="1899-12-30T17:25:00"/>
    <n v="17"/>
    <n v="306"/>
    <s v="Mott St"/>
    <s v="306 Mott St"/>
    <s v="New York"/>
    <s v="NY"/>
    <n v="10014"/>
  </r>
  <r>
    <n v="7391084001"/>
    <d v="2013-10-02T00:00:00"/>
    <x v="2"/>
    <x v="0"/>
    <n v="353164"/>
    <s v="T101"/>
    <s v="E"/>
    <n v="514"/>
    <n v="514"/>
    <s v="P"/>
    <n v="1714"/>
    <d v="1899-12-30T17:14:00"/>
    <n v="17"/>
    <n v="284"/>
    <s v="Lafayette St"/>
    <s v="284 Lafayette St"/>
    <s v="New York"/>
    <s v="NY"/>
    <n v="10014"/>
  </r>
  <r>
    <n v="7391083938"/>
    <d v="2013-10-02T00:00:00"/>
    <x v="2"/>
    <x v="0"/>
    <n v="353164"/>
    <s v="T101"/>
    <s v="E"/>
    <n v="236"/>
    <n v="236"/>
    <s v="P"/>
    <n v="1436"/>
    <d v="1899-12-30T14:36:00"/>
    <n v="14"/>
    <n v="262"/>
    <s v="Mott St"/>
    <s v="262 Mott St"/>
    <s v="New York"/>
    <s v="NY"/>
    <n v="10014"/>
  </r>
  <r>
    <n v="7391083926"/>
    <d v="2013-10-02T00:00:00"/>
    <x v="2"/>
    <x v="0"/>
    <n v="353164"/>
    <s v="T101"/>
    <s v="E"/>
    <n v="235"/>
    <n v="235"/>
    <s v="P"/>
    <n v="1435"/>
    <d v="1899-12-30T14:35:00"/>
    <n v="14"/>
    <n v="284"/>
    <s v="Mott St"/>
    <s v="284 Mott St"/>
    <s v="New York"/>
    <s v="NY"/>
    <n v="10014"/>
  </r>
  <r>
    <n v="7391083914"/>
    <d v="2013-10-02T00:00:00"/>
    <x v="2"/>
    <x v="0"/>
    <n v="353164"/>
    <s v="T101"/>
    <s v="E"/>
    <n v="233"/>
    <n v="233"/>
    <s v="P"/>
    <n v="1433"/>
    <d v="1899-12-30T14:33:00"/>
    <n v="14"/>
    <n v="284"/>
    <s v="Mott St"/>
    <s v="284 Mott St"/>
    <s v="New York"/>
    <s v="NY"/>
    <n v="10014"/>
  </r>
  <r>
    <n v="7391083902"/>
    <d v="2013-10-02T00:00:00"/>
    <x v="12"/>
    <x v="0"/>
    <n v="353164"/>
    <s v="T101"/>
    <s v="E"/>
    <n v="227"/>
    <n v="227"/>
    <s v="P"/>
    <n v="1427"/>
    <d v="1899-12-30T14:27:00"/>
    <n v="14"/>
    <n v="269"/>
    <s v="Bowery"/>
    <s v="269 Bowery"/>
    <s v="New York"/>
    <s v="NY"/>
    <n v="10014"/>
  </r>
  <r>
    <n v="7391083872"/>
    <d v="2013-10-02T00:00:00"/>
    <x v="13"/>
    <x v="0"/>
    <n v="353164"/>
    <s v="T101"/>
    <s v="E"/>
    <n v="208"/>
    <n v="208"/>
    <s v="P"/>
    <n v="1408"/>
    <d v="1899-12-30T14:08:00"/>
    <n v="14"/>
    <n v="30"/>
    <s v="Prince St"/>
    <s v="30 Prince St"/>
    <s v="New York"/>
    <s v="NY"/>
    <n v="10014"/>
  </r>
  <r>
    <n v="7391083860"/>
    <d v="2013-10-02T00:00:00"/>
    <x v="7"/>
    <x v="2"/>
    <n v="353164"/>
    <s v="T101"/>
    <s v="E"/>
    <n v="151"/>
    <n v="151"/>
    <s v="P"/>
    <n v="1351"/>
    <d v="1899-12-30T13:51:00"/>
    <n v="13"/>
    <n v="293"/>
    <s v="Lafayette St"/>
    <s v="293 Lafayette St"/>
    <s v="New York"/>
    <s v="NY"/>
    <n v="10014"/>
  </r>
  <r>
    <n v="7391083859"/>
    <d v="2013-10-02T00:00:00"/>
    <x v="2"/>
    <x v="0"/>
    <n v="353164"/>
    <s v="T101"/>
    <s v="E"/>
    <n v="145"/>
    <n v="145"/>
    <s v="P"/>
    <n v="1345"/>
    <d v="1899-12-30T13:45:00"/>
    <n v="13"/>
    <n v="284"/>
    <s v="Lafayette St"/>
    <s v="284 Lafayette St"/>
    <s v="New York"/>
    <s v="NY"/>
    <n v="10014"/>
  </r>
  <r>
    <n v="7391083823"/>
    <d v="2013-10-02T00:00:00"/>
    <x v="2"/>
    <x v="0"/>
    <n v="353164"/>
    <s v="T101"/>
    <s v="E"/>
    <n v="136"/>
    <n v="136"/>
    <s v="P"/>
    <n v="1336"/>
    <d v="1899-12-30T13:36:00"/>
    <n v="13"/>
    <n v="112"/>
    <s v="Crosby St"/>
    <s v="112 Crosby St"/>
    <s v="New York"/>
    <s v="NY"/>
    <n v="10014"/>
  </r>
  <r>
    <n v="7391083811"/>
    <d v="2013-10-02T00:00:00"/>
    <x v="7"/>
    <x v="2"/>
    <n v="353164"/>
    <s v="T101"/>
    <s v="E"/>
    <n v="103"/>
    <n v="103"/>
    <s v="P"/>
    <n v="1303"/>
    <d v="1899-12-30T13:03:00"/>
    <n v="13"/>
    <n v="208"/>
    <s v="Forsyth St"/>
    <s v="208 Forsyth St"/>
    <s v="New York"/>
    <s v="NY"/>
    <n v="10014"/>
  </r>
  <r>
    <n v="7391083800"/>
    <d v="2013-10-02T00:00:00"/>
    <x v="22"/>
    <x v="1"/>
    <n v="353164"/>
    <s v="T101"/>
    <s v="E"/>
    <n v="101"/>
    <n v="101"/>
    <s v="P"/>
    <n v="1301"/>
    <d v="1899-12-30T13:01:00"/>
    <n v="13"/>
    <n v="208"/>
    <s v="Forsyth St"/>
    <s v="208 Forsyth St"/>
    <s v="New York"/>
    <s v="NY"/>
    <n v="10014"/>
  </r>
  <r>
    <n v="7391084311"/>
    <d v="2013-10-03T00:00:00"/>
    <x v="1"/>
    <x v="0"/>
    <n v="353164"/>
    <s v="T101"/>
    <s v="E"/>
    <n v="547"/>
    <n v="547"/>
    <s v="P"/>
    <n v="1747"/>
    <d v="1899-12-30T17:47:00"/>
    <n v="17"/>
    <n v="31"/>
    <s v="Bleecker St"/>
    <s v="31 Bleecker St"/>
    <s v="New York"/>
    <s v="NY"/>
    <n v="10014"/>
  </r>
  <r>
    <n v="7391084281"/>
    <d v="2013-10-03T00:00:00"/>
    <x v="2"/>
    <x v="0"/>
    <n v="353164"/>
    <s v="T101"/>
    <s v="E"/>
    <n v="448"/>
    <n v="448"/>
    <s v="P"/>
    <n v="1648"/>
    <d v="1899-12-30T16:48:00"/>
    <n v="16"/>
    <n v="33"/>
    <s v="Bleecker St"/>
    <s v="33 Bleecker St"/>
    <s v="New York"/>
    <s v="NY"/>
    <n v="10014"/>
  </r>
  <r>
    <n v="7391084268"/>
    <d v="2013-10-03T00:00:00"/>
    <x v="21"/>
    <x v="3"/>
    <n v="353164"/>
    <s v="T101"/>
    <s v="E"/>
    <n v="400"/>
    <n v="400"/>
    <s v="P"/>
    <n v="1600"/>
    <d v="1899-12-30T16:00:00"/>
    <n v="16"/>
    <n v="736"/>
    <s v="Broadway"/>
    <s v="736 Broadway"/>
    <s v="New York"/>
    <s v="NY"/>
    <n v="10014"/>
  </r>
  <r>
    <n v="7391084256"/>
    <d v="2013-10-03T00:00:00"/>
    <x v="5"/>
    <x v="0"/>
    <n v="353164"/>
    <s v="T101"/>
    <s v="E"/>
    <n v="253"/>
    <n v="253"/>
    <s v="P"/>
    <n v="1453"/>
    <d v="1899-12-30T14:53:00"/>
    <n v="14"/>
    <n v="250"/>
    <s v="Mercer St"/>
    <s v="250 Mercer St"/>
    <s v="New York"/>
    <s v="NY"/>
    <n v="10014"/>
  </r>
  <r>
    <n v="7391084190"/>
    <d v="2013-10-03T00:00:00"/>
    <x v="2"/>
    <x v="0"/>
    <n v="353164"/>
    <s v="T101"/>
    <s v="E"/>
    <n v="223"/>
    <n v="223"/>
    <s v="P"/>
    <n v="1423"/>
    <d v="1899-12-30T14:23:00"/>
    <n v="14"/>
    <n v="25"/>
    <s v="Bond St"/>
    <s v="25 Bond St"/>
    <s v="New York"/>
    <s v="NY"/>
    <n v="10014"/>
  </r>
  <r>
    <n v="7391084165"/>
    <d v="2013-10-03T00:00:00"/>
    <x v="2"/>
    <x v="0"/>
    <n v="353164"/>
    <s v="T101"/>
    <s v="E"/>
    <n v="207"/>
    <n v="207"/>
    <s v="P"/>
    <n v="1407"/>
    <d v="1899-12-30T14:07:00"/>
    <n v="14"/>
    <n v="303"/>
    <s v="Bowery"/>
    <s v="303 Bowery"/>
    <s v="New York"/>
    <s v="NY"/>
    <n v="10014"/>
  </r>
  <r>
    <n v="7391084130"/>
    <d v="2013-10-03T00:00:00"/>
    <x v="8"/>
    <x v="3"/>
    <n v="353164"/>
    <s v="T101"/>
    <s v="E"/>
    <n v="139"/>
    <n v="139"/>
    <s v="P"/>
    <n v="1339"/>
    <d v="1899-12-30T13:39:00"/>
    <n v="13"/>
    <n v="356"/>
    <s v="Bowery"/>
    <s v="356 Bowery"/>
    <s v="New York"/>
    <s v="NY"/>
    <n v="10014"/>
  </r>
  <r>
    <n v="7391084086"/>
    <d v="2013-10-03T00:00:00"/>
    <x v="4"/>
    <x v="0"/>
    <n v="353164"/>
    <s v="T101"/>
    <s v="E"/>
    <n v="106"/>
    <n v="106"/>
    <s v="P"/>
    <n v="1306"/>
    <d v="1899-12-30T13:06:00"/>
    <n v="13"/>
    <n v="29"/>
    <s v="E 2nd St"/>
    <s v="29 E 2nd St"/>
    <s v="New York"/>
    <s v="NY"/>
    <n v="10014"/>
  </r>
  <r>
    <n v="7391084074"/>
    <d v="2013-10-03T00:00:00"/>
    <x v="6"/>
    <x v="1"/>
    <n v="353164"/>
    <s v="T101"/>
    <s v="E"/>
    <n v="1253"/>
    <n v="53"/>
    <s v="P"/>
    <n v="1253"/>
    <d v="1899-12-30T12:53:00"/>
    <n v="12"/>
    <n v="126"/>
    <s v="E 4th St"/>
    <s v="126 E 4th St"/>
    <s v="New York"/>
    <s v="NY"/>
    <n v="10014"/>
  </r>
  <r>
    <n v="7391084116"/>
    <d v="2013-10-03T00:00:00"/>
    <x v="2"/>
    <x v="0"/>
    <n v="353164"/>
    <s v="T101"/>
    <s v="E"/>
    <n v="134"/>
    <n v="134"/>
    <s v="P"/>
    <n v="1334"/>
    <d v="1899-12-30T13:34:00"/>
    <n v="13"/>
    <n v="344"/>
    <s v="Bowery"/>
    <s v="344 Bowery"/>
    <s v="New York"/>
    <s v="NY"/>
    <n v="10014"/>
  </r>
  <r>
    <n v="7391084062"/>
    <d v="2013-10-03T00:00:00"/>
    <x v="8"/>
    <x v="3"/>
    <n v="353164"/>
    <s v="T101"/>
    <s v="E"/>
    <n v="1246"/>
    <n v="46"/>
    <s v="P"/>
    <n v="1246"/>
    <d v="1899-12-30T12:46:00"/>
    <n v="12"/>
    <n v="21"/>
    <s v="1st Ave"/>
    <s v="21 1st Ave"/>
    <s v="New York"/>
    <s v="NY"/>
    <n v="10014"/>
  </r>
  <r>
    <n v="7391084300"/>
    <d v="2013-10-03T00:00:00"/>
    <x v="2"/>
    <x v="0"/>
    <n v="353164"/>
    <s v="T101"/>
    <s v="E"/>
    <n v="545"/>
    <n v="545"/>
    <s v="P"/>
    <n v="1745"/>
    <d v="1899-12-30T17:45:00"/>
    <n v="17"/>
    <s v="302-4"/>
    <s v="Mott St"/>
    <s v="302-4 Mott St"/>
    <s v="New York"/>
    <s v="NY"/>
    <n v="10014"/>
  </r>
  <r>
    <n v="7391084293"/>
    <d v="2013-10-03T00:00:00"/>
    <x v="5"/>
    <x v="0"/>
    <n v="353164"/>
    <s v="T101"/>
    <s v="E"/>
    <n v="451"/>
    <n v="451"/>
    <s v="P"/>
    <n v="1651"/>
    <d v="1899-12-30T16:51:00"/>
    <n v="16"/>
    <n v="306"/>
    <s v="Mott St"/>
    <s v="306 Mott St"/>
    <s v="New York"/>
    <s v="NY"/>
    <n v="10014"/>
  </r>
  <r>
    <n v="7391084244"/>
    <d v="2013-10-03T00:00:00"/>
    <x v="2"/>
    <x v="0"/>
    <n v="353164"/>
    <s v="T101"/>
    <s v="E"/>
    <n v="238"/>
    <n v="238"/>
    <s v="P"/>
    <n v="1438"/>
    <d v="1899-12-30T14:38:00"/>
    <n v="14"/>
    <n v="301"/>
    <s v="Mulberry St"/>
    <s v="301 Mulberry St"/>
    <s v="New York"/>
    <s v="NY"/>
    <n v="10014"/>
  </r>
  <r>
    <n v="7391084232"/>
    <d v="2013-10-03T00:00:00"/>
    <x v="2"/>
    <x v="0"/>
    <n v="353164"/>
    <s v="T101"/>
    <s v="E"/>
    <n v="237"/>
    <n v="237"/>
    <s v="P"/>
    <n v="1437"/>
    <d v="1899-12-30T14:37:00"/>
    <n v="14"/>
    <n v="304"/>
    <s v="Mulberry St"/>
    <s v="304 Mulberry St"/>
    <s v="New York"/>
    <s v="NY"/>
    <n v="10014"/>
  </r>
  <r>
    <n v="7391084219"/>
    <d v="2013-10-03T00:00:00"/>
    <x v="2"/>
    <x v="0"/>
    <n v="353164"/>
    <s v="T101"/>
    <s v="E"/>
    <n v="229"/>
    <n v="229"/>
    <s v="P"/>
    <n v="1429"/>
    <d v="1899-12-30T14:29:00"/>
    <n v="14"/>
    <n v="383"/>
    <s v="Lafayette St"/>
    <s v="383 Lafayette St"/>
    <s v="New York"/>
    <s v="NY"/>
    <n v="10014"/>
  </r>
  <r>
    <n v="7391084207"/>
    <d v="2013-10-03T00:00:00"/>
    <x v="2"/>
    <x v="0"/>
    <n v="353164"/>
    <s v="T101"/>
    <s v="E"/>
    <n v="225"/>
    <n v="225"/>
    <s v="P"/>
    <n v="1425"/>
    <d v="1899-12-30T14:25:00"/>
    <n v="14"/>
    <n v="22"/>
    <s v="Bond St"/>
    <s v="22 Bond St"/>
    <s v="New York"/>
    <s v="NY"/>
    <n v="10014"/>
  </r>
  <r>
    <n v="7391084177"/>
    <d v="2013-10-03T00:00:00"/>
    <x v="0"/>
    <x v="0"/>
    <n v="353164"/>
    <s v="T101"/>
    <s v="E"/>
    <n v="212"/>
    <n v="212"/>
    <s v="P"/>
    <n v="1412"/>
    <d v="1899-12-30T14:12:00"/>
    <n v="14"/>
    <n v="310"/>
    <s v="Bowery"/>
    <s v="310 Bowery"/>
    <s v="New York"/>
    <s v="NY"/>
    <n v="10014"/>
  </r>
  <r>
    <n v="7391084153"/>
    <d v="2013-10-03T00:00:00"/>
    <x v="5"/>
    <x v="0"/>
    <n v="353164"/>
    <s v="T101"/>
    <s v="E"/>
    <n v="203"/>
    <n v="203"/>
    <s v="P"/>
    <n v="1403"/>
    <d v="1899-12-30T14:03:00"/>
    <n v="14"/>
    <n v="312"/>
    <s v="Bowery"/>
    <s v="312 Bowery"/>
    <s v="New York"/>
    <s v="NY"/>
    <n v="10014"/>
  </r>
  <r>
    <n v="7391084128"/>
    <d v="2013-10-03T00:00:00"/>
    <x v="2"/>
    <x v="0"/>
    <n v="353164"/>
    <s v="T101"/>
    <s v="E"/>
    <n v="137"/>
    <n v="137"/>
    <s v="P"/>
    <n v="1337"/>
    <d v="1899-12-30T13:37:00"/>
    <n v="13"/>
    <n v="350"/>
    <s v="Bowery"/>
    <s v="350 Bowery"/>
    <s v="New York"/>
    <s v="NY"/>
    <n v="10014"/>
  </r>
  <r>
    <n v="7391084852"/>
    <d v="2013-10-04T00:00:00"/>
    <x v="5"/>
    <x v="0"/>
    <n v="353164"/>
    <s v="T101"/>
    <s v="E"/>
    <n v="541"/>
    <n v="541"/>
    <s v="P"/>
    <n v="1741"/>
    <d v="1899-12-30T17:41:00"/>
    <n v="17"/>
    <n v="183"/>
    <s v="Mott St"/>
    <s v="183 Mott St"/>
    <s v="New York"/>
    <s v="NY"/>
    <n v="10014"/>
  </r>
  <r>
    <n v="7391084839"/>
    <d v="2013-10-04T00:00:00"/>
    <x v="10"/>
    <x v="1"/>
    <n v="353164"/>
    <s v="T101"/>
    <s v="E"/>
    <n v="508"/>
    <n v="508"/>
    <s v="P"/>
    <n v="1708"/>
    <d v="1899-12-30T17:08:00"/>
    <n v="17"/>
    <n v="170"/>
    <s v="Mercer St"/>
    <s v="170 Mercer St"/>
    <s v="New York"/>
    <s v="NY"/>
    <n v="10014"/>
  </r>
  <r>
    <n v="7391084827"/>
    <d v="2013-10-04T00:00:00"/>
    <x v="2"/>
    <x v="0"/>
    <n v="353164"/>
    <s v="T101"/>
    <s v="E"/>
    <n v="504"/>
    <n v="504"/>
    <s v="P"/>
    <n v="1704"/>
    <d v="1899-12-30T17:04:00"/>
    <n v="17"/>
    <n v="160"/>
    <s v="Mercer St"/>
    <s v="160 Mercer St"/>
    <s v="New York"/>
    <s v="NY"/>
    <n v="10014"/>
  </r>
  <r>
    <n v="7391084815"/>
    <d v="2013-10-04T00:00:00"/>
    <x v="9"/>
    <x v="1"/>
    <n v="353164"/>
    <s v="T101"/>
    <s v="E"/>
    <n v="502"/>
    <n v="502"/>
    <s v="P"/>
    <n v="1702"/>
    <d v="1899-12-30T17:02:00"/>
    <n v="17"/>
    <n v="160"/>
    <s v="Mercer St"/>
    <s v="160 Mercer St"/>
    <s v="New York"/>
    <s v="NY"/>
    <n v="10014"/>
  </r>
  <r>
    <n v="7391084750"/>
    <d v="2013-10-04T00:00:00"/>
    <x v="2"/>
    <x v="0"/>
    <n v="353164"/>
    <s v="T101"/>
    <s v="E"/>
    <n v="322"/>
    <n v="322"/>
    <s v="P"/>
    <n v="1522"/>
    <d v="1899-12-30T15:22:00"/>
    <n v="15"/>
    <n v="250"/>
    <s v="Mott St"/>
    <s v="250 Mott St"/>
    <s v="New York"/>
    <s v="NY"/>
    <n v="10014"/>
  </r>
  <r>
    <n v="7391084748"/>
    <d v="2013-10-04T00:00:00"/>
    <x v="2"/>
    <x v="0"/>
    <n v="353164"/>
    <s v="T101"/>
    <s v="E"/>
    <n v="320"/>
    <n v="320"/>
    <s v="P"/>
    <n v="1520"/>
    <d v="1899-12-30T15:20:00"/>
    <n v="15"/>
    <n v="280"/>
    <s v="Mott St"/>
    <s v="280 Mott St"/>
    <s v="New York"/>
    <s v="NY"/>
    <n v="10014"/>
  </r>
  <r>
    <n v="7391084694"/>
    <d v="2013-10-04T00:00:00"/>
    <x v="2"/>
    <x v="0"/>
    <n v="353164"/>
    <s v="T101"/>
    <s v="E"/>
    <n v="303"/>
    <n v="303"/>
    <s v="P"/>
    <n v="1503"/>
    <d v="1899-12-30T15:03:00"/>
    <n v="15"/>
    <n v="247"/>
    <s v="Mulberry St"/>
    <s v="247 Mulberry St"/>
    <s v="New York"/>
    <s v="NY"/>
    <n v="10014"/>
  </r>
  <r>
    <n v="7391084682"/>
    <d v="2013-10-04T00:00:00"/>
    <x v="2"/>
    <x v="0"/>
    <n v="353164"/>
    <s v="T101"/>
    <s v="E"/>
    <n v="301"/>
    <n v="301"/>
    <s v="P"/>
    <n v="1501"/>
    <d v="1899-12-30T15:01:00"/>
    <n v="15"/>
    <n v="44"/>
    <s v="Prince St"/>
    <s v="44 Prince St"/>
    <s v="New York"/>
    <s v="NY"/>
    <n v="10014"/>
  </r>
  <r>
    <n v="7391084670"/>
    <d v="2013-10-04T00:00:00"/>
    <x v="2"/>
    <x v="0"/>
    <n v="353164"/>
    <s v="T101"/>
    <s v="E"/>
    <n v="239"/>
    <n v="239"/>
    <s v="P"/>
    <n v="1439"/>
    <d v="1899-12-30T14:39:00"/>
    <n v="14"/>
    <n v="28"/>
    <s v="Prince St"/>
    <s v="28 Prince St"/>
    <s v="New York"/>
    <s v="NY"/>
    <n v="10014"/>
  </r>
  <r>
    <n v="7391084657"/>
    <d v="2013-10-04T00:00:00"/>
    <x v="2"/>
    <x v="0"/>
    <n v="353164"/>
    <s v="T101"/>
    <s v="E"/>
    <n v="218"/>
    <n v="218"/>
    <s v="P"/>
    <n v="1418"/>
    <d v="1899-12-30T14:18:00"/>
    <n v="14"/>
    <n v="24"/>
    <s v="Prince St"/>
    <s v="24 Prince St"/>
    <s v="New York"/>
    <s v="NY"/>
    <n v="10014"/>
  </r>
  <r>
    <n v="7391084645"/>
    <d v="2013-10-04T00:00:00"/>
    <x v="2"/>
    <x v="0"/>
    <n v="353164"/>
    <s v="T101"/>
    <s v="E"/>
    <n v="210"/>
    <n v="210"/>
    <s v="P"/>
    <n v="1410"/>
    <d v="1899-12-30T14:10:00"/>
    <n v="14"/>
    <n v="10"/>
    <s v="Spring St"/>
    <s v="10 Spring St"/>
    <s v="New York"/>
    <s v="NY"/>
    <n v="10014"/>
  </r>
  <r>
    <n v="7391084621"/>
    <d v="2013-10-04T00:00:00"/>
    <x v="14"/>
    <x v="2"/>
    <n v="353164"/>
    <s v="T101"/>
    <s v="E"/>
    <n v="138"/>
    <n v="138"/>
    <s v="P"/>
    <n v="1338"/>
    <d v="1899-12-30T13:38:00"/>
    <n v="13"/>
    <n v="179"/>
    <s v="Chrystie St"/>
    <s v="179 Chrystie St"/>
    <s v="New York"/>
    <s v="NY"/>
    <n v="10014"/>
  </r>
  <r>
    <n v="7391084608"/>
    <d v="2013-10-04T00:00:00"/>
    <x v="2"/>
    <x v="0"/>
    <n v="353164"/>
    <s v="T101"/>
    <s v="E"/>
    <n v="1254"/>
    <n v="54"/>
    <s v="P"/>
    <n v="1254"/>
    <d v="1899-12-30T12:54:00"/>
    <n v="12"/>
    <n v="137"/>
    <s v="E Houston St"/>
    <s v="137 E Houston St"/>
    <s v="New York"/>
    <s v="NY"/>
    <n v="10014"/>
  </r>
  <r>
    <n v="7391084591"/>
    <d v="2013-10-04T00:00:00"/>
    <x v="9"/>
    <x v="1"/>
    <n v="353164"/>
    <s v="T101"/>
    <s v="E"/>
    <n v="1248"/>
    <n v="48"/>
    <s v="P"/>
    <n v="1248"/>
    <d v="1899-12-30T12:48:00"/>
    <n v="12"/>
    <n v="189"/>
    <s v="Allen St"/>
    <s v="189 Allen St"/>
    <s v="New York"/>
    <s v="NY"/>
    <n v="10014"/>
  </r>
  <r>
    <n v="7391084580"/>
    <d v="2013-10-04T00:00:00"/>
    <x v="8"/>
    <x v="3"/>
    <n v="353164"/>
    <s v="T101"/>
    <s v="E"/>
    <n v="1243"/>
    <n v="43"/>
    <s v="P"/>
    <n v="1243"/>
    <d v="1899-12-30T12:43:00"/>
    <n v="12"/>
    <n v="163"/>
    <s v="Allen St"/>
    <s v="163 Allen St"/>
    <s v="New York"/>
    <s v="NY"/>
    <n v="10014"/>
  </r>
  <r>
    <n v="7391084797"/>
    <d v="2013-10-04T00:00:00"/>
    <x v="2"/>
    <x v="0"/>
    <n v="353164"/>
    <s v="T101"/>
    <s v="E"/>
    <n v="417"/>
    <n v="417"/>
    <s v="P"/>
    <n v="1617"/>
    <d v="1899-12-30T16:17:00"/>
    <n v="16"/>
    <n v="108"/>
    <s v="Crosby St"/>
    <s v="108 Crosby St"/>
    <s v="New York"/>
    <s v="NY"/>
    <n v="10014"/>
  </r>
  <r>
    <n v="7391084785"/>
    <d v="2013-10-04T00:00:00"/>
    <x v="2"/>
    <x v="0"/>
    <n v="353164"/>
    <s v="T101"/>
    <s v="E"/>
    <n v="416"/>
    <n v="416"/>
    <s v="P"/>
    <n v="1616"/>
    <d v="1899-12-30T16:16:00"/>
    <n v="16"/>
    <n v="116"/>
    <s v="Crosby St"/>
    <s v="116 Crosby St"/>
    <s v="New York"/>
    <s v="NY"/>
    <n v="10014"/>
  </r>
  <r>
    <n v="7391084773"/>
    <d v="2013-10-04T00:00:00"/>
    <x v="2"/>
    <x v="0"/>
    <n v="353164"/>
    <s v="T101"/>
    <s v="E"/>
    <n v="413"/>
    <n v="413"/>
    <s v="P"/>
    <n v="1613"/>
    <d v="1899-12-30T16:13:00"/>
    <n v="16"/>
    <n v="130"/>
    <s v="Crosby St"/>
    <s v="130 Crosby St"/>
    <s v="New York"/>
    <s v="NY"/>
    <n v="10014"/>
  </r>
  <r>
    <n v="7391084761"/>
    <d v="2013-10-04T00:00:00"/>
    <x v="5"/>
    <x v="0"/>
    <n v="353164"/>
    <s v="T101"/>
    <s v="E"/>
    <n v="329"/>
    <n v="329"/>
    <s v="P"/>
    <n v="1529"/>
    <d v="1899-12-30T15:29:00"/>
    <n v="15"/>
    <n v="270"/>
    <s v="Lafayette St"/>
    <s v="270 Lafayette St"/>
    <s v="New York"/>
    <s v="NY"/>
    <n v="10014"/>
  </r>
  <r>
    <n v="7391084700"/>
    <d v="2013-10-04T00:00:00"/>
    <x v="5"/>
    <x v="0"/>
    <n v="353164"/>
    <s v="T101"/>
    <s v="E"/>
    <n v="307"/>
    <n v="307"/>
    <s v="P"/>
    <n v="1507"/>
    <d v="1899-12-30T15:07:00"/>
    <n v="15"/>
    <n v="281"/>
    <s v="Lafayette St"/>
    <s v="281 Lafayette St"/>
    <s v="New York"/>
    <s v="NY"/>
    <n v="10014"/>
  </r>
  <r>
    <n v="7391084610"/>
    <d v="2013-10-04T00:00:00"/>
    <x v="2"/>
    <x v="0"/>
    <n v="353164"/>
    <s v="T101"/>
    <s v="E"/>
    <n v="101"/>
    <n v="101"/>
    <s v="P"/>
    <n v="1301"/>
    <d v="1899-12-30T13:01:00"/>
    <n v="13"/>
    <n v="49"/>
    <s v="Stanton St"/>
    <s v="49 Stanton St"/>
    <s v="New York"/>
    <s v="NY"/>
    <n v="10014"/>
  </r>
  <r>
    <n v="7391085133"/>
    <d v="2013-10-05T00:00:00"/>
    <x v="2"/>
    <x v="0"/>
    <n v="353164"/>
    <s v="T101"/>
    <s v="E"/>
    <n v="425"/>
    <n v="425"/>
    <s v="P"/>
    <n v="1625"/>
    <d v="1899-12-30T16:25:00"/>
    <n v="16"/>
    <n v="190"/>
    <s v="Elizabeth St"/>
    <s v="190 Elizabeth St"/>
    <s v="New York"/>
    <s v="NY"/>
    <n v="10014"/>
  </r>
  <r>
    <n v="7391085091"/>
    <d v="2013-10-05T00:00:00"/>
    <x v="4"/>
    <x v="0"/>
    <n v="353164"/>
    <s v="T101"/>
    <s v="E"/>
    <n v="408"/>
    <n v="408"/>
    <s v="P"/>
    <n v="1608"/>
    <d v="1899-12-30T16:08:00"/>
    <n v="16"/>
    <n v="202"/>
    <s v="Bowery"/>
    <s v="202 Bowery"/>
    <s v="New York"/>
    <s v="NY"/>
    <n v="10014"/>
  </r>
  <r>
    <n v="7391085066"/>
    <d v="2013-10-05T00:00:00"/>
    <x v="2"/>
    <x v="0"/>
    <n v="353164"/>
    <s v="T101"/>
    <s v="E"/>
    <n v="353"/>
    <n v="353"/>
    <s v="P"/>
    <n v="1553"/>
    <d v="1899-12-30T15:53:00"/>
    <n v="15"/>
    <n v="210"/>
    <s v="Elizabeth St"/>
    <s v="210 Elizabeth St"/>
    <s v="New York"/>
    <s v="NY"/>
    <n v="10014"/>
  </r>
  <r>
    <n v="7391084992"/>
    <d v="2013-10-05T00:00:00"/>
    <x v="9"/>
    <x v="1"/>
    <n v="353164"/>
    <s v="T101"/>
    <s v="E"/>
    <n v="211"/>
    <n v="211"/>
    <s v="P"/>
    <n v="1411"/>
    <d v="1899-12-30T14:11:00"/>
    <n v="14"/>
    <n v="296"/>
    <s v="Elizabeth St"/>
    <s v="296 Elizabeth St"/>
    <s v="New York"/>
    <s v="NY"/>
    <n v="10014"/>
  </r>
  <r>
    <n v="7391084943"/>
    <d v="2013-10-05T00:00:00"/>
    <x v="25"/>
    <x v="2"/>
    <n v="353164"/>
    <s v="T101"/>
    <s v="E"/>
    <n v="127"/>
    <n v="127"/>
    <s v="P"/>
    <n v="1327"/>
    <d v="1899-12-30T13:27:00"/>
    <n v="13"/>
    <n v="310"/>
    <s v="Bowery"/>
    <s v="310 Bowery"/>
    <s v="New York"/>
    <s v="NY"/>
    <n v="10014"/>
  </r>
  <r>
    <n v="7391084918"/>
    <d v="2013-10-05T00:00:00"/>
    <x v="4"/>
    <x v="0"/>
    <n v="353164"/>
    <s v="T101"/>
    <s v="E"/>
    <n v="109"/>
    <n v="109"/>
    <s v="P"/>
    <n v="1309"/>
    <d v="1899-12-30T13:09:00"/>
    <n v="13"/>
    <n v="87"/>
    <s v="E Houston St"/>
    <s v="87 E Houston St"/>
    <s v="New York"/>
    <s v="NY"/>
    <n v="10014"/>
  </r>
  <r>
    <n v="7391084890"/>
    <d v="2013-10-05T00:00:00"/>
    <x v="0"/>
    <x v="0"/>
    <n v="353164"/>
    <s v="T101"/>
    <s v="E"/>
    <n v="1251"/>
    <n v="51"/>
    <s v="P"/>
    <n v="1251"/>
    <d v="1899-12-30T12:51:00"/>
    <n v="12"/>
    <n v="241"/>
    <s v="Eldridge St"/>
    <s v="241 Eldridge St"/>
    <s v="New York"/>
    <s v="NY"/>
    <n v="10014"/>
  </r>
  <r>
    <n v="7391084888"/>
    <d v="2013-10-05T00:00:00"/>
    <x v="8"/>
    <x v="3"/>
    <n v="353164"/>
    <s v="T101"/>
    <s v="E"/>
    <n v="1243"/>
    <n v="43"/>
    <s v="P"/>
    <n v="1243"/>
    <d v="1899-12-30T12:43:00"/>
    <n v="12"/>
    <n v="167"/>
    <s v="Allen St"/>
    <s v="167 Allen St"/>
    <s v="New York"/>
    <s v="NY"/>
    <n v="10014"/>
  </r>
  <r>
    <n v="7391085170"/>
    <d v="2013-10-05T00:00:00"/>
    <x v="2"/>
    <x v="0"/>
    <n v="353164"/>
    <s v="T101"/>
    <s v="E"/>
    <n v="549"/>
    <n v="549"/>
    <s v="P"/>
    <n v="1749"/>
    <d v="1899-12-30T17:49:00"/>
    <n v="17"/>
    <n v="33"/>
    <s v="Bleecker St"/>
    <s v="33 Bleecker St"/>
    <s v="New York"/>
    <s v="NY"/>
    <n v="10014"/>
  </r>
  <r>
    <n v="7391085145"/>
    <d v="2013-10-05T00:00:00"/>
    <x v="2"/>
    <x v="0"/>
    <n v="353164"/>
    <s v="T101"/>
    <s v="E"/>
    <n v="427"/>
    <n v="427"/>
    <s v="P"/>
    <n v="1627"/>
    <d v="1899-12-30T16:27:00"/>
    <n v="16"/>
    <n v="198"/>
    <s v="Elizabeth St"/>
    <s v="198 Elizabeth St"/>
    <s v="New York"/>
    <s v="NY"/>
    <n v="10014"/>
  </r>
  <r>
    <n v="7391085121"/>
    <d v="2013-10-05T00:00:00"/>
    <x v="2"/>
    <x v="0"/>
    <n v="353164"/>
    <s v="T101"/>
    <s v="E"/>
    <n v="422"/>
    <n v="422"/>
    <s v="P"/>
    <n v="1622"/>
    <d v="1899-12-30T16:22:00"/>
    <n v="16"/>
    <n v="172"/>
    <s v="Elizabeth St"/>
    <s v="172 Elizabeth St"/>
    <s v="New York"/>
    <s v="NY"/>
    <n v="10014"/>
  </r>
  <r>
    <n v="7391085110"/>
    <d v="2013-10-05T00:00:00"/>
    <x v="4"/>
    <x v="0"/>
    <n v="353164"/>
    <s v="T101"/>
    <s v="E"/>
    <n v="411"/>
    <n v="411"/>
    <s v="P"/>
    <n v="1611"/>
    <d v="1899-12-30T16:11:00"/>
    <n v="16"/>
    <n v="199"/>
    <s v="Bowery"/>
    <s v="199 Bowery"/>
    <s v="New York"/>
    <s v="NY"/>
    <n v="10014"/>
  </r>
  <r>
    <n v="7391085108"/>
    <d v="2013-10-05T00:00:00"/>
    <x v="4"/>
    <x v="0"/>
    <n v="353164"/>
    <s v="T101"/>
    <s v="E"/>
    <n v="409"/>
    <n v="409"/>
    <s v="P"/>
    <n v="1609"/>
    <d v="1899-12-30T16:09:00"/>
    <n v="16"/>
    <n v="200"/>
    <s v="Bowery"/>
    <s v="200 Bowery"/>
    <s v="New York"/>
    <s v="NY"/>
    <n v="10014"/>
  </r>
  <r>
    <n v="7391085080"/>
    <d v="2013-10-05T00:00:00"/>
    <x v="4"/>
    <x v="0"/>
    <n v="353164"/>
    <s v="T101"/>
    <s v="E"/>
    <n v="407"/>
    <n v="407"/>
    <s v="P"/>
    <n v="1607"/>
    <d v="1899-12-30T16:07:00"/>
    <n v="16"/>
    <n v="218"/>
    <s v="Bowery"/>
    <s v="218 Bowery"/>
    <s v="New York"/>
    <s v="NY"/>
    <n v="10014"/>
  </r>
  <r>
    <n v="7391085078"/>
    <d v="2013-10-05T00:00:00"/>
    <x v="2"/>
    <x v="0"/>
    <n v="353164"/>
    <s v="T101"/>
    <s v="E"/>
    <n v="357"/>
    <n v="357"/>
    <s v="P"/>
    <n v="1557"/>
    <d v="1899-12-30T15:57:00"/>
    <n v="15"/>
    <n v="232"/>
    <s v="Elizabeth St"/>
    <s v="232 Elizabeth St"/>
    <s v="New York"/>
    <s v="NY"/>
    <n v="10014"/>
  </r>
  <r>
    <n v="7391085042"/>
    <d v="2013-10-05T00:00:00"/>
    <x v="8"/>
    <x v="3"/>
    <n v="353164"/>
    <s v="T101"/>
    <s v="E"/>
    <n v="303"/>
    <n v="303"/>
    <s v="P"/>
    <n v="1503"/>
    <d v="1899-12-30T15:03:00"/>
    <n v="15"/>
    <n v="185"/>
    <s v="Mulberry St"/>
    <s v="185 Mulberry St"/>
    <s v="New York"/>
    <s v="NY"/>
    <n v="10014"/>
  </r>
  <r>
    <n v="7391085030"/>
    <d v="2013-10-05T00:00:00"/>
    <x v="2"/>
    <x v="0"/>
    <n v="353164"/>
    <s v="T101"/>
    <s v="E"/>
    <n v="254"/>
    <n v="254"/>
    <s v="P"/>
    <n v="1454"/>
    <d v="1899-12-30T14:54:00"/>
    <n v="14"/>
    <n v="211"/>
    <s v="Elizabeth St"/>
    <s v="211 Elizabeth St"/>
    <s v="New York"/>
    <s v="NY"/>
    <n v="10014"/>
  </r>
  <r>
    <n v="7391085029"/>
    <d v="2013-10-05T00:00:00"/>
    <x v="2"/>
    <x v="0"/>
    <n v="353164"/>
    <s v="T101"/>
    <s v="E"/>
    <n v="251"/>
    <n v="251"/>
    <s v="P"/>
    <n v="1451"/>
    <d v="1899-12-30T14:51:00"/>
    <n v="14"/>
    <n v="192"/>
    <s v="Elizabeth St"/>
    <s v="192 Elizabeth St"/>
    <s v="New York"/>
    <s v="NY"/>
    <n v="10014"/>
  </r>
  <r>
    <n v="7391085017"/>
    <d v="2013-10-05T00:00:00"/>
    <x v="2"/>
    <x v="0"/>
    <n v="353164"/>
    <s v="T101"/>
    <s v="E"/>
    <n v="223"/>
    <n v="223"/>
    <s v="P"/>
    <n v="1423"/>
    <d v="1899-12-30T14:23:00"/>
    <n v="14"/>
    <n v="172"/>
    <s v="Elizabeth St"/>
    <s v="172 Elizabeth St"/>
    <s v="New York"/>
    <s v="NY"/>
    <n v="10014"/>
  </r>
  <r>
    <n v="7391085005"/>
    <d v="2013-10-05T00:00:00"/>
    <x v="2"/>
    <x v="0"/>
    <n v="353164"/>
    <s v="T101"/>
    <s v="E"/>
    <n v="216"/>
    <n v="216"/>
    <s v="P"/>
    <n v="1416"/>
    <d v="1899-12-30T14:16:00"/>
    <n v="14"/>
    <n v="245"/>
    <s v="Elizabeth St"/>
    <s v="245 Elizabeth St"/>
    <s v="New York"/>
    <s v="NY"/>
    <n v="10014"/>
  </r>
  <r>
    <n v="7391084980"/>
    <d v="2013-10-05T00:00:00"/>
    <x v="7"/>
    <x v="2"/>
    <n v="353164"/>
    <s v="T101"/>
    <s v="E"/>
    <n v="203"/>
    <n v="203"/>
    <s v="P"/>
    <n v="1403"/>
    <d v="1899-12-30T14:03:00"/>
    <n v="14"/>
    <n v="33"/>
    <s v="Bond St"/>
    <s v="33 Bond St"/>
    <s v="New York"/>
    <s v="NY"/>
    <n v="10014"/>
  </r>
  <r>
    <n v="7391084979"/>
    <d v="2013-10-05T00:00:00"/>
    <x v="8"/>
    <x v="3"/>
    <n v="353164"/>
    <s v="T101"/>
    <s v="E"/>
    <n v="158"/>
    <n v="158"/>
    <s v="P"/>
    <n v="1358"/>
    <d v="1899-12-30T13:58:00"/>
    <n v="13"/>
    <n v="356"/>
    <s v="Bowery"/>
    <s v="356 Bowery"/>
    <s v="New York"/>
    <s v="NY"/>
    <n v="10014"/>
  </r>
  <r>
    <n v="7391084967"/>
    <d v="2013-10-05T00:00:00"/>
    <x v="5"/>
    <x v="0"/>
    <n v="353164"/>
    <s v="T101"/>
    <s v="E"/>
    <n v="146"/>
    <n v="146"/>
    <s v="P"/>
    <n v="1346"/>
    <d v="1899-12-30T13:46:00"/>
    <n v="13"/>
    <n v="306"/>
    <s v="Mott St"/>
    <s v="306 Mott St"/>
    <s v="New York"/>
    <s v="NY"/>
    <n v="10014"/>
  </r>
  <r>
    <n v="7391085571"/>
    <d v="2013-10-06T00:00:00"/>
    <x v="4"/>
    <x v="0"/>
    <n v="353164"/>
    <s v="T101"/>
    <s v="E"/>
    <n v="410"/>
    <n v="410"/>
    <s v="P"/>
    <n v="1610"/>
    <d v="1899-12-30T16:10:00"/>
    <n v="16"/>
    <n v="60"/>
    <s v="Kenmare St"/>
    <s v="60 Kenmare St"/>
    <s v="New York"/>
    <s v="NY"/>
    <n v="10014"/>
  </r>
  <r>
    <n v="7391085560"/>
    <d v="2013-10-06T00:00:00"/>
    <x v="4"/>
    <x v="0"/>
    <n v="353164"/>
    <s v="T101"/>
    <s v="E"/>
    <n v="408"/>
    <n v="408"/>
    <s v="P"/>
    <n v="1608"/>
    <d v="1899-12-30T16:08:00"/>
    <n v="16"/>
    <n v="58"/>
    <s v="Kenmare St"/>
    <s v="58 Kenmare St"/>
    <s v="New York"/>
    <s v="NY"/>
    <n v="10014"/>
  </r>
  <r>
    <n v="7391085558"/>
    <d v="2013-10-06T00:00:00"/>
    <x v="9"/>
    <x v="1"/>
    <n v="353164"/>
    <s v="T101"/>
    <s v="E"/>
    <n v="330"/>
    <n v="330"/>
    <s v="P"/>
    <n v="1530"/>
    <d v="1899-12-30T15:30:00"/>
    <n v="15"/>
    <n v="175"/>
    <s v="Mott St"/>
    <s v="175 Mott St"/>
    <s v="New York"/>
    <s v="NY"/>
    <n v="10014"/>
  </r>
  <r>
    <n v="7391085492"/>
    <d v="2013-10-06T00:00:00"/>
    <x v="2"/>
    <x v="0"/>
    <n v="353164"/>
    <s v="T101"/>
    <s v="E"/>
    <n v="236"/>
    <n v="236"/>
    <s v="P"/>
    <n v="1436"/>
    <d v="1899-12-30T14:36:00"/>
    <n v="14"/>
    <n v="105"/>
    <s v="Clinton St"/>
    <s v="105 Clinton St"/>
    <s v="New York"/>
    <s v="NY"/>
    <n v="10014"/>
  </r>
  <r>
    <n v="7391085479"/>
    <d v="2013-10-06T00:00:00"/>
    <x v="5"/>
    <x v="0"/>
    <n v="353164"/>
    <s v="T101"/>
    <s v="E"/>
    <n v="127"/>
    <n v="127"/>
    <s v="P"/>
    <n v="1327"/>
    <d v="1899-12-30T13:27:00"/>
    <n v="13"/>
    <n v="229"/>
    <s v="Chrystie St"/>
    <s v="229 Chrystie St"/>
    <s v="New York"/>
    <s v="NY"/>
    <n v="10014"/>
  </r>
  <r>
    <n v="7391085467"/>
    <d v="2013-10-06T00:00:00"/>
    <x v="9"/>
    <x v="1"/>
    <n v="353164"/>
    <s v="T101"/>
    <s v="E"/>
    <n v="123"/>
    <n v="123"/>
    <s v="P"/>
    <n v="1323"/>
    <d v="1899-12-30T13:23:00"/>
    <n v="13"/>
    <n v="229"/>
    <s v="Chrystie St"/>
    <s v="229 Chrystie St"/>
    <s v="New York"/>
    <s v="NY"/>
    <n v="10014"/>
  </r>
  <r>
    <n v="7391085390"/>
    <d v="2013-10-06T00:00:00"/>
    <x v="0"/>
    <x v="0"/>
    <n v="353164"/>
    <s v="T101"/>
    <s v="E"/>
    <n v="1232"/>
    <n v="32"/>
    <s v="P"/>
    <n v="1232"/>
    <d v="1899-12-30T12:32:00"/>
    <n v="12"/>
    <n v="55"/>
    <s v="Spring St"/>
    <s v="55 Spring St"/>
    <s v="New York"/>
    <s v="NY"/>
    <n v="10014"/>
  </r>
  <r>
    <n v="7391085327"/>
    <d v="2013-10-06T00:00:00"/>
    <x v="9"/>
    <x v="1"/>
    <n v="353164"/>
    <s v="T101"/>
    <s v="E"/>
    <n v="1136"/>
    <n v="1136"/>
    <s v="A"/>
    <n v="1136"/>
    <d v="1899-12-30T11:36:00"/>
    <n v="11"/>
    <n v="238"/>
    <s v="Elizabeth St"/>
    <s v="238 Elizabeth St"/>
    <s v="New York"/>
    <s v="NY"/>
    <n v="10014"/>
  </r>
  <r>
    <n v="7391085315"/>
    <d v="2013-10-06T00:00:00"/>
    <x v="5"/>
    <x v="0"/>
    <n v="353164"/>
    <s v="T101"/>
    <s v="E"/>
    <n v="1123"/>
    <n v="1123"/>
    <s v="A"/>
    <n v="1123"/>
    <d v="1899-12-30T11:23:00"/>
    <n v="11"/>
    <n v="306"/>
    <s v="Mott St"/>
    <s v="306 Mott St"/>
    <s v="New York"/>
    <s v="NY"/>
    <n v="10014"/>
  </r>
  <r>
    <n v="7391085297"/>
    <d v="2013-10-06T00:00:00"/>
    <x v="12"/>
    <x v="0"/>
    <n v="353164"/>
    <s v="T101"/>
    <s v="E"/>
    <n v="1109"/>
    <n v="1109"/>
    <s v="A"/>
    <n v="1109"/>
    <d v="1899-12-30T11:09:00"/>
    <n v="11"/>
    <n v="351"/>
    <s v="Bowery"/>
    <s v="351 Bowery"/>
    <s v="New York"/>
    <s v="NY"/>
    <n v="10014"/>
  </r>
  <r>
    <n v="7391085285"/>
    <d v="2013-10-06T00:00:00"/>
    <x v="9"/>
    <x v="1"/>
    <n v="353164"/>
    <s v="T101"/>
    <s v="E"/>
    <n v="1101"/>
    <n v="1101"/>
    <s v="A"/>
    <n v="1101"/>
    <d v="1899-12-30T11:01:00"/>
    <n v="11"/>
    <n v="7"/>
    <s v="Great Jones St"/>
    <s v="7 Great Jones St"/>
    <s v="New York"/>
    <s v="NY"/>
    <n v="10014"/>
  </r>
  <r>
    <n v="7391085250"/>
    <d v="2013-10-06T00:00:00"/>
    <x v="9"/>
    <x v="1"/>
    <n v="353164"/>
    <s v="T101"/>
    <s v="E"/>
    <n v="1052"/>
    <n v="1052"/>
    <s v="A"/>
    <n v="1052"/>
    <d v="1899-12-30T10:52:00"/>
    <n v="10"/>
    <n v="232"/>
    <s v="Mercer St"/>
    <s v="232 Mercer St"/>
    <s v="New York"/>
    <s v="NY"/>
    <n v="10014"/>
  </r>
  <r>
    <n v="7391085248"/>
    <d v="2013-10-06T00:00:00"/>
    <x v="9"/>
    <x v="1"/>
    <n v="353164"/>
    <s v="T101"/>
    <s v="E"/>
    <n v="1050"/>
    <n v="1050"/>
    <s v="A"/>
    <n v="1050"/>
    <d v="1899-12-30T10:50:00"/>
    <n v="10"/>
    <n v="232"/>
    <s v="Mercer St"/>
    <s v="232 Mercer St"/>
    <s v="New York"/>
    <s v="NY"/>
    <n v="10014"/>
  </r>
  <r>
    <n v="7391085534"/>
    <d v="2013-10-06T00:00:00"/>
    <x v="5"/>
    <x v="0"/>
    <n v="353164"/>
    <s v="T101"/>
    <s v="E"/>
    <n v="306"/>
    <n v="306"/>
    <s v="P"/>
    <n v="1506"/>
    <d v="1899-12-30T15:06:00"/>
    <n v="15"/>
    <n v="100"/>
    <s v="Rivington St"/>
    <s v="100 Rivington St"/>
    <s v="New York"/>
    <s v="NY"/>
    <n v="10014"/>
  </r>
  <r>
    <n v="7391085522"/>
    <d v="2013-10-06T00:00:00"/>
    <x v="5"/>
    <x v="0"/>
    <n v="353164"/>
    <s v="T101"/>
    <s v="E"/>
    <n v="304"/>
    <n v="304"/>
    <s v="P"/>
    <n v="1504"/>
    <d v="1899-12-30T15:04:00"/>
    <n v="15"/>
    <n v="108"/>
    <s v="Rivington St"/>
    <s v="108 Rivington St"/>
    <s v="New York"/>
    <s v="NY"/>
    <n v="10014"/>
  </r>
  <r>
    <n v="7391085510"/>
    <d v="2013-10-06T00:00:00"/>
    <x v="2"/>
    <x v="0"/>
    <n v="353164"/>
    <s v="T101"/>
    <s v="E"/>
    <n v="301"/>
    <n v="301"/>
    <s v="P"/>
    <n v="1501"/>
    <d v="1899-12-30T15:01:00"/>
    <n v="15"/>
    <n v="147"/>
    <s v="Essex St"/>
    <s v="147 Essex St"/>
    <s v="New York"/>
    <s v="NY"/>
    <n v="10014"/>
  </r>
  <r>
    <n v="7391085509"/>
    <d v="2013-10-06T00:00:00"/>
    <x v="0"/>
    <x v="0"/>
    <n v="353164"/>
    <s v="T101"/>
    <s v="E"/>
    <n v="243"/>
    <n v="243"/>
    <s v="P"/>
    <n v="1443"/>
    <d v="1899-12-30T14:43:00"/>
    <n v="14"/>
    <n v="99"/>
    <s v="Suffolk St"/>
    <s v="99 Suffolk St"/>
    <s v="New York"/>
    <s v="NY"/>
    <n v="10014"/>
  </r>
  <r>
    <n v="7391085443"/>
    <d v="2013-10-06T00:00:00"/>
    <x v="5"/>
    <x v="0"/>
    <n v="353164"/>
    <s v="T101"/>
    <s v="E"/>
    <n v="112"/>
    <n v="112"/>
    <s v="P"/>
    <n v="1312"/>
    <d v="1899-12-30T13:12:00"/>
    <n v="13"/>
    <s v="302-4"/>
    <s v="Mott St"/>
    <s v="302-4 Mott St"/>
    <s v="New York"/>
    <s v="NY"/>
    <n v="10014"/>
  </r>
  <r>
    <n v="7391085418"/>
    <d v="2013-10-06T00:00:00"/>
    <x v="0"/>
    <x v="0"/>
    <n v="353164"/>
    <s v="T101"/>
    <s v="E"/>
    <n v="1239"/>
    <n v="39"/>
    <s v="P"/>
    <n v="1239"/>
    <d v="1899-12-30T12:39:00"/>
    <n v="12"/>
    <n v="88"/>
    <s v="Crosby St"/>
    <s v="88 Crosby St"/>
    <s v="New York"/>
    <s v="NY"/>
    <n v="10014"/>
  </r>
  <r>
    <n v="7391085388"/>
    <d v="2013-10-06T00:00:00"/>
    <x v="0"/>
    <x v="0"/>
    <n v="353164"/>
    <s v="T101"/>
    <s v="E"/>
    <n v="1227"/>
    <n v="27"/>
    <s v="P"/>
    <n v="1227"/>
    <d v="1899-12-30T12:27:00"/>
    <n v="12"/>
    <n v="200"/>
    <s v="Mulberry St"/>
    <s v="200 Mulberry St"/>
    <s v="New York"/>
    <s v="NY"/>
    <n v="10014"/>
  </r>
  <r>
    <n v="7391085352"/>
    <d v="2013-10-06T00:00:00"/>
    <x v="9"/>
    <x v="1"/>
    <n v="353164"/>
    <s v="T101"/>
    <s v="E"/>
    <n v="1203"/>
    <n v="3"/>
    <s v="P"/>
    <n v="1203"/>
    <d v="1899-12-30T12:03:00"/>
    <n v="12"/>
    <n v="18"/>
    <s v="Spring St"/>
    <s v="18 Spring St"/>
    <s v="New York"/>
    <s v="NY"/>
    <n v="10014"/>
  </r>
  <r>
    <n v="7391085340"/>
    <d v="2013-10-06T00:00:00"/>
    <x v="2"/>
    <x v="0"/>
    <n v="353164"/>
    <s v="T101"/>
    <s v="E"/>
    <n v="1151"/>
    <n v="1151"/>
    <s v="A"/>
    <n v="1151"/>
    <d v="1899-12-30T11:51:00"/>
    <n v="11"/>
    <n v="174"/>
    <s v="Forsyth St"/>
    <s v="174 Forsyth St"/>
    <s v="New York"/>
    <s v="NY"/>
    <n v="10014"/>
  </r>
  <r>
    <n v="7391085339"/>
    <d v="2013-10-06T00:00:00"/>
    <x v="10"/>
    <x v="1"/>
    <n v="353164"/>
    <s v="T101"/>
    <s v="E"/>
    <n v="1142"/>
    <n v="1142"/>
    <s v="A"/>
    <n v="1142"/>
    <d v="1899-12-30T11:42:00"/>
    <n v="11"/>
    <n v="9"/>
    <s v="Stanton St"/>
    <s v="9 Stanton St"/>
    <s v="New York"/>
    <s v="NY"/>
    <n v="10014"/>
  </r>
  <r>
    <n v="7391085303"/>
    <d v="2013-10-06T00:00:00"/>
    <x v="9"/>
    <x v="1"/>
    <n v="353164"/>
    <s v="T101"/>
    <s v="E"/>
    <n v="1115"/>
    <n v="1115"/>
    <s v="A"/>
    <n v="1115"/>
    <d v="1899-12-30T11:15:00"/>
    <n v="11"/>
    <n v="40"/>
    <s v="Bond St"/>
    <s v="40 Bond St"/>
    <s v="New York"/>
    <s v="NY"/>
    <n v="10014"/>
  </r>
  <r>
    <n v="7391085819"/>
    <d v="2013-10-07T00:00:00"/>
    <x v="6"/>
    <x v="1"/>
    <n v="353164"/>
    <s v="T101"/>
    <s v="E"/>
    <n v="505"/>
    <n v="505"/>
    <s v="P"/>
    <n v="1705"/>
    <d v="1899-12-30T17:05:00"/>
    <n v="17"/>
    <n v="209"/>
    <s v="Bowery"/>
    <s v="209 Bowery"/>
    <s v="New York"/>
    <s v="NY"/>
    <n v="10014"/>
  </r>
  <r>
    <n v="7391085777"/>
    <d v="2013-10-07T00:00:00"/>
    <x v="2"/>
    <x v="0"/>
    <n v="353164"/>
    <s v="T101"/>
    <s v="E"/>
    <n v="320"/>
    <n v="320"/>
    <s v="P"/>
    <n v="1520"/>
    <d v="1899-12-30T15:20:00"/>
    <n v="15"/>
    <n v="247"/>
    <s v="Elizabeth St"/>
    <s v="247 Elizabeth St"/>
    <s v="New York"/>
    <s v="NY"/>
    <n v="10014"/>
  </r>
  <r>
    <n v="7391085765"/>
    <d v="2013-10-07T00:00:00"/>
    <x v="2"/>
    <x v="0"/>
    <n v="353164"/>
    <s v="T101"/>
    <s v="E"/>
    <n v="319"/>
    <n v="319"/>
    <s v="P"/>
    <n v="1519"/>
    <d v="1899-12-30T15:19:00"/>
    <n v="15"/>
    <n v="262"/>
    <s v="Elizabeth St"/>
    <s v="262 Elizabeth St"/>
    <s v="New York"/>
    <s v="NY"/>
    <n v="10014"/>
  </r>
  <r>
    <n v="7391085753"/>
    <d v="2013-10-07T00:00:00"/>
    <x v="2"/>
    <x v="0"/>
    <n v="353164"/>
    <s v="T101"/>
    <s v="E"/>
    <n v="311"/>
    <n v="311"/>
    <s v="P"/>
    <n v="1511"/>
    <d v="1899-12-30T15:11:00"/>
    <n v="15"/>
    <n v="260"/>
    <s v="Mott St"/>
    <s v="260 Mott St"/>
    <s v="New York"/>
    <s v="NY"/>
    <n v="10014"/>
  </r>
  <r>
    <n v="7391085730"/>
    <d v="2013-10-07T00:00:00"/>
    <x v="2"/>
    <x v="0"/>
    <n v="353164"/>
    <s v="T101"/>
    <s v="E"/>
    <n v="306"/>
    <n v="306"/>
    <s v="P"/>
    <n v="1506"/>
    <d v="1899-12-30T15:06:00"/>
    <n v="15"/>
    <n v="48"/>
    <s v="Mott St"/>
    <s v="48 Mott St"/>
    <s v="New York"/>
    <s v="NY"/>
    <n v="10014"/>
  </r>
  <r>
    <n v="7391085728"/>
    <d v="2013-10-07T00:00:00"/>
    <x v="2"/>
    <x v="0"/>
    <n v="353164"/>
    <s v="T101"/>
    <s v="E"/>
    <n v="302"/>
    <n v="302"/>
    <s v="P"/>
    <n v="1502"/>
    <d v="1899-12-30T15:02:00"/>
    <n v="15"/>
    <n v="40"/>
    <s v="Prince St"/>
    <s v="40 Prince St"/>
    <s v="New York"/>
    <s v="NY"/>
    <n v="10014"/>
  </r>
  <r>
    <n v="7391085650"/>
    <d v="2013-10-07T00:00:00"/>
    <x v="17"/>
    <x v="2"/>
    <n v="353164"/>
    <s v="T101"/>
    <s v="E"/>
    <n v="200"/>
    <n v="200"/>
    <s v="P"/>
    <n v="1400"/>
    <d v="1899-12-30T14:00:00"/>
    <n v="14"/>
    <n v="4"/>
    <s v="Spring St"/>
    <s v="4 Spring St"/>
    <s v="New York"/>
    <s v="NY"/>
    <n v="10014"/>
  </r>
  <r>
    <n v="7391085649"/>
    <d v="2013-10-07T00:00:00"/>
    <x v="6"/>
    <x v="1"/>
    <n v="353164"/>
    <s v="T101"/>
    <s v="E"/>
    <n v="117"/>
    <n v="117"/>
    <s v="P"/>
    <n v="1317"/>
    <d v="1899-12-30T13:17:00"/>
    <n v="13"/>
    <n v="161"/>
    <s v="Allen St"/>
    <s v="161 Allen St"/>
    <s v="New York"/>
    <s v="NY"/>
    <n v="10014"/>
  </r>
  <r>
    <n v="7391085625"/>
    <d v="2013-10-07T00:00:00"/>
    <x v="6"/>
    <x v="1"/>
    <n v="353164"/>
    <s v="T101"/>
    <s v="E"/>
    <n v="1254"/>
    <n v="54"/>
    <s v="P"/>
    <n v="1254"/>
    <d v="1899-12-30T12:54:00"/>
    <n v="12"/>
    <n v="189"/>
    <s v="Allen St"/>
    <s v="189 Allen St"/>
    <s v="New York"/>
    <s v="NY"/>
    <n v="10014"/>
  </r>
  <r>
    <n v="7391085613"/>
    <d v="2013-10-07T00:00:00"/>
    <x v="6"/>
    <x v="1"/>
    <n v="353164"/>
    <s v="T101"/>
    <s v="E"/>
    <n v="1250"/>
    <n v="50"/>
    <s v="P"/>
    <n v="1250"/>
    <d v="1899-12-30T12:50:00"/>
    <n v="12"/>
    <n v="169"/>
    <s v="Allen St"/>
    <s v="169 Allen St"/>
    <s v="New York"/>
    <s v="NY"/>
    <n v="10014"/>
  </r>
  <r>
    <n v="7391085601"/>
    <d v="2013-10-07T00:00:00"/>
    <x v="6"/>
    <x v="1"/>
    <n v="353164"/>
    <s v="T101"/>
    <s v="E"/>
    <n v="1247"/>
    <n v="47"/>
    <s v="P"/>
    <n v="1247"/>
    <d v="1899-12-30T12:47:00"/>
    <n v="12"/>
    <n v="167"/>
    <s v="Allen St"/>
    <s v="167 Allen St"/>
    <s v="New York"/>
    <s v="NY"/>
    <n v="10014"/>
  </r>
  <r>
    <n v="7391085856"/>
    <d v="2013-10-07T00:00:00"/>
    <x v="5"/>
    <x v="0"/>
    <n v="353164"/>
    <s v="T101"/>
    <s v="E"/>
    <n v="551"/>
    <n v="551"/>
    <s v="P"/>
    <n v="1751"/>
    <d v="1899-12-30T17:51:00"/>
    <n v="17"/>
    <n v="10"/>
    <s v="Delancey St"/>
    <s v="10 Delancey St"/>
    <s v="New York"/>
    <s v="NY"/>
    <n v="10014"/>
  </r>
  <r>
    <n v="7391085844"/>
    <d v="2013-10-07T00:00:00"/>
    <x v="2"/>
    <x v="0"/>
    <n v="353164"/>
    <s v="T101"/>
    <s v="E"/>
    <n v="545"/>
    <n v="545"/>
    <s v="P"/>
    <n v="1745"/>
    <d v="1899-12-30T17:45:00"/>
    <n v="17"/>
    <n v="1"/>
    <s v="Rivington St"/>
    <s v="1 Rivington St"/>
    <s v="New York"/>
    <s v="NY"/>
    <n v="10014"/>
  </r>
  <r>
    <n v="7391085832"/>
    <d v="2013-10-07T00:00:00"/>
    <x v="2"/>
    <x v="0"/>
    <n v="353164"/>
    <s v="T101"/>
    <s v="E"/>
    <n v="543"/>
    <n v="543"/>
    <s v="P"/>
    <n v="1743"/>
    <d v="1899-12-30T17:43:00"/>
    <n v="17"/>
    <n v="4"/>
    <s v="Rivington St"/>
    <s v="4 Rivington St"/>
    <s v="New York"/>
    <s v="NY"/>
    <n v="10014"/>
  </r>
  <r>
    <n v="7391085820"/>
    <d v="2013-10-07T00:00:00"/>
    <x v="2"/>
    <x v="0"/>
    <n v="353164"/>
    <s v="T101"/>
    <s v="E"/>
    <n v="507"/>
    <n v="507"/>
    <s v="P"/>
    <n v="1707"/>
    <d v="1899-12-30T17:07:00"/>
    <n v="17"/>
    <n v="4"/>
    <s v="Rivington St"/>
    <s v="4 Rivington St"/>
    <s v="New York"/>
    <s v="NY"/>
    <n v="10014"/>
  </r>
  <r>
    <n v="7391085807"/>
    <d v="2013-10-07T00:00:00"/>
    <x v="4"/>
    <x v="0"/>
    <n v="353164"/>
    <s v="T101"/>
    <s v="E"/>
    <n v="501"/>
    <n v="501"/>
    <s v="P"/>
    <n v="1701"/>
    <d v="1899-12-30T17:01:00"/>
    <n v="17"/>
    <n v="196"/>
    <s v="Bowery"/>
    <s v="196 Bowery"/>
    <s v="New York"/>
    <s v="NY"/>
    <n v="10014"/>
  </r>
  <r>
    <n v="7391085741"/>
    <d v="2013-10-07T00:00:00"/>
    <x v="2"/>
    <x v="0"/>
    <n v="353164"/>
    <s v="T101"/>
    <s v="E"/>
    <n v="308"/>
    <n v="308"/>
    <s v="P"/>
    <n v="1508"/>
    <d v="1899-12-30T15:08:00"/>
    <n v="15"/>
    <n v="252"/>
    <s v="Mott St"/>
    <s v="252 Mott St"/>
    <s v="New York"/>
    <s v="NY"/>
    <n v="10014"/>
  </r>
  <r>
    <n v="7391085716"/>
    <d v="2013-10-07T00:00:00"/>
    <x v="0"/>
    <x v="0"/>
    <n v="353164"/>
    <s v="T101"/>
    <s v="E"/>
    <n v="257"/>
    <n v="257"/>
    <s v="P"/>
    <n v="1457"/>
    <d v="1899-12-30T14:57:00"/>
    <n v="14"/>
    <n v="55"/>
    <s v="Spring St"/>
    <s v="55 Spring St"/>
    <s v="New York"/>
    <s v="NY"/>
    <n v="10014"/>
  </r>
  <r>
    <n v="7391085704"/>
    <d v="2013-10-07T00:00:00"/>
    <x v="2"/>
    <x v="0"/>
    <n v="353164"/>
    <s v="T101"/>
    <s v="E"/>
    <n v="254"/>
    <n v="254"/>
    <s v="P"/>
    <n v="1454"/>
    <d v="1899-12-30T14:54:00"/>
    <n v="14"/>
    <n v="57"/>
    <s v="Spring St"/>
    <s v="57 Spring St"/>
    <s v="New York"/>
    <s v="NY"/>
    <n v="10014"/>
  </r>
  <r>
    <n v="7391085686"/>
    <d v="2013-10-07T00:00:00"/>
    <x v="2"/>
    <x v="0"/>
    <n v="353164"/>
    <s v="T101"/>
    <s v="E"/>
    <n v="235"/>
    <n v="235"/>
    <s v="P"/>
    <n v="1435"/>
    <d v="1899-12-30T14:35:00"/>
    <n v="14"/>
    <n v="252"/>
    <s v="Elizabeth St"/>
    <s v="252 Elizabeth St"/>
    <s v="New York"/>
    <s v="NY"/>
    <n v="10014"/>
  </r>
  <r>
    <n v="7391085674"/>
    <d v="2013-10-07T00:00:00"/>
    <x v="5"/>
    <x v="0"/>
    <n v="353164"/>
    <s v="T101"/>
    <s v="E"/>
    <n v="222"/>
    <n v="222"/>
    <s v="P"/>
    <n v="1422"/>
    <d v="1899-12-30T14:22:00"/>
    <n v="14"/>
    <n v="306"/>
    <s v="Mott St"/>
    <s v="306 Mott St"/>
    <s v="New York"/>
    <s v="NY"/>
    <n v="10014"/>
  </r>
  <r>
    <n v="7391085662"/>
    <d v="2013-10-07T00:00:00"/>
    <x v="2"/>
    <x v="0"/>
    <n v="353164"/>
    <s v="T101"/>
    <s v="E"/>
    <n v="213"/>
    <n v="213"/>
    <s v="P"/>
    <n v="1413"/>
    <d v="1899-12-30T14:13:00"/>
    <n v="14"/>
    <n v="52"/>
    <s v="Prince St"/>
    <s v="52 Prince St"/>
    <s v="New York"/>
    <s v="NY"/>
    <n v="10014"/>
  </r>
  <r>
    <n v="7391085595"/>
    <d v="2013-10-07T00:00:00"/>
    <x v="6"/>
    <x v="1"/>
    <n v="353164"/>
    <s v="T101"/>
    <s v="E"/>
    <n v="1238"/>
    <n v="38"/>
    <s v="P"/>
    <n v="1238"/>
    <d v="1899-12-30T12:38:00"/>
    <n v="12"/>
    <n v="161"/>
    <s v="Allen St"/>
    <s v="161 Allen St"/>
    <s v="New York"/>
    <s v="NY"/>
    <n v="10014"/>
  </r>
  <r>
    <n v="7391085583"/>
    <d v="2013-10-07T00:00:00"/>
    <x v="10"/>
    <x v="1"/>
    <n v="353164"/>
    <s v="T101"/>
    <s v="E"/>
    <n v="1235"/>
    <n v="35"/>
    <s v="P"/>
    <n v="1235"/>
    <d v="1899-12-30T12:35:00"/>
    <n v="12"/>
    <n v="161"/>
    <s v="Allen St"/>
    <s v="161 Allen St"/>
    <s v="New York"/>
    <s v="NY"/>
    <n v="10014"/>
  </r>
  <r>
    <n v="7391086113"/>
    <d v="2013-10-08T00:00:00"/>
    <x v="20"/>
    <x v="0"/>
    <n v="353164"/>
    <s v="T101"/>
    <s v="E"/>
    <n v="414"/>
    <n v="414"/>
    <s v="P"/>
    <n v="1614"/>
    <d v="1899-12-30T16:14:00"/>
    <n v="16"/>
    <n v="100"/>
    <s v="John St"/>
    <s v="100 John St"/>
    <s v="New York"/>
    <s v="NY"/>
    <n v="10014"/>
  </r>
  <r>
    <n v="7391086083"/>
    <d v="2013-10-08T00:00:00"/>
    <x v="20"/>
    <x v="0"/>
    <n v="353164"/>
    <s v="T101"/>
    <s v="E"/>
    <n v="358"/>
    <n v="358"/>
    <s v="P"/>
    <n v="1558"/>
    <d v="1899-12-30T15:58:00"/>
    <n v="15"/>
    <n v="55"/>
    <s v="Fulton St"/>
    <s v="55 Fulton St"/>
    <s v="New York"/>
    <s v="NY"/>
    <n v="10014"/>
  </r>
  <r>
    <n v="7391086071"/>
    <d v="2013-10-08T00:00:00"/>
    <x v="9"/>
    <x v="1"/>
    <n v="353164"/>
    <s v="T101"/>
    <s v="E"/>
    <n v="355"/>
    <n v="355"/>
    <s v="P"/>
    <n v="1555"/>
    <d v="1899-12-30T15:55:00"/>
    <n v="15"/>
    <n v="55"/>
    <s v="Fulton St"/>
    <s v="55 Fulton St"/>
    <s v="New York"/>
    <s v="NY"/>
    <n v="10014"/>
  </r>
  <r>
    <n v="7391086058"/>
    <d v="2013-10-08T00:00:00"/>
    <x v="20"/>
    <x v="0"/>
    <n v="353164"/>
    <s v="T101"/>
    <s v="E"/>
    <n v="348"/>
    <n v="348"/>
    <s v="P"/>
    <n v="1548"/>
    <d v="1899-12-30T15:48:00"/>
    <n v="15"/>
    <n v="50"/>
    <s v="Fulton St"/>
    <s v="50 Fulton St"/>
    <s v="New York"/>
    <s v="NY"/>
    <n v="10014"/>
  </r>
  <r>
    <n v="7391086034"/>
    <d v="2013-10-08T00:00:00"/>
    <x v="4"/>
    <x v="0"/>
    <n v="353164"/>
    <s v="T101"/>
    <s v="E"/>
    <n v="300"/>
    <n v="300"/>
    <s v="P"/>
    <n v="1500"/>
    <d v="1899-12-30T15:00:00"/>
    <n v="15"/>
    <n v="5"/>
    <s v="E Broadway."/>
    <s v="5 E Broadway."/>
    <s v="New York"/>
    <s v="NY"/>
    <n v="10014"/>
  </r>
  <r>
    <n v="7391086009"/>
    <d v="2013-10-08T00:00:00"/>
    <x v="13"/>
    <x v="0"/>
    <n v="353164"/>
    <s v="T101"/>
    <s v="E"/>
    <n v="240"/>
    <n v="240"/>
    <s v="P"/>
    <n v="1440"/>
    <d v="1899-12-30T14:40:00"/>
    <n v="14"/>
    <n v="203"/>
    <s v="Grand St"/>
    <s v="203 Grand St"/>
    <s v="New York"/>
    <s v="NY"/>
    <n v="10014"/>
  </r>
  <r>
    <n v="7391085984"/>
    <d v="2013-10-08T00:00:00"/>
    <x v="4"/>
    <x v="0"/>
    <n v="353164"/>
    <s v="T101"/>
    <s v="E"/>
    <n v="231"/>
    <n v="231"/>
    <s v="P"/>
    <n v="1431"/>
    <d v="1899-12-30T14:31:00"/>
    <n v="14"/>
    <n v="180"/>
    <s v="Mott St"/>
    <s v="180 Mott St"/>
    <s v="New York"/>
    <s v="NY"/>
    <n v="10014"/>
  </r>
  <r>
    <n v="7391085960"/>
    <d v="2013-10-08T00:00:00"/>
    <x v="2"/>
    <x v="0"/>
    <n v="353164"/>
    <s v="T101"/>
    <s v="E"/>
    <n v="135"/>
    <n v="135"/>
    <s v="P"/>
    <n v="1335"/>
    <d v="1899-12-30T13:35:00"/>
    <n v="13"/>
    <n v="26"/>
    <s v="Prince St"/>
    <s v="26 Prince St"/>
    <s v="New York"/>
    <s v="NY"/>
    <n v="10014"/>
  </r>
  <r>
    <n v="7391085947"/>
    <d v="2013-10-08T00:00:00"/>
    <x v="0"/>
    <x v="0"/>
    <n v="353164"/>
    <s v="T101"/>
    <s v="E"/>
    <n v="121"/>
    <n v="121"/>
    <s v="P"/>
    <n v="1321"/>
    <d v="1899-12-30T13:21:00"/>
    <n v="13"/>
    <n v="2"/>
    <s v="Spring St"/>
    <s v="2 Spring St"/>
    <s v="New York"/>
    <s v="NY"/>
    <n v="10014"/>
  </r>
  <r>
    <n v="7391085935"/>
    <d v="2013-10-08T00:00:00"/>
    <x v="9"/>
    <x v="1"/>
    <n v="353164"/>
    <s v="T101"/>
    <s v="E"/>
    <n v="117"/>
    <n v="117"/>
    <s v="P"/>
    <n v="1317"/>
    <d v="1899-12-30T13:17:00"/>
    <n v="13"/>
    <n v="196"/>
    <s v="Bowery"/>
    <s v="196 Bowery"/>
    <s v="New York"/>
    <s v="NY"/>
    <n v="10014"/>
  </r>
  <r>
    <n v="7391086150"/>
    <d v="2013-10-08T00:00:00"/>
    <x v="20"/>
    <x v="0"/>
    <n v="353164"/>
    <s v="T101"/>
    <s v="E"/>
    <n v="548"/>
    <n v="548"/>
    <s v="P"/>
    <n v="1748"/>
    <d v="1899-12-30T17:48:00"/>
    <n v="17"/>
    <n v="111"/>
    <s v="John St"/>
    <s v="111 John St"/>
    <s v="New York"/>
    <s v="NY"/>
    <n v="10014"/>
  </r>
  <r>
    <n v="7391086149"/>
    <d v="2013-10-08T00:00:00"/>
    <x v="3"/>
    <x v="1"/>
    <n v="353164"/>
    <s v="T101"/>
    <s v="E"/>
    <n v="542"/>
    <n v="542"/>
    <s v="P"/>
    <n v="1742"/>
    <d v="1899-12-30T17:42:00"/>
    <n v="17"/>
    <n v="75"/>
    <s v="Nassau St"/>
    <s v="75 Nassau St"/>
    <s v="New York"/>
    <s v="NY"/>
    <n v="10014"/>
  </r>
  <r>
    <n v="7391086137"/>
    <d v="2013-10-08T00:00:00"/>
    <x v="3"/>
    <x v="1"/>
    <n v="353164"/>
    <s v="T101"/>
    <s v="E"/>
    <n v="511"/>
    <n v="511"/>
    <s v="P"/>
    <n v="1711"/>
    <d v="1899-12-30T17:11:00"/>
    <n v="17"/>
    <n v="55"/>
    <s v="Fulton St"/>
    <s v="55 Fulton St"/>
    <s v="New York"/>
    <s v="NY"/>
    <n v="10014"/>
  </r>
  <r>
    <n v="7391086125"/>
    <d v="2013-10-08T00:00:00"/>
    <x v="3"/>
    <x v="1"/>
    <n v="353164"/>
    <s v="T101"/>
    <s v="E"/>
    <n v="418"/>
    <n v="418"/>
    <s v="P"/>
    <n v="1618"/>
    <d v="1899-12-30T16:18:00"/>
    <n v="16"/>
    <n v="111"/>
    <s v="John St"/>
    <s v="111 John St"/>
    <s v="New York"/>
    <s v="NY"/>
    <n v="10014"/>
  </r>
  <r>
    <n v="7391086101"/>
    <d v="2013-10-08T00:00:00"/>
    <x v="3"/>
    <x v="1"/>
    <n v="353164"/>
    <s v="T101"/>
    <s v="E"/>
    <n v="411"/>
    <n v="411"/>
    <s v="P"/>
    <n v="1611"/>
    <d v="1899-12-30T16:11:00"/>
    <n v="16"/>
    <n v="99"/>
    <s v="John St"/>
    <s v="99 John St"/>
    <s v="New York"/>
    <s v="NY"/>
    <n v="10014"/>
  </r>
  <r>
    <n v="7391086095"/>
    <d v="2013-10-08T00:00:00"/>
    <x v="1"/>
    <x v="0"/>
    <n v="353164"/>
    <s v="T101"/>
    <s v="E"/>
    <n v="404"/>
    <n v="404"/>
    <s v="P"/>
    <n v="1604"/>
    <d v="1899-12-30T16:04:00"/>
    <n v="16"/>
    <n v="123"/>
    <s v="William St"/>
    <s v="123 William St"/>
    <s v="New York"/>
    <s v="NY"/>
    <n v="10014"/>
  </r>
  <r>
    <n v="7391086046"/>
    <d v="2013-10-08T00:00:00"/>
    <x v="4"/>
    <x v="0"/>
    <n v="353164"/>
    <s v="T101"/>
    <s v="E"/>
    <n v="344"/>
    <n v="344"/>
    <s v="P"/>
    <n v="1544"/>
    <d v="1899-12-30T15:44:00"/>
    <n v="15"/>
    <n v="40"/>
    <s v="Fulton St"/>
    <s v="40 Fulton St"/>
    <s v="New York"/>
    <s v="NY"/>
    <n v="10014"/>
  </r>
  <r>
    <n v="7391086022"/>
    <d v="2013-10-08T00:00:00"/>
    <x v="5"/>
    <x v="0"/>
    <n v="353164"/>
    <s v="T101"/>
    <s v="E"/>
    <n v="255"/>
    <n v="255"/>
    <s v="P"/>
    <n v="1455"/>
    <d v="1899-12-30T14:55:00"/>
    <n v="14"/>
    <n v="5"/>
    <s v="Mott St"/>
    <s v="5 Mott St"/>
    <s v="New York"/>
    <s v="NY"/>
    <n v="10014"/>
  </r>
  <r>
    <n v="7391085996"/>
    <d v="2013-10-08T00:00:00"/>
    <x v="3"/>
    <x v="1"/>
    <n v="353164"/>
    <s v="T101"/>
    <s v="E"/>
    <n v="236"/>
    <n v="236"/>
    <s v="P"/>
    <n v="1436"/>
    <d v="1899-12-30T14:36:00"/>
    <n v="14"/>
    <n v="154"/>
    <s v="Mott St"/>
    <s v="154 Mott St"/>
    <s v="New York"/>
    <s v="NY"/>
    <n v="10014"/>
  </r>
  <r>
    <n v="7391085972"/>
    <d v="2013-10-08T00:00:00"/>
    <x v="2"/>
    <x v="0"/>
    <n v="353164"/>
    <s v="T101"/>
    <s v="E"/>
    <n v="137"/>
    <n v="137"/>
    <s v="P"/>
    <n v="1337"/>
    <d v="1899-12-30T13:37:00"/>
    <n v="13"/>
    <n v="250"/>
    <s v="Mott St"/>
    <s v="250 Mott St"/>
    <s v="New York"/>
    <s v="NY"/>
    <n v="10014"/>
  </r>
  <r>
    <n v="7391085923"/>
    <d v="2013-10-08T00:00:00"/>
    <x v="2"/>
    <x v="0"/>
    <n v="353164"/>
    <s v="T101"/>
    <s v="E"/>
    <n v="103"/>
    <n v="103"/>
    <s v="P"/>
    <n v="1303"/>
    <d v="1899-12-30T13:03:00"/>
    <n v="13"/>
    <n v="181"/>
    <s v="Chrystie St"/>
    <s v="181 Chrystie St"/>
    <s v="New York"/>
    <s v="NY"/>
    <n v="10014"/>
  </r>
  <r>
    <n v="7391085900"/>
    <d v="2013-10-08T00:00:00"/>
    <x v="6"/>
    <x v="1"/>
    <n v="353164"/>
    <s v="T101"/>
    <s v="E"/>
    <n v="1247"/>
    <n v="47"/>
    <s v="P"/>
    <n v="1247"/>
    <d v="1899-12-30T12:47:00"/>
    <n v="12"/>
    <s v="90-96"/>
    <s v="Stanton St"/>
    <s v="90-96 Stanton St"/>
    <s v="New York"/>
    <s v="NY"/>
    <n v="10014"/>
  </r>
  <r>
    <n v="7391085893"/>
    <d v="2013-10-08T00:00:00"/>
    <x v="8"/>
    <x v="3"/>
    <n v="353164"/>
    <s v="T101"/>
    <s v="E"/>
    <n v="1244"/>
    <n v="44"/>
    <s v="P"/>
    <n v="1244"/>
    <d v="1899-12-30T12:44:00"/>
    <n v="12"/>
    <n v="95"/>
    <s v="Stanton St"/>
    <s v="95 Stanton St"/>
    <s v="New York"/>
    <s v="NY"/>
    <n v="10014"/>
  </r>
  <r>
    <n v="7391086447"/>
    <d v="2013-10-09T00:00:00"/>
    <x v="2"/>
    <x v="0"/>
    <n v="353164"/>
    <s v="T101"/>
    <s v="E"/>
    <n v="534"/>
    <n v="534"/>
    <s v="P"/>
    <n v="1734"/>
    <d v="1899-12-30T17:34:00"/>
    <n v="17"/>
    <n v="500"/>
    <s v="6th Ave"/>
    <s v="500 6th Ave"/>
    <s v="New York"/>
    <s v="NY"/>
    <n v="10014"/>
  </r>
  <r>
    <n v="7391086435"/>
    <d v="2013-10-09T00:00:00"/>
    <x v="2"/>
    <x v="0"/>
    <n v="353164"/>
    <s v="T101"/>
    <s v="E"/>
    <n v="527"/>
    <n v="527"/>
    <s v="P"/>
    <n v="1727"/>
    <d v="1899-12-30T17:27:00"/>
    <n v="17"/>
    <n v="105"/>
    <s v="W 13th St"/>
    <s v="105 W 13th St"/>
    <s v="New York"/>
    <s v="NY"/>
    <n v="10014"/>
  </r>
  <r>
    <n v="7391086423"/>
    <d v="2013-10-09T00:00:00"/>
    <x v="8"/>
    <x v="3"/>
    <n v="353164"/>
    <s v="T101"/>
    <s v="E"/>
    <n v="509"/>
    <n v="509"/>
    <s v="P"/>
    <n v="1709"/>
    <d v="1899-12-30T17:09:00"/>
    <n v="17"/>
    <n v="8"/>
    <s v="W 14th St"/>
    <s v="8 W 14th St"/>
    <s v="New York"/>
    <s v="NY"/>
    <n v="10014"/>
  </r>
  <r>
    <n v="7391086400"/>
    <d v="2013-10-09T00:00:00"/>
    <x v="6"/>
    <x v="1"/>
    <n v="353164"/>
    <s v="T101"/>
    <s v="E"/>
    <n v="504"/>
    <n v="504"/>
    <s v="P"/>
    <n v="1704"/>
    <d v="1899-12-30T17:04:00"/>
    <n v="17"/>
    <n v="41863"/>
    <s v="W 14th St"/>
    <s v="41863 W 14th St"/>
    <s v="New York"/>
    <s v="NY"/>
    <n v="10014"/>
  </r>
  <r>
    <n v="7391086381"/>
    <d v="2013-10-09T00:00:00"/>
    <x v="8"/>
    <x v="3"/>
    <n v="353164"/>
    <s v="T101"/>
    <s v="E"/>
    <n v="426"/>
    <n v="426"/>
    <s v="P"/>
    <n v="1626"/>
    <d v="1899-12-30T16:26:00"/>
    <n v="16"/>
    <n v="25"/>
    <s v="W 14th St"/>
    <s v="25 W 14th St"/>
    <s v="New York"/>
    <s v="NY"/>
    <n v="10014"/>
  </r>
  <r>
    <n v="7391086356"/>
    <d v="2013-10-09T00:00:00"/>
    <x v="15"/>
    <x v="1"/>
    <n v="353164"/>
    <s v="T101"/>
    <s v="E"/>
    <n v="415"/>
    <n v="415"/>
    <s v="P"/>
    <n v="1615"/>
    <d v="1899-12-30T16:15:00"/>
    <n v="16"/>
    <n v="3"/>
    <s v="W 13th St"/>
    <s v="3 W 13th St"/>
    <s v="New York"/>
    <s v="NY"/>
    <n v="10014"/>
  </r>
  <r>
    <n v="7391086332"/>
    <d v="2013-10-09T00:00:00"/>
    <x v="2"/>
    <x v="0"/>
    <n v="353164"/>
    <s v="T101"/>
    <s v="E"/>
    <n v="406"/>
    <n v="406"/>
    <s v="P"/>
    <n v="1606"/>
    <d v="1899-12-30T16:06:00"/>
    <n v="16"/>
    <n v="500"/>
    <s v="6th Ave"/>
    <s v="500 6th Ave"/>
    <s v="New York"/>
    <s v="NY"/>
    <n v="10014"/>
  </r>
  <r>
    <n v="7391086320"/>
    <d v="2013-10-09T00:00:00"/>
    <x v="8"/>
    <x v="3"/>
    <n v="353164"/>
    <s v="T101"/>
    <s v="E"/>
    <n v="259"/>
    <n v="259"/>
    <s v="P"/>
    <n v="1459"/>
    <d v="1899-12-30T14:59:00"/>
    <n v="14"/>
    <n v="434"/>
    <s v="6th Ave"/>
    <s v="434 6th Ave"/>
    <s v="New York"/>
    <s v="NY"/>
    <n v="10014"/>
  </r>
  <r>
    <n v="7391086228"/>
    <d v="2013-10-09T00:00:00"/>
    <x v="4"/>
    <x v="0"/>
    <n v="353164"/>
    <s v="T101"/>
    <s v="E"/>
    <n v="128"/>
    <n v="128"/>
    <s v="P"/>
    <n v="1328"/>
    <d v="1899-12-30T13:28:00"/>
    <n v="13"/>
    <n v="11"/>
    <s v="E 1st St"/>
    <s v="11 E 1st St"/>
    <s v="New York"/>
    <s v="NY"/>
    <n v="10014"/>
  </r>
  <r>
    <n v="7391086198"/>
    <d v="2013-10-09T00:00:00"/>
    <x v="6"/>
    <x v="1"/>
    <n v="353164"/>
    <s v="T101"/>
    <s v="E"/>
    <n v="108"/>
    <n v="108"/>
    <s v="P"/>
    <n v="1308"/>
    <d v="1899-12-30T13:08:00"/>
    <n v="13"/>
    <n v="189"/>
    <s v="Allen St"/>
    <s v="189 Allen St"/>
    <s v="New York"/>
    <s v="NY"/>
    <n v="10014"/>
  </r>
  <r>
    <n v="7391086411"/>
    <d v="2013-10-09T00:00:00"/>
    <x v="8"/>
    <x v="3"/>
    <n v="353164"/>
    <s v="T101"/>
    <s v="E"/>
    <n v="506"/>
    <n v="506"/>
    <s v="P"/>
    <n v="1706"/>
    <d v="1899-12-30T17:06:00"/>
    <n v="17"/>
    <n v="9"/>
    <s v="W 14th St"/>
    <s v="9 W 14th St"/>
    <s v="New York"/>
    <s v="NY"/>
    <n v="10014"/>
  </r>
  <r>
    <n v="7391086393"/>
    <d v="2013-10-09T00:00:00"/>
    <x v="8"/>
    <x v="3"/>
    <n v="353164"/>
    <s v="T101"/>
    <s v="E"/>
    <n v="501"/>
    <n v="501"/>
    <s v="P"/>
    <n v="1701"/>
    <d v="1899-12-30T17:01:00"/>
    <n v="17"/>
    <n v="25"/>
    <s v="W 14th St"/>
    <s v="25 W 14th St"/>
    <s v="New York"/>
    <s v="NY"/>
    <n v="10014"/>
  </r>
  <r>
    <n v="7391086370"/>
    <d v="2013-10-09T00:00:00"/>
    <x v="8"/>
    <x v="3"/>
    <n v="353164"/>
    <s v="T101"/>
    <s v="E"/>
    <n v="423"/>
    <n v="423"/>
    <s v="P"/>
    <n v="1623"/>
    <d v="1899-12-30T16:23:00"/>
    <n v="16"/>
    <n v="22"/>
    <s v="W 14th St"/>
    <s v="22 W 14th St"/>
    <s v="New York"/>
    <s v="NY"/>
    <n v="10014"/>
  </r>
  <r>
    <n v="7391086368"/>
    <d v="2013-10-09T00:00:00"/>
    <x v="8"/>
    <x v="3"/>
    <n v="353164"/>
    <s v="T101"/>
    <s v="E"/>
    <n v="419"/>
    <n v="419"/>
    <s v="P"/>
    <n v="1619"/>
    <d v="1899-12-30T16:19:00"/>
    <n v="16"/>
    <n v="22"/>
    <s v="W 14th St"/>
    <s v="22 W 14th St"/>
    <s v="New York"/>
    <s v="NY"/>
    <n v="10014"/>
  </r>
  <r>
    <n v="7391086344"/>
    <d v="2013-10-09T00:00:00"/>
    <x v="2"/>
    <x v="0"/>
    <n v="353164"/>
    <s v="T101"/>
    <s v="E"/>
    <n v="410"/>
    <n v="410"/>
    <s v="P"/>
    <n v="1610"/>
    <d v="1899-12-30T16:10:00"/>
    <n v="16"/>
    <n v="30"/>
    <s v="W 13th St"/>
    <s v="30 W 13th St"/>
    <s v="New York"/>
    <s v="NY"/>
    <n v="10014"/>
  </r>
  <r>
    <n v="7391086319"/>
    <d v="2013-10-09T00:00:00"/>
    <x v="8"/>
    <x v="3"/>
    <n v="353164"/>
    <s v="T101"/>
    <s v="E"/>
    <n v="248"/>
    <n v="248"/>
    <s v="P"/>
    <n v="1448"/>
    <d v="1899-12-30T14:48:00"/>
    <n v="14"/>
    <n v="65"/>
    <s v="W 8th St"/>
    <s v="65 W 8th St"/>
    <s v="New York"/>
    <s v="NY"/>
    <n v="10014"/>
  </r>
  <r>
    <n v="7391086307"/>
    <d v="2013-10-09T00:00:00"/>
    <x v="6"/>
    <x v="1"/>
    <n v="353164"/>
    <s v="T101"/>
    <s v="E"/>
    <n v="240"/>
    <n v="240"/>
    <s v="P"/>
    <n v="1440"/>
    <d v="1899-12-30T14:40:00"/>
    <n v="14"/>
    <s v="23-25"/>
    <s v="W 8th St"/>
    <s v="23-25 W 8th St"/>
    <s v="New York"/>
    <s v="NY"/>
    <n v="10014"/>
  </r>
  <r>
    <n v="7391086290"/>
    <d v="2013-10-09T00:00:00"/>
    <x v="8"/>
    <x v="3"/>
    <n v="353164"/>
    <s v="T101"/>
    <s v="E"/>
    <n v="238"/>
    <n v="238"/>
    <s v="P"/>
    <n v="1438"/>
    <d v="1899-12-30T14:38:00"/>
    <n v="14"/>
    <n v="24"/>
    <s v="W 8th St"/>
    <s v="24 W 8th St"/>
    <s v="New York"/>
    <s v="NY"/>
    <n v="10014"/>
  </r>
  <r>
    <n v="7391086289"/>
    <d v="2013-10-09T00:00:00"/>
    <x v="8"/>
    <x v="3"/>
    <n v="353164"/>
    <s v="T101"/>
    <s v="E"/>
    <n v="236"/>
    <n v="236"/>
    <s v="P"/>
    <n v="1436"/>
    <d v="1899-12-30T14:36:00"/>
    <n v="14"/>
    <n v="17"/>
    <s v="W 8th St"/>
    <s v="17 W 8th St"/>
    <s v="New York"/>
    <s v="NY"/>
    <n v="10014"/>
  </r>
  <r>
    <n v="7391086277"/>
    <d v="2013-10-09T00:00:00"/>
    <x v="20"/>
    <x v="0"/>
    <n v="353164"/>
    <s v="T101"/>
    <s v="E"/>
    <n v="215"/>
    <n v="215"/>
    <s v="P"/>
    <n v="1415"/>
    <d v="1899-12-30T14:15:00"/>
    <n v="14"/>
    <n v="740"/>
    <s v="Broadway"/>
    <s v="740 Broadway"/>
    <s v="New York"/>
    <s v="NY"/>
    <n v="10014"/>
  </r>
  <r>
    <n v="7391086265"/>
    <d v="2013-10-09T00:00:00"/>
    <x v="3"/>
    <x v="1"/>
    <n v="353164"/>
    <s v="T101"/>
    <s v="E"/>
    <n v="214"/>
    <n v="214"/>
    <s v="P"/>
    <n v="1414"/>
    <d v="1899-12-30T14:14:00"/>
    <n v="14"/>
    <n v="735"/>
    <s v="Broadway"/>
    <s v="735 Broadway"/>
    <s v="New York"/>
    <s v="NY"/>
    <n v="10014"/>
  </r>
  <r>
    <n v="7391086253"/>
    <d v="2013-10-09T00:00:00"/>
    <x v="3"/>
    <x v="1"/>
    <n v="353164"/>
    <s v="T101"/>
    <s v="E"/>
    <n v="151"/>
    <n v="151"/>
    <s v="P"/>
    <n v="1351"/>
    <d v="1899-12-30T13:51:00"/>
    <n v="13"/>
    <n v="676"/>
    <s v="Broadway"/>
    <s v="676 Broadway"/>
    <s v="New York"/>
    <s v="NY"/>
    <n v="10014"/>
  </r>
  <r>
    <n v="7391086241"/>
    <d v="2013-10-09T00:00:00"/>
    <x v="20"/>
    <x v="0"/>
    <n v="353164"/>
    <s v="T101"/>
    <s v="E"/>
    <n v="146"/>
    <n v="146"/>
    <s v="P"/>
    <n v="1346"/>
    <d v="1899-12-30T13:46:00"/>
    <n v="13"/>
    <n v="9"/>
    <s v="Great Jones St"/>
    <s v="9 Great Jones St"/>
    <s v="New York"/>
    <s v="NY"/>
    <n v="10014"/>
  </r>
  <r>
    <n v="7391086230"/>
    <d v="2013-10-09T00:00:00"/>
    <x v="2"/>
    <x v="0"/>
    <n v="353164"/>
    <s v="T101"/>
    <s v="E"/>
    <n v="139"/>
    <n v="139"/>
    <s v="P"/>
    <n v="1339"/>
    <d v="1899-12-30T13:39:00"/>
    <n v="13"/>
    <n v="55"/>
    <s v="Bond St"/>
    <s v="55 Bond St"/>
    <s v="New York"/>
    <s v="NY"/>
    <n v="10014"/>
  </r>
  <r>
    <n v="7391086204"/>
    <d v="2013-10-09T00:00:00"/>
    <x v="0"/>
    <x v="0"/>
    <n v="353164"/>
    <s v="T101"/>
    <s v="E"/>
    <n v="113"/>
    <n v="113"/>
    <s v="P"/>
    <n v="1313"/>
    <d v="1899-12-30T13:13:00"/>
    <n v="13"/>
    <n v="43"/>
    <s v="E 1st St"/>
    <s v="43 E 1st St"/>
    <s v="New York"/>
    <s v="NY"/>
    <n v="10014"/>
  </r>
  <r>
    <n v="7391086186"/>
    <d v="2013-10-09T00:00:00"/>
    <x v="6"/>
    <x v="1"/>
    <n v="353164"/>
    <s v="T101"/>
    <s v="E"/>
    <n v="1252"/>
    <n v="52"/>
    <s v="P"/>
    <n v="1252"/>
    <d v="1899-12-30T12:52:00"/>
    <n v="12"/>
    <n v="138"/>
    <s v="Ludlow St"/>
    <s v="138 Ludlow St"/>
    <s v="New York"/>
    <s v="NY"/>
    <n v="10014"/>
  </r>
  <r>
    <n v="7391086903"/>
    <d v="2013-10-10T00:00:00"/>
    <x v="0"/>
    <x v="0"/>
    <n v="353164"/>
    <s v="T101"/>
    <s v="E"/>
    <n v="519"/>
    <n v="519"/>
    <s v="P"/>
    <n v="1719"/>
    <d v="1899-12-30T17:19:00"/>
    <n v="17"/>
    <s v="41-45"/>
    <s v="Pine St"/>
    <s v="41-45 Pine St"/>
    <s v="New York"/>
    <s v="NY"/>
    <n v="10014"/>
  </r>
  <r>
    <n v="7391086861"/>
    <d v="2013-10-10T00:00:00"/>
    <x v="4"/>
    <x v="0"/>
    <n v="353164"/>
    <s v="T101"/>
    <s v="E"/>
    <n v="410"/>
    <n v="410"/>
    <s v="P"/>
    <n v="1610"/>
    <d v="1899-12-30T16:10:00"/>
    <n v="16"/>
    <n v="110"/>
    <s v="William St"/>
    <s v="110 William St"/>
    <s v="New York"/>
    <s v="NY"/>
    <n v="10014"/>
  </r>
  <r>
    <n v="7391086812"/>
    <d v="2013-10-10T00:00:00"/>
    <x v="3"/>
    <x v="1"/>
    <n v="353164"/>
    <s v="T101"/>
    <s v="E"/>
    <n v="341"/>
    <n v="341"/>
    <s v="P"/>
    <n v="1541"/>
    <d v="1899-12-30T15:41:00"/>
    <n v="15"/>
    <n v="55"/>
    <s v="Fulton St"/>
    <s v="55 Fulton St"/>
    <s v="New York"/>
    <s v="NY"/>
    <n v="10014"/>
  </r>
  <r>
    <n v="7391086800"/>
    <d v="2013-10-10T00:00:00"/>
    <x v="21"/>
    <x v="3"/>
    <n v="353164"/>
    <s v="T101"/>
    <s v="E"/>
    <n v="305"/>
    <n v="305"/>
    <s v="P"/>
    <n v="1505"/>
    <d v="1899-12-30T15:05:00"/>
    <n v="15"/>
    <n v="108"/>
    <s v="John St"/>
    <s v="108 John St"/>
    <s v="New York"/>
    <s v="NY"/>
    <n v="10014"/>
  </r>
  <r>
    <n v="7391086794"/>
    <d v="2013-10-10T00:00:00"/>
    <x v="20"/>
    <x v="0"/>
    <n v="353164"/>
    <s v="T101"/>
    <s v="E"/>
    <n v="301"/>
    <n v="301"/>
    <s v="P"/>
    <n v="1501"/>
    <d v="1899-12-30T15:01:00"/>
    <n v="15"/>
    <n v="80"/>
    <s v="John St"/>
    <s v="80 John St"/>
    <s v="New York"/>
    <s v="NY"/>
    <n v="10014"/>
  </r>
  <r>
    <n v="7391086782"/>
    <d v="2013-10-10T00:00:00"/>
    <x v="4"/>
    <x v="0"/>
    <n v="353164"/>
    <s v="T101"/>
    <s v="E"/>
    <n v="246"/>
    <n v="246"/>
    <s v="P"/>
    <n v="1446"/>
    <d v="1899-12-30T14:46:00"/>
    <n v="14"/>
    <n v="121"/>
    <s v="Fulton St"/>
    <s v="121 Fulton St"/>
    <s v="New York"/>
    <s v="NY"/>
    <n v="10014"/>
  </r>
  <r>
    <n v="7391086770"/>
    <d v="2013-10-10T00:00:00"/>
    <x v="4"/>
    <x v="0"/>
    <n v="353164"/>
    <s v="T101"/>
    <s v="E"/>
    <n v="244"/>
    <n v="244"/>
    <s v="P"/>
    <n v="1444"/>
    <d v="1899-12-30T14:44:00"/>
    <n v="14"/>
    <n v="112"/>
    <s v="Fulton St"/>
    <s v="112 Fulton St"/>
    <s v="New York"/>
    <s v="NY"/>
    <n v="10014"/>
  </r>
  <r>
    <n v="7391086757"/>
    <d v="2013-10-10T00:00:00"/>
    <x v="2"/>
    <x v="0"/>
    <n v="353164"/>
    <s v="T101"/>
    <s v="E"/>
    <n v="154"/>
    <n v="154"/>
    <s v="P"/>
    <n v="1354"/>
    <d v="1899-12-30T13:54:00"/>
    <n v="13"/>
    <n v="45"/>
    <s v="Spring St"/>
    <s v="45 Spring St"/>
    <s v="New York"/>
    <s v="NY"/>
    <n v="10014"/>
  </r>
  <r>
    <n v="7391086745"/>
    <d v="2013-10-10T00:00:00"/>
    <x v="7"/>
    <x v="2"/>
    <n v="353164"/>
    <s v="T101"/>
    <s v="E"/>
    <n v="112"/>
    <n v="112"/>
    <s v="P"/>
    <n v="1312"/>
    <d v="1899-12-30T13:12:00"/>
    <n v="13"/>
    <n v="285"/>
    <s v="Lafayette St"/>
    <s v="285 Lafayette St"/>
    <s v="New York"/>
    <s v="NY"/>
    <n v="10014"/>
  </r>
  <r>
    <n v="7391086897"/>
    <d v="2013-10-10T00:00:00"/>
    <x v="21"/>
    <x v="3"/>
    <n v="353164"/>
    <s v="T101"/>
    <s v="E"/>
    <n v="501"/>
    <n v="501"/>
    <s v="P"/>
    <n v="1701"/>
    <d v="1899-12-30T17:01:00"/>
    <n v="17"/>
    <n v="75"/>
    <s v="Wall St"/>
    <s v="75 Wall St"/>
    <s v="New York"/>
    <s v="NY"/>
    <n v="10014"/>
  </r>
  <r>
    <n v="7391086850"/>
    <d v="2013-10-10T00:00:00"/>
    <x v="3"/>
    <x v="1"/>
    <n v="353164"/>
    <s v="T101"/>
    <s v="E"/>
    <n v="403"/>
    <n v="403"/>
    <s v="P"/>
    <n v="1603"/>
    <d v="1899-12-30T16:03:00"/>
    <n v="16"/>
    <n v="59"/>
    <s v="Nassau St"/>
    <s v="59 Nassau St"/>
    <s v="New York"/>
    <s v="NY"/>
    <n v="10014"/>
  </r>
  <r>
    <n v="7391086848"/>
    <d v="2013-10-10T00:00:00"/>
    <x v="3"/>
    <x v="1"/>
    <n v="353164"/>
    <s v="T101"/>
    <s v="E"/>
    <n v="400"/>
    <n v="400"/>
    <s v="P"/>
    <n v="1600"/>
    <d v="1899-12-30T16:00:00"/>
    <n v="16"/>
    <n v="80"/>
    <s v="Nassau St"/>
    <s v="80 Nassau St"/>
    <s v="New York"/>
    <s v="NY"/>
    <n v="10014"/>
  </r>
  <r>
    <n v="7391086836"/>
    <d v="2013-10-10T00:00:00"/>
    <x v="21"/>
    <x v="3"/>
    <n v="353164"/>
    <s v="T101"/>
    <s v="E"/>
    <n v="357"/>
    <n v="357"/>
    <s v="P"/>
    <n v="1557"/>
    <d v="1899-12-30T15:57:00"/>
    <n v="15"/>
    <n v="88"/>
    <s v="Nassau St"/>
    <s v="88 Nassau St"/>
    <s v="New York"/>
    <s v="NY"/>
    <n v="10014"/>
  </r>
  <r>
    <n v="7391086824"/>
    <d v="2013-10-10T00:00:00"/>
    <x v="4"/>
    <x v="0"/>
    <n v="353164"/>
    <s v="T101"/>
    <s v="E"/>
    <n v="354"/>
    <n v="354"/>
    <s v="P"/>
    <n v="1554"/>
    <d v="1899-12-30T15:54:00"/>
    <n v="15"/>
    <s v="102-104"/>
    <s v="Fulton St"/>
    <s v="102-104 Fulton St"/>
    <s v="New York"/>
    <s v="NY"/>
    <n v="10014"/>
  </r>
  <r>
    <n v="7391086769"/>
    <d v="2013-10-10T00:00:00"/>
    <x v="20"/>
    <x v="0"/>
    <n v="353164"/>
    <s v="T101"/>
    <s v="E"/>
    <n v="203"/>
    <n v="203"/>
    <s v="P"/>
    <n v="1403"/>
    <d v="1899-12-30T14:03:00"/>
    <n v="14"/>
    <n v="156"/>
    <s v="Mott St"/>
    <s v="156 Mott St"/>
    <s v="New York"/>
    <s v="NY"/>
    <n v="10014"/>
  </r>
  <r>
    <n v="7391086721"/>
    <d v="2013-10-10T00:00:00"/>
    <x v="4"/>
    <x v="0"/>
    <n v="353164"/>
    <s v="T101"/>
    <s v="E"/>
    <n v="1255"/>
    <n v="55"/>
    <s v="P"/>
    <n v="1255"/>
    <d v="1899-12-30T12:55:00"/>
    <n v="12"/>
    <n v="235"/>
    <s v="Bowery"/>
    <s v="235 Bowery"/>
    <s v="New York"/>
    <s v="NY"/>
    <n v="10014"/>
  </r>
  <r>
    <n v="7391086710"/>
    <d v="2013-10-10T00:00:00"/>
    <x v="9"/>
    <x v="1"/>
    <n v="353164"/>
    <s v="T101"/>
    <s v="E"/>
    <n v="1248"/>
    <n v="48"/>
    <s v="P"/>
    <n v="1248"/>
    <d v="1899-12-30T12:48:00"/>
    <n v="12"/>
    <n v="172"/>
    <s v="Forsyth St"/>
    <s v="172 Forsyth St"/>
    <s v="New York"/>
    <s v="NY"/>
    <n v="10014"/>
  </r>
  <r>
    <n v="7391086708"/>
    <d v="2013-10-10T00:00:00"/>
    <x v="9"/>
    <x v="1"/>
    <n v="353164"/>
    <s v="T101"/>
    <s v="E"/>
    <n v="1246"/>
    <n v="46"/>
    <s v="P"/>
    <n v="1246"/>
    <d v="1899-12-30T12:46:00"/>
    <n v="12"/>
    <n v="174"/>
    <s v="Forsyth St"/>
    <s v="174 Forsyth St"/>
    <s v="New York"/>
    <s v="NY"/>
    <n v="10014"/>
  </r>
  <r>
    <n v="7391086691"/>
    <d v="2013-10-10T00:00:00"/>
    <x v="2"/>
    <x v="0"/>
    <n v="353164"/>
    <s v="T101"/>
    <s v="E"/>
    <n v="1245"/>
    <n v="45"/>
    <s v="P"/>
    <n v="1245"/>
    <d v="1899-12-30T12:45:00"/>
    <n v="12"/>
    <n v="174"/>
    <s v="Forsyth St"/>
    <s v="174 Forsyth St"/>
    <s v="New York"/>
    <s v="NY"/>
    <n v="10014"/>
  </r>
  <r>
    <n v="7391087208"/>
    <d v="2013-10-11T00:00:00"/>
    <x v="8"/>
    <x v="3"/>
    <n v="353164"/>
    <s v="T101"/>
    <s v="E"/>
    <n v="514"/>
    <n v="514"/>
    <s v="P"/>
    <n v="1714"/>
    <d v="1899-12-30T17:14:00"/>
    <n v="17"/>
    <n v="291"/>
    <s v="Mercer St"/>
    <s v="291 Mercer St"/>
    <s v="New York"/>
    <s v="NY"/>
    <n v="10014"/>
  </r>
  <r>
    <n v="7391087191"/>
    <d v="2013-10-11T00:00:00"/>
    <x v="6"/>
    <x v="1"/>
    <n v="353164"/>
    <s v="T101"/>
    <s v="E"/>
    <n v="512"/>
    <n v="512"/>
    <s v="P"/>
    <n v="1712"/>
    <d v="1899-12-30T17:12:00"/>
    <n v="17"/>
    <n v="295"/>
    <s v="Mercer St"/>
    <s v="295 Mercer St"/>
    <s v="New York"/>
    <s v="NY"/>
    <n v="10014"/>
  </r>
  <r>
    <n v="7391087180"/>
    <d v="2013-10-11T00:00:00"/>
    <x v="20"/>
    <x v="0"/>
    <n v="353164"/>
    <s v="T101"/>
    <s v="E"/>
    <n v="503"/>
    <n v="503"/>
    <s v="P"/>
    <n v="1703"/>
    <d v="1899-12-30T17:03:00"/>
    <n v="17"/>
    <n v="712"/>
    <s v="Broadway"/>
    <s v="712 Broadway"/>
    <s v="New York"/>
    <s v="NY"/>
    <n v="10014"/>
  </r>
  <r>
    <n v="7391087178"/>
    <d v="2013-10-11T00:00:00"/>
    <x v="2"/>
    <x v="0"/>
    <n v="353164"/>
    <s v="T101"/>
    <s v="E"/>
    <n v="441"/>
    <n v="441"/>
    <s v="P"/>
    <n v="1641"/>
    <d v="1899-12-30T16:41:00"/>
    <n v="16"/>
    <n v="164"/>
    <s v="Crosby St"/>
    <s v="164 Crosby St"/>
    <s v="New York"/>
    <s v="NY"/>
    <n v="10014"/>
  </r>
  <r>
    <n v="7391087154"/>
    <d v="2013-10-11T00:00:00"/>
    <x v="20"/>
    <x v="0"/>
    <n v="353164"/>
    <s v="T101"/>
    <s v="E"/>
    <n v="323"/>
    <n v="323"/>
    <s v="P"/>
    <n v="1523"/>
    <d v="1899-12-30T15:23:00"/>
    <n v="15"/>
    <n v="64"/>
    <s v="Bleecker St"/>
    <s v="64 Bleecker St"/>
    <s v="New York"/>
    <s v="NY"/>
    <n v="10014"/>
  </r>
  <r>
    <n v="7391087142"/>
    <d v="2013-10-11T00:00:00"/>
    <x v="20"/>
    <x v="0"/>
    <n v="353164"/>
    <s v="T101"/>
    <s v="E"/>
    <n v="309"/>
    <n v="309"/>
    <s v="P"/>
    <n v="1509"/>
    <d v="1899-12-30T15:09:00"/>
    <n v="15"/>
    <n v="653"/>
    <s v="Broadway"/>
    <s v="653 Broadway"/>
    <s v="New York"/>
    <s v="NY"/>
    <n v="10014"/>
  </r>
  <r>
    <n v="7391087129"/>
    <d v="2013-10-11T00:00:00"/>
    <x v="3"/>
    <x v="1"/>
    <n v="353164"/>
    <s v="T101"/>
    <s v="E"/>
    <n v="301"/>
    <n v="301"/>
    <s v="P"/>
    <n v="1501"/>
    <d v="1899-12-30T15:01:00"/>
    <n v="15"/>
    <n v="65"/>
    <s v="Bleecker St"/>
    <s v="65 Bleecker St"/>
    <s v="New York"/>
    <s v="NY"/>
    <n v="10014"/>
  </r>
  <r>
    <n v="7391087117"/>
    <d v="2013-10-11T00:00:00"/>
    <x v="9"/>
    <x v="1"/>
    <n v="353164"/>
    <s v="T101"/>
    <s v="E"/>
    <n v="219"/>
    <n v="219"/>
    <s v="P"/>
    <n v="1419"/>
    <d v="1899-12-30T14:19:00"/>
    <n v="14"/>
    <n v="645"/>
    <s v="Broadway"/>
    <s v="645 Broadway"/>
    <s v="New York"/>
    <s v="NY"/>
    <n v="10014"/>
  </r>
  <r>
    <n v="7391087105"/>
    <d v="2013-10-11T00:00:00"/>
    <x v="3"/>
    <x v="1"/>
    <n v="353164"/>
    <s v="T101"/>
    <s v="E"/>
    <n v="217"/>
    <n v="217"/>
    <s v="P"/>
    <n v="1417"/>
    <d v="1899-12-30T14:17:00"/>
    <n v="14"/>
    <n v="645"/>
    <s v="Broadway"/>
    <s v="645 Broadway"/>
    <s v="New York"/>
    <s v="NY"/>
    <n v="10014"/>
  </r>
  <r>
    <n v="7391087051"/>
    <d v="2013-10-11T00:00:00"/>
    <x v="2"/>
    <x v="0"/>
    <n v="353164"/>
    <s v="T101"/>
    <s v="E"/>
    <n v="159"/>
    <n v="159"/>
    <s v="P"/>
    <n v="1359"/>
    <d v="1899-12-30T13:59:00"/>
    <n v="13"/>
    <n v="164"/>
    <s v="Crosby St"/>
    <s v="164 Crosby St"/>
    <s v="New York"/>
    <s v="NY"/>
    <n v="10014"/>
  </r>
  <r>
    <n v="7391087026"/>
    <d v="2013-10-11T00:00:00"/>
    <x v="15"/>
    <x v="1"/>
    <n v="353164"/>
    <s v="T101"/>
    <s v="E"/>
    <n v="153"/>
    <n v="153"/>
    <s v="P"/>
    <n v="1353"/>
    <d v="1899-12-30T13:53:00"/>
    <n v="13"/>
    <n v="318"/>
    <s v="Lafayette St"/>
    <s v="318 Lafayette St"/>
    <s v="New York"/>
    <s v="NY"/>
    <n v="10014"/>
  </r>
  <r>
    <n v="7391087014"/>
    <d v="2013-10-11T00:00:00"/>
    <x v="4"/>
    <x v="0"/>
    <n v="353164"/>
    <s v="T101"/>
    <s v="E"/>
    <n v="152"/>
    <n v="152"/>
    <s v="P"/>
    <n v="1352"/>
    <d v="1899-12-30T13:52:00"/>
    <n v="13"/>
    <n v="318"/>
    <s v="Lafayette St"/>
    <s v="318 Lafayette St"/>
    <s v="New York"/>
    <s v="NY"/>
    <n v="10014"/>
  </r>
  <r>
    <n v="7391086988"/>
    <d v="2013-10-11T00:00:00"/>
    <x v="4"/>
    <x v="0"/>
    <n v="353164"/>
    <s v="T101"/>
    <s v="E"/>
    <n v="139"/>
    <n v="139"/>
    <s v="P"/>
    <n v="1339"/>
    <d v="1899-12-30T13:39:00"/>
    <n v="13"/>
    <n v="87"/>
    <s v="E Houston St"/>
    <s v="87 E Houston St"/>
    <s v="New York"/>
    <s v="NY"/>
    <n v="10014"/>
  </r>
  <r>
    <n v="7391087166"/>
    <d v="2013-10-11T00:00:00"/>
    <x v="20"/>
    <x v="0"/>
    <n v="353164"/>
    <s v="T101"/>
    <s v="E"/>
    <n v="330"/>
    <n v="330"/>
    <s v="P"/>
    <n v="1530"/>
    <d v="1899-12-30T15:30:00"/>
    <n v="15"/>
    <n v="54"/>
    <s v="Bleecker St"/>
    <s v="54 Bleecker St"/>
    <s v="New York"/>
    <s v="NY"/>
    <n v="10014"/>
  </r>
  <r>
    <n v="7391087130"/>
    <d v="2013-10-11T00:00:00"/>
    <x v="20"/>
    <x v="0"/>
    <n v="353164"/>
    <s v="T101"/>
    <s v="E"/>
    <n v="305"/>
    <n v="305"/>
    <s v="P"/>
    <n v="1505"/>
    <d v="1899-12-30T15:05:00"/>
    <n v="15"/>
    <n v="644"/>
    <s v="Broadway"/>
    <s v="644 Broadway"/>
    <s v="New York"/>
    <s v="NY"/>
    <n v="10014"/>
  </r>
  <r>
    <n v="7391087099"/>
    <d v="2013-10-11T00:00:00"/>
    <x v="20"/>
    <x v="0"/>
    <n v="353164"/>
    <s v="T101"/>
    <s v="E"/>
    <n v="213"/>
    <n v="213"/>
    <s v="P"/>
    <n v="1413"/>
    <d v="1899-12-30T14:13:00"/>
    <n v="14"/>
    <n v="648"/>
    <s v="Broadway"/>
    <s v="648 Broadway"/>
    <s v="New York"/>
    <s v="NY"/>
    <n v="10014"/>
  </r>
  <r>
    <n v="7391087075"/>
    <d v="2013-10-11T00:00:00"/>
    <x v="6"/>
    <x v="1"/>
    <n v="353164"/>
    <s v="T101"/>
    <s v="E"/>
    <n v="205"/>
    <n v="205"/>
    <s v="P"/>
    <n v="1405"/>
    <d v="1899-12-30T14:05:00"/>
    <n v="14"/>
    <n v="64"/>
    <s v="Bleecker St"/>
    <s v="64 Bleecker St"/>
    <s v="New York"/>
    <s v="NY"/>
    <n v="10014"/>
  </r>
  <r>
    <n v="7391087063"/>
    <d v="2013-10-11T00:00:00"/>
    <x v="2"/>
    <x v="0"/>
    <n v="353164"/>
    <s v="T101"/>
    <s v="E"/>
    <n v="202"/>
    <n v="202"/>
    <s v="P"/>
    <n v="1402"/>
    <d v="1899-12-30T14:02:00"/>
    <n v="14"/>
    <n v="165"/>
    <s v="Crosby St"/>
    <s v="165 Crosby St"/>
    <s v="New York"/>
    <s v="NY"/>
    <n v="10014"/>
  </r>
  <r>
    <n v="7391087040"/>
    <d v="2013-10-11T00:00:00"/>
    <x v="10"/>
    <x v="1"/>
    <n v="353164"/>
    <s v="T101"/>
    <s v="E"/>
    <n v="157"/>
    <n v="157"/>
    <s v="P"/>
    <n v="1357"/>
    <d v="1899-12-30T13:57:00"/>
    <n v="13"/>
    <n v="164"/>
    <s v="Crosby St"/>
    <s v="164 Crosby St"/>
    <s v="New York"/>
    <s v="NY"/>
    <n v="10014"/>
  </r>
  <r>
    <n v="7391087038"/>
    <d v="2013-10-11T00:00:00"/>
    <x v="2"/>
    <x v="0"/>
    <n v="353164"/>
    <s v="T101"/>
    <s v="E"/>
    <n v="156"/>
    <n v="156"/>
    <s v="P"/>
    <n v="1356"/>
    <d v="1899-12-30T13:56:00"/>
    <n v="13"/>
    <n v="164"/>
    <s v="Crosby St"/>
    <s v="164 Crosby St"/>
    <s v="New York"/>
    <s v="NY"/>
    <n v="10014"/>
  </r>
  <r>
    <n v="7391087002"/>
    <d v="2013-10-11T00:00:00"/>
    <x v="4"/>
    <x v="0"/>
    <n v="353164"/>
    <s v="T101"/>
    <s v="E"/>
    <n v="144"/>
    <n v="144"/>
    <s v="P"/>
    <n v="1344"/>
    <d v="1899-12-30T13:44:00"/>
    <n v="13"/>
    <n v="302"/>
    <s v="Elizabeth St"/>
    <s v="302 Elizabeth St"/>
    <s v="New York"/>
    <s v="NY"/>
    <n v="10014"/>
  </r>
  <r>
    <n v="7391086990"/>
    <d v="2013-10-11T00:00:00"/>
    <x v="2"/>
    <x v="0"/>
    <n v="353164"/>
    <s v="T101"/>
    <s v="E"/>
    <n v="142"/>
    <n v="142"/>
    <s v="P"/>
    <n v="1342"/>
    <d v="1899-12-30T13:42:00"/>
    <n v="13"/>
    <n v="300"/>
    <s v="Elizabeth St"/>
    <s v="300 Elizabeth St"/>
    <s v="New York"/>
    <s v="NY"/>
    <n v="10014"/>
  </r>
  <r>
    <n v="7391086976"/>
    <d v="2013-10-11T00:00:00"/>
    <x v="0"/>
    <x v="0"/>
    <n v="353164"/>
    <s v="T101"/>
    <s v="E"/>
    <n v="136"/>
    <n v="136"/>
    <s v="P"/>
    <n v="1336"/>
    <d v="1899-12-30T13:36:00"/>
    <n v="13"/>
    <n v="266"/>
    <s v="Bowery"/>
    <s v="266 Bowery"/>
    <s v="New York"/>
    <s v="NY"/>
    <n v="10014"/>
  </r>
  <r>
    <n v="7391086964"/>
    <d v="2013-10-11T00:00:00"/>
    <x v="2"/>
    <x v="0"/>
    <n v="353164"/>
    <s v="T101"/>
    <s v="E"/>
    <n v="1256"/>
    <n v="56"/>
    <s v="P"/>
    <n v="1256"/>
    <d v="1899-12-30T12:56:00"/>
    <n v="12"/>
    <n v="174"/>
    <s v="Forsyth St"/>
    <s v="174 Forsyth St"/>
    <s v="New York"/>
    <s v="NY"/>
    <n v="10014"/>
  </r>
  <r>
    <n v="7391086952"/>
    <d v="2013-10-11T00:00:00"/>
    <x v="2"/>
    <x v="0"/>
    <n v="353164"/>
    <s v="T101"/>
    <s v="E"/>
    <n v="1254"/>
    <n v="54"/>
    <s v="P"/>
    <n v="1254"/>
    <d v="1899-12-30T12:54:00"/>
    <n v="12"/>
    <n v="174"/>
    <s v="Forsyth St"/>
    <s v="174 Forsyth St"/>
    <s v="New York"/>
    <s v="NY"/>
    <n v="10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9">
    <pivotField showAll="0"/>
    <pivotField numFmtId="164" showAll="0"/>
    <pivotField showAll="0">
      <items count="27">
        <item x="13"/>
        <item x="4"/>
        <item x="5"/>
        <item x="1"/>
        <item x="12"/>
        <item x="2"/>
        <item x="19"/>
        <item x="20"/>
        <item x="8"/>
        <item x="6"/>
        <item x="23"/>
        <item x="0"/>
        <item x="21"/>
        <item x="7"/>
        <item x="14"/>
        <item x="17"/>
        <item x="11"/>
        <item x="25"/>
        <item x="3"/>
        <item x="10"/>
        <item x="9"/>
        <item x="18"/>
        <item x="16"/>
        <item x="24"/>
        <item x="22"/>
        <item x="15"/>
        <item t="default"/>
      </items>
    </pivotField>
    <pivotField axis="axisRow" dataField="1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iolation_category" fld="3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T1002" totalsRowShown="0">
  <autoFilter ref="A1:T1002">
    <filterColumn colId="18">
      <filters>
        <filter val="40.705494"/>
        <filter val="40.70705"/>
        <filter val="40.707706"/>
        <filter val="40.70776"/>
        <filter val="40.70802"/>
        <filter val="40.708176"/>
        <filter val="40.70844"/>
        <filter val="40.708485"/>
        <filter val="40.708736"/>
        <filter val="40.70908"/>
        <filter val="40.709167"/>
        <filter val="40.70958"/>
        <filter val="40.709713"/>
        <filter val="40.709778"/>
        <filter val="40.70984"/>
        <filter val="40.709976"/>
        <filter val="40.710037"/>
        <filter val="40.713654"/>
        <filter val="40.715454"/>
        <filter val="40.715473"/>
        <filter val="40.715477"/>
        <filter val="40.716724"/>
        <filter val="40.716816"/>
        <filter val="40.716957"/>
        <filter val="40.717094"/>
        <filter val="40.717564"/>
        <filter val="40.7178"/>
        <filter val="40.71785"/>
        <filter val="40.717903"/>
        <filter val="40.717937"/>
        <filter val="40.71794"/>
        <filter val="40.718075"/>
        <filter val="40.7182"/>
        <filter val="40.718254"/>
        <filter val="40.71834"/>
        <filter val="40.71836"/>
        <filter val="40.718395"/>
        <filter val="40.71847"/>
        <filter val="40.718525"/>
        <filter val="40.718544"/>
        <filter val="40.71858"/>
        <filter val="40.718586"/>
        <filter val="40.718636"/>
        <filter val="40.718655"/>
        <filter val="40.71869"/>
        <filter val="40.718693"/>
        <filter val="40.718697"/>
        <filter val="40.71879"/>
        <filter val="40.718803"/>
        <filter val="40.718826"/>
        <filter val="40.718838"/>
        <filter val="40.71889"/>
        <filter val="40.718903"/>
        <filter val="40.718964"/>
        <filter val="40.718998"/>
        <filter val="40.719006"/>
        <filter val="40.71906"/>
        <filter val="40.71908"/>
        <filter val="40.719166"/>
        <filter val="40.71919"/>
        <filter val="40.719193"/>
        <filter val="40.719242"/>
        <filter val="40.71927"/>
        <filter val="40.71928"/>
        <filter val="40.719307"/>
        <filter val="40.719334"/>
        <filter val="40.71934"/>
        <filter val="40.719406"/>
        <filter val="40.71942"/>
        <filter val="40.719433"/>
        <filter val="40.719444"/>
        <filter val="40.719463"/>
        <filter val="40.719536"/>
        <filter val="40.719566"/>
        <filter val="40.71957"/>
        <filter val="40.719612"/>
        <filter val="40.719685"/>
        <filter val="40.719715"/>
        <filter val="40.719727"/>
        <filter val="40.719788"/>
        <filter val="40.7198"/>
        <filter val="40.719887"/>
        <filter val="40.719948"/>
        <filter val="40.71995"/>
        <filter val="40.719967"/>
        <filter val="40.71999"/>
        <filter val="40.720024"/>
        <filter val="40.72004"/>
        <filter val="40.720055"/>
        <filter val="40.720066"/>
        <filter val="40.720093"/>
        <filter val="40.7201"/>
        <filter val="40.72011"/>
        <filter val="40.720123"/>
        <filter val="40.7202"/>
        <filter val="40.720203"/>
        <filter val="40.72022"/>
        <filter val="40.72023"/>
        <filter val="40.720245"/>
        <filter val="40.72029"/>
        <filter val="40.7203"/>
        <filter val="40.720318"/>
        <filter val="40.720345"/>
        <filter val="40.720375"/>
        <filter val="40.720383"/>
        <filter val="40.720387"/>
        <filter val="40.720406"/>
        <filter val="40.720448"/>
        <filter val="40.720467"/>
        <filter val="40.72049"/>
        <filter val="40.720512"/>
        <filter val="40.720554"/>
        <filter val="40.720573"/>
        <filter val="40.720585"/>
        <filter val="40.720604"/>
        <filter val="40.72063"/>
        <filter val="40.720634"/>
        <filter val="40.720642"/>
        <filter val="40.720684"/>
        <filter val="40.720695"/>
        <filter val="40.720726"/>
        <filter val="40.72073"/>
        <filter val="40.72075"/>
        <filter val="40.720787"/>
        <filter val="40.720802"/>
        <filter val="40.720825"/>
        <filter val="40.720837"/>
        <filter val="40.720848"/>
        <filter val="40.72085"/>
        <filter val="40.720863"/>
        <filter val="40.720867"/>
        <filter val="40.7209"/>
        <filter val="40.720924"/>
        <filter val="40.72093"/>
        <filter val="40.72094"/>
        <filter val="40.72097"/>
        <filter val="40.72098"/>
        <filter val="40.72103"/>
        <filter val="40.72104"/>
        <filter val="40.721043"/>
        <filter val="40.721058"/>
        <filter val="40.721096"/>
        <filter val="40.7211"/>
        <filter val="40.721153"/>
        <filter val="40.721157"/>
        <filter val="40.72116"/>
        <filter val="40.721176"/>
        <filter val="40.72118"/>
        <filter val="40.721226"/>
        <filter val="40.72123"/>
        <filter val="40.721233"/>
        <filter val="40.721264"/>
        <filter val="40.721268"/>
        <filter val="40.7213"/>
        <filter val="40.721302"/>
        <filter val="40.721313"/>
        <filter val="40.721325"/>
        <filter val="40.721333"/>
        <filter val="40.72135"/>
        <filter val="40.721355"/>
        <filter val="40.721363"/>
        <filter val="40.721375"/>
        <filter val="40.721386"/>
        <filter val="40.721394"/>
        <filter val="40.721413"/>
        <filter val="40.721436"/>
        <filter val="40.72144"/>
        <filter val="40.721447"/>
        <filter val="40.721455"/>
        <filter val="40.721474"/>
        <filter val="40.72148"/>
        <filter val="40.721497"/>
        <filter val="40.7215"/>
        <filter val="40.721508"/>
        <filter val="40.721516"/>
        <filter val="40.72152"/>
        <filter val="40.721558"/>
        <filter val="40.72156"/>
        <filter val="40.721565"/>
        <filter val="40.721577"/>
        <filter val="40.721607"/>
        <filter val="40.721615"/>
        <filter val="40.72162"/>
        <filter val="40.72163"/>
        <filter val="40.72164"/>
        <filter val="40.721657"/>
        <filter val="40.721664"/>
        <filter val="40.72167"/>
        <filter val="40.721676"/>
        <filter val="40.721687"/>
        <filter val="40.721737"/>
        <filter val="40.72174"/>
        <filter val="40.72178"/>
        <filter val="40.721783"/>
        <filter val="40.721806"/>
        <filter val="40.72181"/>
        <filter val="40.72182"/>
        <filter val="40.721832"/>
        <filter val="40.72184"/>
        <filter val="40.72185"/>
        <filter val="40.721855"/>
        <filter val="40.721863"/>
        <filter val="40.721874"/>
        <filter val="40.72188"/>
        <filter val="40.721886"/>
        <filter val="40.7219"/>
        <filter val="40.72193"/>
        <filter val="40.72194"/>
        <filter val="40.72196"/>
        <filter val="40.722"/>
        <filter val="40.722015"/>
        <filter val="40.722027"/>
        <filter val="40.72204"/>
        <filter val="40.72207"/>
        <filter val="40.722076"/>
        <filter val="40.722084"/>
        <filter val="40.7221"/>
        <filter val="40.722107"/>
        <filter val="40.72215"/>
        <filter val="40.722168"/>
        <filter val="40.722176"/>
        <filter val="40.72223"/>
        <filter val="40.72226"/>
        <filter val="40.722294"/>
        <filter val="40.722317"/>
        <filter val="40.722355"/>
        <filter val="40.722378"/>
        <filter val="40.72245"/>
        <filter val="40.72246"/>
        <filter val="40.722473"/>
        <filter val="40.72248"/>
        <filter val="40.722492"/>
        <filter val="40.722515"/>
        <filter val="40.72255"/>
        <filter val="40.722557"/>
        <filter val="40.72256"/>
        <filter val="40.72257"/>
        <filter val="40.7226"/>
        <filter val="40.722607"/>
        <filter val="40.722626"/>
        <filter val="40.722645"/>
        <filter val="40.722668"/>
        <filter val="40.722683"/>
        <filter val="40.7227"/>
        <filter val="40.72271"/>
        <filter val="40.722744"/>
        <filter val="40.722763"/>
        <filter val="40.722786"/>
        <filter val="40.7228"/>
        <filter val="40.722816"/>
        <filter val="40.722824"/>
        <filter val="40.72285"/>
        <filter val="40.722874"/>
        <filter val="40.722878"/>
        <filter val="40.722893"/>
        <filter val="40.722916"/>
        <filter val="40.722923"/>
        <filter val="40.72293"/>
        <filter val="40.72294"/>
        <filter val="40.72298"/>
        <filter val="40.722996"/>
        <filter val="40.723"/>
        <filter val="40.723053"/>
        <filter val="40.723057"/>
        <filter val="40.723087"/>
        <filter val="40.723118"/>
        <filter val="40.723133"/>
        <filter val="40.723175"/>
        <filter val="40.72323"/>
        <filter val="40.723236"/>
        <filter val="40.723255"/>
        <filter val="40.723263"/>
        <filter val="40.723293"/>
        <filter val="40.723297"/>
        <filter val="40.72331"/>
        <filter val="40.72334"/>
        <filter val="40.723347"/>
        <filter val="40.72337"/>
        <filter val="40.723415"/>
        <filter val="40.72345"/>
        <filter val="40.723484"/>
        <filter val="40.72351"/>
        <filter val="40.723534"/>
        <filter val="40.72359"/>
        <filter val="40.72361"/>
        <filter val="40.72365"/>
        <filter val="40.723656"/>
        <filter val="40.723663"/>
        <filter val="40.723667"/>
        <filter val="40.72368"/>
        <filter val="40.72369"/>
        <filter val="40.723698"/>
        <filter val="40.723717"/>
        <filter val="40.72379"/>
        <filter val="40.723797"/>
        <filter val="40.723827"/>
        <filter val="40.72389"/>
        <filter val="40.723934"/>
        <filter val="40.723938"/>
        <filter val="40.72395"/>
        <filter val="40.723988"/>
        <filter val="40.724007"/>
        <filter val="40.72404"/>
        <filter val="40.724045"/>
        <filter val="40.72405"/>
        <filter val="40.724064"/>
        <filter val="40.724068"/>
        <filter val="40.72408"/>
        <filter val="40.724083"/>
        <filter val="40.724094"/>
        <filter val="40.724125"/>
        <filter val="40.724148"/>
        <filter val="40.72415"/>
        <filter val="40.724182"/>
        <filter val="40.72421"/>
        <filter val="40.724228"/>
        <filter val="40.724243"/>
        <filter val="40.724327"/>
        <filter val="40.724354"/>
        <filter val="40.724377"/>
        <filter val="40.724392"/>
        <filter val="40.724453"/>
        <filter val="40.724457"/>
        <filter val="40.724464"/>
        <filter val="40.72448"/>
        <filter val="40.72453"/>
        <filter val="40.724537"/>
        <filter val="40.724545"/>
        <filter val="40.72458"/>
        <filter val="40.72459"/>
        <filter val="40.724598"/>
        <filter val="40.724617"/>
        <filter val="40.724625"/>
        <filter val="40.72463"/>
        <filter val="40.72464"/>
        <filter val="40.724655"/>
        <filter val="40.72467"/>
        <filter val="40.724686"/>
        <filter val="40.724705"/>
        <filter val="40.72471"/>
        <filter val="40.724743"/>
        <filter val="40.724754"/>
        <filter val="40.72476"/>
        <filter val="40.724773"/>
        <filter val="40.724792"/>
        <filter val="40.72481"/>
        <filter val="40.724834"/>
        <filter val="40.724846"/>
        <filter val="40.72487"/>
        <filter val="40.72488"/>
        <filter val="40.724895"/>
        <filter val="40.7249"/>
        <filter val="40.724903"/>
        <filter val="40.724934"/>
        <filter val="40.72499"/>
        <filter val="40.725014"/>
        <filter val="40.725018"/>
        <filter val="40.72504"/>
        <filter val="40.72508"/>
        <filter val="40.7251"/>
        <filter val="40.725105"/>
        <filter val="40.725117"/>
        <filter val="40.725136"/>
        <filter val="40.725193"/>
        <filter val="40.725246"/>
        <filter val="40.725277"/>
        <filter val="40.725292"/>
        <filter val="40.72532"/>
        <filter val="40.725323"/>
        <filter val="40.725384"/>
        <filter val="40.725395"/>
        <filter val="40.7254"/>
        <filter val="40.725433"/>
        <filter val="40.72545"/>
        <filter val="40.725468"/>
        <filter val="40.725506"/>
        <filter val="40.72551"/>
        <filter val="40.725525"/>
        <filter val="40.72553"/>
        <filter val="40.725544"/>
        <filter val="40.72555"/>
        <filter val="40.725582"/>
        <filter val="40.7256"/>
        <filter val="40.72561"/>
        <filter val="40.725616"/>
        <filter val="40.725628"/>
        <filter val="40.725643"/>
        <filter val="40.72566"/>
        <filter val="40.725723"/>
        <filter val="40.725857"/>
        <filter val="40.725956"/>
        <filter val="40.72602"/>
        <filter val="40.726032"/>
        <filter val="40.726074"/>
        <filter val="40.726086"/>
        <filter val="40.726112"/>
        <filter val="40.72612"/>
        <filter val="40.726143"/>
        <filter val="40.726166"/>
        <filter val="40.72617"/>
        <filter val="40.726208"/>
        <filter val="40.72621"/>
        <filter val="40.72625"/>
        <filter val="40.726273"/>
        <filter val="40.726295"/>
        <filter val="40.72631"/>
        <filter val="40.72632"/>
        <filter val="40.726322"/>
        <filter val="40.72633"/>
        <filter val="40.726376"/>
        <filter val="40.726402"/>
        <filter val="40.726418"/>
        <filter val="40.726448"/>
        <filter val="40.72645"/>
        <filter val="40.72648"/>
        <filter val="40.726494"/>
        <filter val="40.726513"/>
        <filter val="40.726517"/>
        <filter val="40.726532"/>
        <filter val="40.726536"/>
        <filter val="40.726566"/>
        <filter val="40.726585"/>
        <filter val="40.72661"/>
        <filter val="40.726624"/>
        <filter val="40.726635"/>
        <filter val="40.726646"/>
        <filter val="40.72665"/>
        <filter val="40.72671"/>
        <filter val="40.726715"/>
        <filter val="40.726887"/>
        <filter val="40.72689"/>
        <filter val="40.726936"/>
        <filter val="40.72698"/>
        <filter val="40.7272"/>
        <filter val="40.727345"/>
        <filter val="40.727383"/>
        <filter val="40.727425"/>
        <filter val="40.72756"/>
        <filter val="40.727577"/>
        <filter val="40.72763"/>
        <filter val="40.72764"/>
        <filter val="40.727867"/>
        <filter val="40.72788"/>
        <filter val="40.7279"/>
        <filter val="40.72792"/>
        <filter val="40.727974"/>
        <filter val="40.727993"/>
        <filter val="40.728058"/>
        <filter val="40.728107"/>
        <filter val="40.728134"/>
        <filter val="40.72818"/>
        <filter val="40.728237"/>
        <filter val="40.7283"/>
        <filter val="40.7284"/>
        <filter val="40.72863"/>
        <filter val="40.728752"/>
        <filter val="40.728855"/>
        <filter val="40.728886"/>
        <filter val="40.72892"/>
        <filter val="40.728973"/>
        <filter val="40.729065"/>
        <filter val="40.729183"/>
        <filter val="40.72935"/>
        <filter val="40.72936"/>
        <filter val="40.729458"/>
        <filter val="40.729473"/>
        <filter val="40.729633"/>
        <filter val="40.72972"/>
        <filter val="40.729847"/>
        <filter val="40.72986"/>
        <filter val="40.729877"/>
        <filter val="40.730003"/>
        <filter val="40.73007"/>
        <filter val="40.730103"/>
        <filter val="40.73035"/>
        <filter val="40.730423"/>
        <filter val="40.73064"/>
        <filter val="40.73069"/>
        <filter val="40.730804"/>
        <filter val="40.73092"/>
        <filter val="40.73119"/>
        <filter val="40.731346"/>
        <filter val="40.73147"/>
        <filter val="40.73155"/>
        <filter val="40.731888"/>
        <filter val="40.731976"/>
        <filter val="40.732353"/>
        <filter val="40.73265"/>
        <filter val="40.73267"/>
        <filter val="40.7328"/>
        <filter val="40.732853"/>
        <filter val="40.732887"/>
        <filter val="40.73293"/>
        <filter val="40.73295"/>
        <filter val="40.73296"/>
        <filter val="40.73297"/>
        <filter val="40.733"/>
        <filter val="40.733025"/>
        <filter val="40.73305"/>
        <filter val="40.733055"/>
        <filter val="40.733105"/>
        <filter val="40.733162"/>
        <filter val="40.73332"/>
        <filter val="40.7334"/>
        <filter val="40.733635"/>
        <filter val="40.73381"/>
        <filter val="40.734383"/>
        <filter val="40.734737"/>
        <filter val="40.735428"/>
        <filter val="40.735558"/>
        <filter val="40.73568"/>
        <filter val="40.735733"/>
        <filter val="40.73596"/>
        <filter val="40.736"/>
        <filter val="40.736076"/>
        <filter val="40.73608"/>
        <filter val="40.7362"/>
        <filter val="40.736263"/>
        <filter val="40.736374"/>
        <filter val="40.73641"/>
        <filter val="40.736423"/>
        <filter val="40.736664"/>
        <filter val="40.736805"/>
        <filter val="40.736927"/>
      </filters>
    </filterColumn>
  </autoFilter>
  <tableColumns count="20">
    <tableColumn id="1" name="summons_number"/>
    <tableColumn id="5" name="issue_date" dataDxfId="6"/>
    <tableColumn id="6" name="violation_code"/>
    <tableColumn id="53" name="violation_category" dataDxfId="5">
      <calculatedColumnFormula>VLOOKUP(Table3[[#This Row],[violation_code]],Table2[[violation_code]:[category]],3,FALSE)</calculatedColumnFormula>
    </tableColumn>
    <tableColumn id="17" name="issuer_code"/>
    <tableColumn id="20" name="violation_time"/>
    <tableColumn id="21" name="Column2"/>
    <tableColumn id="22" name="AP"/>
    <tableColumn id="23" name="Column1"/>
    <tableColumn id="24" name="time_format" dataDxfId="4"/>
    <tableColumn id="25" name="first_hour"/>
    <tableColumn id="29" name="house_number"/>
    <tableColumn id="30" name="street_name"/>
    <tableColumn id="49" name="address" dataDxfId="3">
      <calculatedColumnFormula>CONCATENATE(Table3[[#This Row],[house_number]], " ",Table3[[#This Row],[street_name]])</calculatedColumnFormula>
    </tableColumn>
    <tableColumn id="50" name="city"/>
    <tableColumn id="51" name="state"/>
    <tableColumn id="52" name="zip"/>
    <tableColumn id="2" name="Column3" dataDxfId="2">
      <calculatedColumnFormula>CONCATENATE(Table3[[#This Row],[address]],",",Table3[[#This Row],[city]],",",Table3[[#This Row],[state]])</calculatedColumnFormula>
    </tableColumn>
    <tableColumn id="4" name="Lat" dataDxfId="1">
      <calculatedColumnFormula>VLOOKUP(Table3[[#This Row],[summons_number]],GeocodeResults!A:G,6,FALSE)</calculatedColumnFormula>
    </tableColumn>
    <tableColumn id="7" name="Long" dataDxfId="0">
      <calculatedColumnFormula>VLOOKUP(Table3[[#This Row],[summons_number]],GeocodeResults!A:G,7,FALSE)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I1000" totalsRowShown="0">
  <autoFilter ref="A1:I1000">
    <filterColumn colId="2">
      <filters>
        <filter val="Match"/>
      </filters>
    </filterColumn>
  </autoFilter>
  <sortState ref="A2:I1000">
    <sortCondition ref="G1:G1000"/>
  </sortState>
  <tableColumns count="9">
    <tableColumn id="1" name="Ticket"/>
    <tableColumn id="2" name="Address"/>
    <tableColumn id="3" name="Result"/>
    <tableColumn id="4" name="Accuracy"/>
    <tableColumn id="5" name="Address2"/>
    <tableColumn id="9" name="Lat"/>
    <tableColumn id="6" name="Long"/>
    <tableColumn id="7" name="something"/>
    <tableColumn id="8" name="somethingel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24.42578125" bestFit="1" customWidth="1"/>
  </cols>
  <sheetData>
    <row r="3" spans="1:2" x14ac:dyDescent="0.25">
      <c r="A3" s="3" t="s">
        <v>104</v>
      </c>
      <c r="B3" t="s">
        <v>116</v>
      </c>
    </row>
    <row r="4" spans="1:2" x14ac:dyDescent="0.25">
      <c r="A4" s="4">
        <v>2</v>
      </c>
      <c r="B4" s="5">
        <v>605</v>
      </c>
    </row>
    <row r="5" spans="1:2" x14ac:dyDescent="0.25">
      <c r="A5" s="4">
        <v>3</v>
      </c>
      <c r="B5" s="5">
        <v>35</v>
      </c>
    </row>
    <row r="6" spans="1:2" x14ac:dyDescent="0.25">
      <c r="A6" s="4">
        <v>4</v>
      </c>
      <c r="B6" s="5">
        <v>118</v>
      </c>
    </row>
    <row r="7" spans="1:2" x14ac:dyDescent="0.25">
      <c r="A7" s="4">
        <v>5</v>
      </c>
      <c r="B7" s="5">
        <v>241</v>
      </c>
    </row>
    <row r="8" spans="1:2" x14ac:dyDescent="0.25">
      <c r="A8" s="4">
        <v>6</v>
      </c>
      <c r="B8" s="5">
        <v>2</v>
      </c>
    </row>
    <row r="9" spans="1:2" x14ac:dyDescent="0.25">
      <c r="A9" s="4" t="s">
        <v>105</v>
      </c>
      <c r="B9" s="5">
        <v>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abSelected="1" workbookViewId="0">
      <selection activeCell="T1000" sqref="A1:T1000"/>
    </sheetView>
  </sheetViews>
  <sheetFormatPr defaultRowHeight="15" x14ac:dyDescent="0.25"/>
  <cols>
    <col min="1" max="1" width="19.7109375" customWidth="1"/>
    <col min="2" max="2" width="12.7109375" style="1" customWidth="1"/>
    <col min="3" max="3" width="16.28515625" customWidth="1"/>
    <col min="4" max="4" width="13.7109375" customWidth="1"/>
    <col min="5" max="5" width="18.140625" customWidth="1"/>
    <col min="6" max="6" width="11" customWidth="1"/>
    <col min="8" max="8" width="11" customWidth="1"/>
    <col min="9" max="9" width="14.28515625" style="2" customWidth="1"/>
    <col min="10" max="10" width="11.85546875" customWidth="1"/>
    <col min="11" max="11" width="16.5703125" customWidth="1"/>
    <col min="12" max="12" width="14.42578125" customWidth="1"/>
    <col min="13" max="13" width="21.85546875" bestFit="1" customWidth="1"/>
    <col min="18" max="18" width="34.28515625" bestFit="1" customWidth="1"/>
    <col min="19" max="19" width="10" bestFit="1" customWidth="1"/>
  </cols>
  <sheetData>
    <row r="1" spans="1:20" x14ac:dyDescent="0.25">
      <c r="A1" t="s">
        <v>0</v>
      </c>
      <c r="B1" s="1" t="s">
        <v>1</v>
      </c>
      <c r="C1" t="s">
        <v>2</v>
      </c>
      <c r="D1" t="s">
        <v>115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99</v>
      </c>
      <c r="O1" t="s">
        <v>100</v>
      </c>
      <c r="P1" t="s">
        <v>101</v>
      </c>
      <c r="Q1" t="s">
        <v>102</v>
      </c>
      <c r="R1" t="s">
        <v>117</v>
      </c>
      <c r="S1" t="s">
        <v>123</v>
      </c>
      <c r="T1" t="s">
        <v>124</v>
      </c>
    </row>
    <row r="2" spans="1:20" x14ac:dyDescent="0.25">
      <c r="A2">
        <v>7937990636</v>
      </c>
      <c r="B2" s="1">
        <v>41487</v>
      </c>
      <c r="C2">
        <v>40</v>
      </c>
      <c r="D2">
        <f>VLOOKUP(Table3[[#This Row],[violation_code]],Table2[[violation_code]:[category]],3,FALSE)</f>
        <v>2</v>
      </c>
      <c r="E2">
        <v>353164</v>
      </c>
      <c r="F2">
        <v>1252</v>
      </c>
      <c r="G2">
        <v>52</v>
      </c>
      <c r="H2" t="s">
        <v>12</v>
      </c>
      <c r="I2">
        <v>1252</v>
      </c>
      <c r="J2" s="2">
        <v>0.53611111111111109</v>
      </c>
      <c r="K2">
        <v>12</v>
      </c>
      <c r="L2">
        <v>8</v>
      </c>
      <c r="M2" t="s">
        <v>14</v>
      </c>
      <c r="N2" t="str">
        <f>CONCATENATE(Table3[[#This Row],[house_number]], " ",Table3[[#This Row],[street_name]])</f>
        <v>8 E 1st St</v>
      </c>
      <c r="O2" t="s">
        <v>103</v>
      </c>
      <c r="P2" t="s">
        <v>13</v>
      </c>
      <c r="Q2">
        <v>10014</v>
      </c>
      <c r="R2" t="str">
        <f>CONCATENATE(Table3[[#This Row],[address]],",",Table3[[#This Row],[city]],",",Table3[[#This Row],[state]])</f>
        <v>8 E 1st St,New York,NY</v>
      </c>
      <c r="S2">
        <f>VLOOKUP(Table3[[#This Row],[summons_number]],GeocodeResults!A:G,6,FALSE)</f>
        <v>40.724742999999997</v>
      </c>
      <c r="T2">
        <f>VLOOKUP(Table3[[#This Row],[summons_number]],GeocodeResults!A:G,7,FALSE)</f>
        <v>-73.991780000000006</v>
      </c>
    </row>
    <row r="3" spans="1:20" x14ac:dyDescent="0.25">
      <c r="A3">
        <v>7937990661</v>
      </c>
      <c r="B3" s="1">
        <v>41487</v>
      </c>
      <c r="C3">
        <v>17</v>
      </c>
      <c r="D3">
        <f>VLOOKUP(Table3[[#This Row],[violation_code]],Table2[[violation_code]:[category]],3,FALSE)</f>
        <v>2</v>
      </c>
      <c r="E3">
        <v>353164</v>
      </c>
      <c r="F3">
        <v>117</v>
      </c>
      <c r="G3">
        <v>117</v>
      </c>
      <c r="H3" t="s">
        <v>12</v>
      </c>
      <c r="I3">
        <v>1317</v>
      </c>
      <c r="J3" s="2">
        <v>0.55347222222222225</v>
      </c>
      <c r="K3">
        <v>13</v>
      </c>
      <c r="L3">
        <v>181</v>
      </c>
      <c r="M3" t="s">
        <v>15</v>
      </c>
      <c r="N3" t="str">
        <f>CONCATENATE(Table3[[#This Row],[house_number]], " ",Table3[[#This Row],[street_name]])</f>
        <v>181 Mercer St</v>
      </c>
      <c r="O3" t="s">
        <v>103</v>
      </c>
      <c r="P3" t="s">
        <v>13</v>
      </c>
      <c r="Q3">
        <v>10014</v>
      </c>
      <c r="R3" t="str">
        <f>CONCATENATE(Table3[[#This Row],[address]],",",Table3[[#This Row],[city]],",",Table3[[#This Row],[state]])</f>
        <v>181 Mercer St,New York,NY</v>
      </c>
      <c r="S3">
        <f>VLOOKUP(Table3[[#This Row],[summons_number]],GeocodeResults!A:G,6,FALSE)</f>
        <v>40.726031999999996</v>
      </c>
      <c r="T3">
        <f>VLOOKUP(Table3[[#This Row],[summons_number]],GeocodeResults!A:G,7,FALSE)</f>
        <v>-73.997500000000002</v>
      </c>
    </row>
    <row r="4" spans="1:20" x14ac:dyDescent="0.25">
      <c r="A4">
        <v>7937990697</v>
      </c>
      <c r="B4" s="1">
        <v>41487</v>
      </c>
      <c r="C4">
        <v>20</v>
      </c>
      <c r="D4">
        <f>VLOOKUP(Table3[[#This Row],[violation_code]],Table2[[violation_code]:[category]],3,FALSE)</f>
        <v>2</v>
      </c>
      <c r="E4">
        <v>353164</v>
      </c>
      <c r="F4">
        <v>221</v>
      </c>
      <c r="G4">
        <v>221</v>
      </c>
      <c r="H4" t="s">
        <v>12</v>
      </c>
      <c r="I4">
        <v>1421</v>
      </c>
      <c r="J4" s="2">
        <v>0.59791666666666665</v>
      </c>
      <c r="K4">
        <v>14</v>
      </c>
      <c r="L4">
        <v>27</v>
      </c>
      <c r="M4" t="s">
        <v>16</v>
      </c>
      <c r="N4" t="str">
        <f>CONCATENATE(Table3[[#This Row],[house_number]], " ",Table3[[#This Row],[street_name]])</f>
        <v>27 W 4th St</v>
      </c>
      <c r="O4" t="s">
        <v>103</v>
      </c>
      <c r="P4" t="s">
        <v>13</v>
      </c>
      <c r="Q4">
        <v>10014</v>
      </c>
      <c r="R4" t="str">
        <f>CONCATENATE(Table3[[#This Row],[address]],",",Table3[[#This Row],[city]],",",Table3[[#This Row],[state]])</f>
        <v>27 W 4th St,New York,NY</v>
      </c>
      <c r="S4">
        <f>VLOOKUP(Table3[[#This Row],[summons_number]],GeocodeResults!A:G,6,FALSE)</f>
        <v>40.732959999999999</v>
      </c>
      <c r="T4">
        <f>VLOOKUP(Table3[[#This Row],[summons_number]],GeocodeResults!A:G,7,FALSE)</f>
        <v>-74.002309999999994</v>
      </c>
    </row>
    <row r="5" spans="1:20" x14ac:dyDescent="0.25">
      <c r="A5">
        <v>7937990703</v>
      </c>
      <c r="B5" s="1">
        <v>41487</v>
      </c>
      <c r="C5">
        <v>69</v>
      </c>
      <c r="D5">
        <f>VLOOKUP(Table3[[#This Row],[violation_code]],Table2[[violation_code]:[category]],3,FALSE)</f>
        <v>5</v>
      </c>
      <c r="E5">
        <v>353164</v>
      </c>
      <c r="F5">
        <v>228</v>
      </c>
      <c r="G5">
        <v>228</v>
      </c>
      <c r="H5" t="s">
        <v>12</v>
      </c>
      <c r="I5">
        <v>1428</v>
      </c>
      <c r="J5" s="2">
        <v>0.60277777777777775</v>
      </c>
      <c r="K5">
        <v>14</v>
      </c>
      <c r="L5">
        <v>704</v>
      </c>
      <c r="M5" t="s">
        <v>17</v>
      </c>
      <c r="N5" t="str">
        <f>CONCATENATE(Table3[[#This Row],[house_number]], " ",Table3[[#This Row],[street_name]])</f>
        <v>704 Broadway</v>
      </c>
      <c r="O5" t="s">
        <v>103</v>
      </c>
      <c r="P5" t="s">
        <v>13</v>
      </c>
      <c r="Q5">
        <v>10014</v>
      </c>
      <c r="R5" t="str">
        <f>CONCATENATE(Table3[[#This Row],[address]],",",Table3[[#This Row],[city]],",",Table3[[#This Row],[state]])</f>
        <v>704 Broadway,New York,NY</v>
      </c>
      <c r="S5">
        <f>VLOOKUP(Table3[[#This Row],[summons_number]],GeocodeResults!A:G,6,FALSE)</f>
        <v>40.728630000000003</v>
      </c>
      <c r="T5">
        <f>VLOOKUP(Table3[[#This Row],[summons_number]],GeocodeResults!A:G,7,FALSE)</f>
        <v>-73.993979999999993</v>
      </c>
    </row>
    <row r="6" spans="1:20" x14ac:dyDescent="0.25">
      <c r="A6">
        <v>7937990739</v>
      </c>
      <c r="B6" s="1">
        <v>41487</v>
      </c>
      <c r="C6">
        <v>20</v>
      </c>
      <c r="D6">
        <f>VLOOKUP(Table3[[#This Row],[violation_code]],Table2[[violation_code]:[category]],3,FALSE)</f>
        <v>2</v>
      </c>
      <c r="E6">
        <v>353164</v>
      </c>
      <c r="F6">
        <v>255</v>
      </c>
      <c r="G6">
        <v>255</v>
      </c>
      <c r="H6" t="s">
        <v>12</v>
      </c>
      <c r="I6">
        <v>1455</v>
      </c>
      <c r="J6" s="2">
        <v>0.62152777777777779</v>
      </c>
      <c r="K6">
        <v>14</v>
      </c>
      <c r="L6">
        <v>29</v>
      </c>
      <c r="M6" t="s">
        <v>16</v>
      </c>
      <c r="N6" t="str">
        <f>CONCATENATE(Table3[[#This Row],[house_number]], " ",Table3[[#This Row],[street_name]])</f>
        <v>29 W 4th St</v>
      </c>
      <c r="O6" t="s">
        <v>103</v>
      </c>
      <c r="P6" t="s">
        <v>13</v>
      </c>
      <c r="Q6">
        <v>10014</v>
      </c>
      <c r="R6" t="str">
        <f>CONCATENATE(Table3[[#This Row],[address]],",",Table3[[#This Row],[city]],",",Table3[[#This Row],[state]])</f>
        <v>29 W 4th St,New York,NY</v>
      </c>
      <c r="S6">
        <f>VLOOKUP(Table3[[#This Row],[summons_number]],GeocodeResults!A:G,6,FALSE)</f>
        <v>40.732970000000002</v>
      </c>
      <c r="T6">
        <f>VLOOKUP(Table3[[#This Row],[summons_number]],GeocodeResults!A:G,7,FALSE)</f>
        <v>-74.002319999999997</v>
      </c>
    </row>
    <row r="7" spans="1:20" x14ac:dyDescent="0.25">
      <c r="A7">
        <v>7937990752</v>
      </c>
      <c r="B7" s="1">
        <v>41487</v>
      </c>
      <c r="C7">
        <v>20</v>
      </c>
      <c r="D7">
        <f>VLOOKUP(Table3[[#This Row],[violation_code]],Table2[[violation_code]:[category]],3,FALSE)</f>
        <v>2</v>
      </c>
      <c r="E7">
        <v>353164</v>
      </c>
      <c r="F7">
        <v>330</v>
      </c>
      <c r="G7">
        <v>330</v>
      </c>
      <c r="H7" t="s">
        <v>12</v>
      </c>
      <c r="I7">
        <v>1530</v>
      </c>
      <c r="J7" s="2">
        <v>0.64583333333333337</v>
      </c>
      <c r="K7">
        <v>15</v>
      </c>
      <c r="L7">
        <v>35</v>
      </c>
      <c r="M7" t="s">
        <v>16</v>
      </c>
      <c r="N7" t="str">
        <f>CONCATENATE(Table3[[#This Row],[house_number]], " ",Table3[[#This Row],[street_name]])</f>
        <v>35 W 4th St</v>
      </c>
      <c r="O7" t="s">
        <v>103</v>
      </c>
      <c r="P7" t="s">
        <v>13</v>
      </c>
      <c r="Q7">
        <v>10014</v>
      </c>
      <c r="R7" t="str">
        <f>CONCATENATE(Table3[[#This Row],[address]],",",Table3[[#This Row],[city]],",",Table3[[#This Row],[state]])</f>
        <v>35 W 4th St,New York,NY</v>
      </c>
      <c r="S7">
        <f>VLOOKUP(Table3[[#This Row],[summons_number]],GeocodeResults!A:G,6,FALSE)</f>
        <v>40.732999999999997</v>
      </c>
      <c r="T7">
        <f>VLOOKUP(Table3[[#This Row],[summons_number]],GeocodeResults!A:G,7,FALSE)</f>
        <v>-74.002340000000004</v>
      </c>
    </row>
    <row r="8" spans="1:20" x14ac:dyDescent="0.25">
      <c r="A8">
        <v>7937990764</v>
      </c>
      <c r="B8" s="1">
        <v>41487</v>
      </c>
      <c r="C8">
        <v>20</v>
      </c>
      <c r="D8">
        <f>VLOOKUP(Table3[[#This Row],[violation_code]],Table2[[violation_code]:[category]],3,FALSE)</f>
        <v>2</v>
      </c>
      <c r="E8">
        <v>353164</v>
      </c>
      <c r="F8">
        <v>331</v>
      </c>
      <c r="G8">
        <v>331</v>
      </c>
      <c r="H8" t="s">
        <v>12</v>
      </c>
      <c r="I8">
        <v>1531</v>
      </c>
      <c r="J8" s="2">
        <v>0.64652777777777781</v>
      </c>
      <c r="K8">
        <v>15</v>
      </c>
      <c r="L8">
        <v>50</v>
      </c>
      <c r="M8" t="s">
        <v>16</v>
      </c>
      <c r="N8" t="str">
        <f>CONCATENATE(Table3[[#This Row],[house_number]], " ",Table3[[#This Row],[street_name]])</f>
        <v>50 W 4th St</v>
      </c>
      <c r="O8" t="s">
        <v>103</v>
      </c>
      <c r="P8" t="s">
        <v>13</v>
      </c>
      <c r="Q8">
        <v>10014</v>
      </c>
      <c r="R8" t="str">
        <f>CONCATENATE(Table3[[#This Row],[address]],",",Table3[[#This Row],[city]],",",Table3[[#This Row],[state]])</f>
        <v>50 W 4th St,New York,NY</v>
      </c>
      <c r="S8">
        <f>VLOOKUP(Table3[[#This Row],[summons_number]],GeocodeResults!A:G,6,FALSE)</f>
        <v>40.728920000000002</v>
      </c>
      <c r="T8">
        <f>VLOOKUP(Table3[[#This Row],[summons_number]],GeocodeResults!A:G,7,FALSE)</f>
        <v>-73.995414999999994</v>
      </c>
    </row>
    <row r="9" spans="1:20" x14ac:dyDescent="0.25">
      <c r="A9">
        <v>7937990806</v>
      </c>
      <c r="B9" s="1">
        <v>41487</v>
      </c>
      <c r="C9">
        <v>14</v>
      </c>
      <c r="D9">
        <f>VLOOKUP(Table3[[#This Row],[violation_code]],Table2[[violation_code]:[category]],3,FALSE)</f>
        <v>2</v>
      </c>
      <c r="E9">
        <v>353164</v>
      </c>
      <c r="F9">
        <v>529</v>
      </c>
      <c r="G9">
        <v>529</v>
      </c>
      <c r="H9" t="s">
        <v>12</v>
      </c>
      <c r="I9">
        <v>1729</v>
      </c>
      <c r="J9" s="2">
        <v>0.7284722222222223</v>
      </c>
      <c r="K9">
        <v>17</v>
      </c>
      <c r="L9">
        <v>324</v>
      </c>
      <c r="M9" t="s">
        <v>18</v>
      </c>
      <c r="N9" t="str">
        <f>CONCATENATE(Table3[[#This Row],[house_number]], " ",Table3[[#This Row],[street_name]])</f>
        <v>324 Lafayette St</v>
      </c>
      <c r="O9" t="s">
        <v>103</v>
      </c>
      <c r="P9" t="s">
        <v>13</v>
      </c>
      <c r="Q9">
        <v>10014</v>
      </c>
      <c r="R9" t="str">
        <f>CONCATENATE(Table3[[#This Row],[address]],",",Table3[[#This Row],[city]],",",Table3[[#This Row],[state]])</f>
        <v>324 Lafayette St,New York,NY</v>
      </c>
      <c r="S9">
        <f>VLOOKUP(Table3[[#This Row],[summons_number]],GeocodeResults!A:G,6,FALSE)</f>
        <v>40.725506000000003</v>
      </c>
      <c r="T9">
        <f>VLOOKUP(Table3[[#This Row],[summons_number]],GeocodeResults!A:G,7,FALSE)</f>
        <v>-73.995080000000002</v>
      </c>
    </row>
    <row r="10" spans="1:20" x14ac:dyDescent="0.25">
      <c r="A10">
        <v>7937990855</v>
      </c>
      <c r="B10" s="1">
        <v>41487</v>
      </c>
      <c r="C10">
        <v>20</v>
      </c>
      <c r="D10">
        <f>VLOOKUP(Table3[[#This Row],[violation_code]],Table2[[violation_code]:[category]],3,FALSE)</f>
        <v>2</v>
      </c>
      <c r="E10">
        <v>353164</v>
      </c>
      <c r="F10">
        <v>552</v>
      </c>
      <c r="G10">
        <v>552</v>
      </c>
      <c r="H10" t="s">
        <v>12</v>
      </c>
      <c r="I10">
        <v>1752</v>
      </c>
      <c r="J10" s="2">
        <v>0.74444444444444446</v>
      </c>
      <c r="K10">
        <v>17</v>
      </c>
      <c r="L10">
        <v>316</v>
      </c>
      <c r="M10" t="s">
        <v>19</v>
      </c>
      <c r="N10" t="str">
        <f>CONCATENATE(Table3[[#This Row],[house_number]], " ",Table3[[#This Row],[street_name]])</f>
        <v>316 Mott St</v>
      </c>
      <c r="O10" t="s">
        <v>103</v>
      </c>
      <c r="P10" t="s">
        <v>13</v>
      </c>
      <c r="Q10">
        <v>10014</v>
      </c>
      <c r="R10" t="str">
        <f>CONCATENATE(Table3[[#This Row],[address]],",",Table3[[#This Row],[city]],",",Table3[[#This Row],[state]])</f>
        <v>316 Mott St,New York,NY</v>
      </c>
      <c r="S10">
        <f>VLOOKUP(Table3[[#This Row],[summons_number]],GeocodeResults!A:G,6,FALSE)</f>
        <v>40.724879999999999</v>
      </c>
      <c r="T10">
        <f>VLOOKUP(Table3[[#This Row],[summons_number]],GeocodeResults!A:G,7,FALSE)</f>
        <v>-73.994020000000006</v>
      </c>
    </row>
    <row r="11" spans="1:20" x14ac:dyDescent="0.25">
      <c r="A11">
        <v>7937990648</v>
      </c>
      <c r="B11" s="1">
        <v>41487</v>
      </c>
      <c r="C11">
        <v>16</v>
      </c>
      <c r="D11">
        <f>VLOOKUP(Table3[[#This Row],[violation_code]],Table2[[violation_code]:[category]],3,FALSE)</f>
        <v>2</v>
      </c>
      <c r="E11">
        <v>353164</v>
      </c>
      <c r="F11">
        <v>1257</v>
      </c>
      <c r="G11">
        <v>57</v>
      </c>
      <c r="H11" t="s">
        <v>12</v>
      </c>
      <c r="I11">
        <v>1257</v>
      </c>
      <c r="J11" s="2">
        <v>0.5395833333333333</v>
      </c>
      <c r="K11">
        <v>12</v>
      </c>
      <c r="L11">
        <v>300</v>
      </c>
      <c r="M11" t="s">
        <v>20</v>
      </c>
      <c r="N11" t="str">
        <f>CONCATENATE(Table3[[#This Row],[house_number]], " ",Table3[[#This Row],[street_name]])</f>
        <v>300 Bowery</v>
      </c>
      <c r="O11" t="s">
        <v>103</v>
      </c>
      <c r="P11" t="s">
        <v>13</v>
      </c>
      <c r="Q11">
        <v>10014</v>
      </c>
      <c r="R11" t="str">
        <f>CONCATENATE(Table3[[#This Row],[address]],",",Table3[[#This Row],[city]],",",Table3[[#This Row],[state]])</f>
        <v>300 Bowery,New York,NY</v>
      </c>
      <c r="S11">
        <f>VLOOKUP(Table3[[#This Row],[summons_number]],GeocodeResults!A:G,6,FALSE)</f>
        <v>40.724536999999998</v>
      </c>
      <c r="T11">
        <f>VLOOKUP(Table3[[#This Row],[summons_number]],GeocodeResults!A:G,7,FALSE)</f>
        <v>-73.992540000000005</v>
      </c>
    </row>
    <row r="12" spans="1:20" x14ac:dyDescent="0.25">
      <c r="A12">
        <v>7937990650</v>
      </c>
      <c r="B12" s="1">
        <v>41487</v>
      </c>
      <c r="C12">
        <v>16</v>
      </c>
      <c r="D12">
        <f>VLOOKUP(Table3[[#This Row],[violation_code]],Table2[[violation_code]:[category]],3,FALSE)</f>
        <v>2</v>
      </c>
      <c r="E12">
        <v>353164</v>
      </c>
      <c r="F12">
        <v>102</v>
      </c>
      <c r="G12">
        <v>102</v>
      </c>
      <c r="H12" t="s">
        <v>12</v>
      </c>
      <c r="I12">
        <v>1302</v>
      </c>
      <c r="J12" s="2">
        <v>0.54305555555555551</v>
      </c>
      <c r="K12">
        <v>13</v>
      </c>
      <c r="L12" t="s">
        <v>21</v>
      </c>
      <c r="M12" t="s">
        <v>19</v>
      </c>
      <c r="N12" t="str">
        <f>CONCATENATE(Table3[[#This Row],[house_number]], " ",Table3[[#This Row],[street_name]])</f>
        <v>302-4 Mott St</v>
      </c>
      <c r="O12" t="s">
        <v>103</v>
      </c>
      <c r="P12" t="s">
        <v>13</v>
      </c>
      <c r="Q12">
        <v>10014</v>
      </c>
      <c r="R12" t="str">
        <f>CONCATENATE(Table3[[#This Row],[address]],",",Table3[[#This Row],[city]],",",Table3[[#This Row],[state]])</f>
        <v>302-4 Mott St,New York,NY</v>
      </c>
      <c r="S12">
        <f>VLOOKUP(Table3[[#This Row],[summons_number]],GeocodeResults!A:G,6,FALSE)</f>
        <v>40.724760000000003</v>
      </c>
      <c r="T12">
        <f>VLOOKUP(Table3[[#This Row],[summons_number]],GeocodeResults!A:G,7,FALSE)</f>
        <v>-73.994079999999997</v>
      </c>
    </row>
    <row r="13" spans="1:20" x14ac:dyDescent="0.25">
      <c r="A13">
        <v>7937990673</v>
      </c>
      <c r="B13" s="1">
        <v>41487</v>
      </c>
      <c r="C13">
        <v>16</v>
      </c>
      <c r="D13">
        <f>VLOOKUP(Table3[[#This Row],[violation_code]],Table2[[violation_code]:[category]],3,FALSE)</f>
        <v>2</v>
      </c>
      <c r="E13">
        <v>353164</v>
      </c>
      <c r="F13">
        <v>134</v>
      </c>
      <c r="G13">
        <v>134</v>
      </c>
      <c r="H13" t="s">
        <v>12</v>
      </c>
      <c r="I13">
        <v>1334</v>
      </c>
      <c r="J13" s="2">
        <v>0.56527777777777777</v>
      </c>
      <c r="K13">
        <v>13</v>
      </c>
      <c r="L13">
        <v>250</v>
      </c>
      <c r="M13" t="s">
        <v>15</v>
      </c>
      <c r="N13" t="str">
        <f>CONCATENATE(Table3[[#This Row],[house_number]], " ",Table3[[#This Row],[street_name]])</f>
        <v>250 Mercer St</v>
      </c>
      <c r="O13" t="s">
        <v>103</v>
      </c>
      <c r="P13" t="s">
        <v>13</v>
      </c>
      <c r="Q13">
        <v>10014</v>
      </c>
      <c r="R13" t="str">
        <f>CONCATENATE(Table3[[#This Row],[address]],",",Table3[[#This Row],[city]],",",Table3[[#This Row],[state]])</f>
        <v>250 Mercer St,New York,NY</v>
      </c>
      <c r="S13">
        <f>VLOOKUP(Table3[[#This Row],[summons_number]],GeocodeResults!A:G,6,FALSE)</f>
        <v>40.728299999999997</v>
      </c>
      <c r="T13">
        <f>VLOOKUP(Table3[[#This Row],[summons_number]],GeocodeResults!A:G,7,FALSE)</f>
        <v>-73.995414999999994</v>
      </c>
    </row>
    <row r="14" spans="1:20" x14ac:dyDescent="0.25">
      <c r="A14">
        <v>7937990685</v>
      </c>
      <c r="B14" s="1">
        <v>41487</v>
      </c>
      <c r="C14">
        <v>20</v>
      </c>
      <c r="D14">
        <f>VLOOKUP(Table3[[#This Row],[violation_code]],Table2[[violation_code]:[category]],3,FALSE)</f>
        <v>2</v>
      </c>
      <c r="E14">
        <v>353164</v>
      </c>
      <c r="F14">
        <v>216</v>
      </c>
      <c r="G14">
        <v>216</v>
      </c>
      <c r="H14" t="s">
        <v>12</v>
      </c>
      <c r="I14">
        <v>1416</v>
      </c>
      <c r="J14" s="2">
        <v>0.59444444444444444</v>
      </c>
      <c r="K14">
        <v>14</v>
      </c>
      <c r="L14">
        <v>14</v>
      </c>
      <c r="M14" t="s">
        <v>16</v>
      </c>
      <c r="N14" t="str">
        <f>CONCATENATE(Table3[[#This Row],[house_number]], " ",Table3[[#This Row],[street_name]])</f>
        <v>14 W 4th St</v>
      </c>
      <c r="O14" t="s">
        <v>103</v>
      </c>
      <c r="P14" t="s">
        <v>13</v>
      </c>
      <c r="Q14">
        <v>10014</v>
      </c>
      <c r="R14" t="str">
        <f>CONCATENATE(Table3[[#This Row],[address]],",",Table3[[#This Row],[city]],",",Table3[[#This Row],[state]])</f>
        <v>14 W 4th St,New York,NY</v>
      </c>
      <c r="S14">
        <f>VLOOKUP(Table3[[#This Row],[summons_number]],GeocodeResults!A:G,6,FALSE)</f>
        <v>40.728752</v>
      </c>
      <c r="T14">
        <f>VLOOKUP(Table3[[#This Row],[summons_number]],GeocodeResults!A:G,7,FALSE)</f>
        <v>-73.995080000000002</v>
      </c>
    </row>
    <row r="15" spans="1:20" x14ac:dyDescent="0.25">
      <c r="A15">
        <v>7937990715</v>
      </c>
      <c r="B15" s="1">
        <v>41487</v>
      </c>
      <c r="C15">
        <v>38</v>
      </c>
      <c r="D15">
        <f>VLOOKUP(Table3[[#This Row],[violation_code]],Table2[[violation_code]:[category]],3,FALSE)</f>
        <v>5</v>
      </c>
      <c r="E15">
        <v>353164</v>
      </c>
      <c r="F15">
        <v>240</v>
      </c>
      <c r="G15">
        <v>240</v>
      </c>
      <c r="H15" t="s">
        <v>12</v>
      </c>
      <c r="I15">
        <v>1440</v>
      </c>
      <c r="J15" s="2">
        <v>0.61111111111111105</v>
      </c>
      <c r="K15">
        <v>14</v>
      </c>
      <c r="L15">
        <v>6</v>
      </c>
      <c r="M15" t="s">
        <v>22</v>
      </c>
      <c r="N15" t="str">
        <f>CONCATENATE(Table3[[#This Row],[house_number]], " ",Table3[[#This Row],[street_name]])</f>
        <v>6 Washington Pl</v>
      </c>
      <c r="O15" t="s">
        <v>103</v>
      </c>
      <c r="P15" t="s">
        <v>13</v>
      </c>
      <c r="Q15">
        <v>10014</v>
      </c>
      <c r="R15" t="str">
        <f>CONCATENATE(Table3[[#This Row],[address]],",",Table3[[#This Row],[city]],",",Table3[[#This Row],[state]])</f>
        <v>6 Washington Pl,New York,NY</v>
      </c>
      <c r="S15">
        <f>VLOOKUP(Table3[[#This Row],[summons_number]],GeocodeResults!A:G,6,FALSE)</f>
        <v>40.729349999999997</v>
      </c>
      <c r="T15">
        <f>VLOOKUP(Table3[[#This Row],[summons_number]],GeocodeResults!A:G,7,FALSE)</f>
        <v>-73.994560000000007</v>
      </c>
    </row>
    <row r="16" spans="1:20" x14ac:dyDescent="0.25">
      <c r="A16">
        <v>7937990740</v>
      </c>
      <c r="B16" s="1">
        <v>41487</v>
      </c>
      <c r="C16">
        <v>20</v>
      </c>
      <c r="D16">
        <f>VLOOKUP(Table3[[#This Row],[violation_code]],Table2[[violation_code]:[category]],3,FALSE)</f>
        <v>2</v>
      </c>
      <c r="E16">
        <v>353164</v>
      </c>
      <c r="F16">
        <v>322</v>
      </c>
      <c r="G16">
        <v>322</v>
      </c>
      <c r="H16" t="s">
        <v>12</v>
      </c>
      <c r="I16">
        <v>1522</v>
      </c>
      <c r="J16" s="2">
        <v>0.64027777777777783</v>
      </c>
      <c r="K16">
        <v>15</v>
      </c>
      <c r="L16">
        <v>10</v>
      </c>
      <c r="M16" t="s">
        <v>22</v>
      </c>
      <c r="N16" t="str">
        <f>CONCATENATE(Table3[[#This Row],[house_number]], " ",Table3[[#This Row],[street_name]])</f>
        <v>10 Washington Pl</v>
      </c>
      <c r="O16" t="s">
        <v>103</v>
      </c>
      <c r="P16" t="s">
        <v>13</v>
      </c>
      <c r="Q16">
        <v>10014</v>
      </c>
      <c r="R16" t="str">
        <f>CONCATENATE(Table3[[#This Row],[address]],",",Table3[[#This Row],[city]],",",Table3[[#This Row],[state]])</f>
        <v>10 Washington Pl,New York,NY</v>
      </c>
      <c r="S16">
        <f>VLOOKUP(Table3[[#This Row],[summons_number]],GeocodeResults!A:G,6,FALSE)</f>
        <v>40.729458000000001</v>
      </c>
      <c r="T16">
        <f>VLOOKUP(Table3[[#This Row],[summons_number]],GeocodeResults!A:G,7,FALSE)</f>
        <v>-73.994789999999995</v>
      </c>
    </row>
    <row r="17" spans="1:20" x14ac:dyDescent="0.25">
      <c r="A17">
        <v>7937990776</v>
      </c>
      <c r="B17" s="1">
        <v>41487</v>
      </c>
      <c r="C17">
        <v>14</v>
      </c>
      <c r="D17">
        <f>VLOOKUP(Table3[[#This Row],[violation_code]],Table2[[violation_code]:[category]],3,FALSE)</f>
        <v>2</v>
      </c>
      <c r="E17">
        <v>353164</v>
      </c>
      <c r="F17">
        <v>414</v>
      </c>
      <c r="G17">
        <v>414</v>
      </c>
      <c r="H17" t="s">
        <v>12</v>
      </c>
      <c r="I17">
        <v>1614</v>
      </c>
      <c r="J17" s="2">
        <v>0.67638888888888893</v>
      </c>
      <c r="K17">
        <v>16</v>
      </c>
      <c r="L17">
        <v>45</v>
      </c>
      <c r="M17" t="s">
        <v>16</v>
      </c>
      <c r="N17" t="str">
        <f>CONCATENATE(Table3[[#This Row],[house_number]], " ",Table3[[#This Row],[street_name]])</f>
        <v>45 W 4th St</v>
      </c>
      <c r="O17" t="s">
        <v>103</v>
      </c>
      <c r="P17" t="s">
        <v>13</v>
      </c>
      <c r="Q17">
        <v>10014</v>
      </c>
      <c r="R17" t="str">
        <f>CONCATENATE(Table3[[#This Row],[address]],",",Table3[[#This Row],[city]],",",Table3[[#This Row],[state]])</f>
        <v>45 W 4th St,New York,NY</v>
      </c>
      <c r="S17">
        <f>VLOOKUP(Table3[[#This Row],[summons_number]],GeocodeResults!A:G,6,FALSE)</f>
        <v>40.733049999999999</v>
      </c>
      <c r="T17">
        <f>VLOOKUP(Table3[[#This Row],[summons_number]],GeocodeResults!A:G,7,FALSE)</f>
        <v>-74.002390000000005</v>
      </c>
    </row>
    <row r="18" spans="1:20" x14ac:dyDescent="0.25">
      <c r="A18">
        <v>7937990788</v>
      </c>
      <c r="B18" s="1">
        <v>41487</v>
      </c>
      <c r="C18">
        <v>16</v>
      </c>
      <c r="D18">
        <f>VLOOKUP(Table3[[#This Row],[violation_code]],Table2[[violation_code]:[category]],3,FALSE)</f>
        <v>2</v>
      </c>
      <c r="E18">
        <v>353164</v>
      </c>
      <c r="F18">
        <v>523</v>
      </c>
      <c r="G18">
        <v>523</v>
      </c>
      <c r="H18" t="s">
        <v>12</v>
      </c>
      <c r="I18">
        <v>1723</v>
      </c>
      <c r="J18" s="2">
        <v>0.72430555555555554</v>
      </c>
      <c r="K18">
        <v>17</v>
      </c>
      <c r="L18">
        <v>68</v>
      </c>
      <c r="M18" t="s">
        <v>23</v>
      </c>
      <c r="N18" t="str">
        <f>CONCATENATE(Table3[[#This Row],[house_number]], " ",Table3[[#This Row],[street_name]])</f>
        <v>68 Bleecker St</v>
      </c>
      <c r="O18" t="s">
        <v>103</v>
      </c>
      <c r="P18" t="s">
        <v>13</v>
      </c>
      <c r="Q18">
        <v>10014</v>
      </c>
      <c r="R18" t="str">
        <f>CONCATENATE(Table3[[#This Row],[address]],",",Table3[[#This Row],[city]],",",Table3[[#This Row],[state]])</f>
        <v>68 Bleecker St,New York,NY</v>
      </c>
      <c r="S18">
        <f>VLOOKUP(Table3[[#This Row],[summons_number]],GeocodeResults!A:G,6,FALSE)</f>
        <v>40.726309999999998</v>
      </c>
      <c r="T18">
        <f>VLOOKUP(Table3[[#This Row],[summons_number]],GeocodeResults!A:G,7,FALSE)</f>
        <v>-73.995543999999995</v>
      </c>
    </row>
    <row r="19" spans="1:20" x14ac:dyDescent="0.25">
      <c r="A19">
        <v>7937990790</v>
      </c>
      <c r="B19" s="1">
        <v>41487</v>
      </c>
      <c r="C19">
        <v>16</v>
      </c>
      <c r="D19">
        <f>VLOOKUP(Table3[[#This Row],[violation_code]],Table2[[violation_code]:[category]],3,FALSE)</f>
        <v>2</v>
      </c>
      <c r="E19">
        <v>353164</v>
      </c>
      <c r="F19">
        <v>526</v>
      </c>
      <c r="G19">
        <v>526</v>
      </c>
      <c r="H19" t="s">
        <v>12</v>
      </c>
      <c r="I19">
        <v>1726</v>
      </c>
      <c r="J19" s="2">
        <v>0.72638888888888886</v>
      </c>
      <c r="K19">
        <v>17</v>
      </c>
      <c r="L19">
        <v>65</v>
      </c>
      <c r="M19" t="s">
        <v>23</v>
      </c>
      <c r="N19" t="str">
        <f>CONCATENATE(Table3[[#This Row],[house_number]], " ",Table3[[#This Row],[street_name]])</f>
        <v>65 Bleecker St</v>
      </c>
      <c r="O19" t="s">
        <v>103</v>
      </c>
      <c r="P19" t="s">
        <v>13</v>
      </c>
      <c r="Q19">
        <v>10014</v>
      </c>
      <c r="R19" t="str">
        <f>CONCATENATE(Table3[[#This Row],[address]],",",Table3[[#This Row],[city]],",",Table3[[#This Row],[state]])</f>
        <v>65 Bleecker St,New York,NY</v>
      </c>
      <c r="S19">
        <f>VLOOKUP(Table3[[#This Row],[summons_number]],GeocodeResults!A:G,6,FALSE)</f>
        <v>40.726120000000002</v>
      </c>
      <c r="T19">
        <f>VLOOKUP(Table3[[#This Row],[summons_number]],GeocodeResults!A:G,7,FALSE)</f>
        <v>-73.994895999999997</v>
      </c>
    </row>
    <row r="20" spans="1:20" x14ac:dyDescent="0.25">
      <c r="A20">
        <v>7937990820</v>
      </c>
      <c r="B20" s="1">
        <v>41487</v>
      </c>
      <c r="C20">
        <v>16</v>
      </c>
      <c r="D20">
        <f>VLOOKUP(Table3[[#This Row],[violation_code]],Table2[[violation_code]:[category]],3,FALSE)</f>
        <v>2</v>
      </c>
      <c r="E20">
        <v>353164</v>
      </c>
      <c r="F20">
        <v>539</v>
      </c>
      <c r="G20">
        <v>539</v>
      </c>
      <c r="H20" t="s">
        <v>12</v>
      </c>
      <c r="I20">
        <v>1739</v>
      </c>
      <c r="J20" s="2">
        <v>0.73541666666666661</v>
      </c>
      <c r="K20">
        <v>17</v>
      </c>
      <c r="L20">
        <v>306</v>
      </c>
      <c r="M20" t="s">
        <v>19</v>
      </c>
      <c r="N20" t="str">
        <f>CONCATENATE(Table3[[#This Row],[house_number]], " ",Table3[[#This Row],[street_name]])</f>
        <v>306 Mott St</v>
      </c>
      <c r="O20" t="s">
        <v>103</v>
      </c>
      <c r="P20" t="s">
        <v>13</v>
      </c>
      <c r="Q20">
        <v>10014</v>
      </c>
      <c r="R20" t="str">
        <f>CONCATENATE(Table3[[#This Row],[address]],",",Table3[[#This Row],[city]],",",Table3[[#This Row],[state]])</f>
        <v>306 Mott St,New York,NY</v>
      </c>
      <c r="S20">
        <f>VLOOKUP(Table3[[#This Row],[summons_number]],GeocodeResults!A:G,6,FALSE)</f>
        <v>40.724792000000001</v>
      </c>
      <c r="T20">
        <f>VLOOKUP(Table3[[#This Row],[summons_number]],GeocodeResults!A:G,7,FALSE)</f>
        <v>-73.994063999999995</v>
      </c>
    </row>
    <row r="21" spans="1:20" x14ac:dyDescent="0.25">
      <c r="A21">
        <v>7937990831</v>
      </c>
      <c r="B21" s="1">
        <v>41487</v>
      </c>
      <c r="C21">
        <v>20</v>
      </c>
      <c r="D21">
        <f>VLOOKUP(Table3[[#This Row],[violation_code]],Table2[[violation_code]:[category]],3,FALSE)</f>
        <v>2</v>
      </c>
      <c r="E21">
        <v>353164</v>
      </c>
      <c r="F21">
        <v>543</v>
      </c>
      <c r="G21">
        <v>543</v>
      </c>
      <c r="H21" t="s">
        <v>12</v>
      </c>
      <c r="I21">
        <v>1743</v>
      </c>
      <c r="J21" s="2">
        <v>0.73819444444444438</v>
      </c>
      <c r="K21">
        <v>17</v>
      </c>
      <c r="L21">
        <v>284</v>
      </c>
      <c r="M21" t="s">
        <v>19</v>
      </c>
      <c r="N21" t="str">
        <f>CONCATENATE(Table3[[#This Row],[house_number]], " ",Table3[[#This Row],[street_name]])</f>
        <v>284 Mott St</v>
      </c>
      <c r="O21" t="s">
        <v>103</v>
      </c>
      <c r="P21" t="s">
        <v>13</v>
      </c>
      <c r="Q21">
        <v>10014</v>
      </c>
      <c r="R21" t="str">
        <f>CONCATENATE(Table3[[#This Row],[address]],",",Table3[[#This Row],[city]],",",Table3[[#This Row],[state]])</f>
        <v>284 Mott St,New York,NY</v>
      </c>
      <c r="S21">
        <f>VLOOKUP(Table3[[#This Row],[summons_number]],GeocodeResults!A:G,6,FALSE)</f>
        <v>40.724327000000002</v>
      </c>
      <c r="T21">
        <f>VLOOKUP(Table3[[#This Row],[summons_number]],GeocodeResults!A:G,7,FALSE)</f>
        <v>-73.994259999999997</v>
      </c>
    </row>
    <row r="22" spans="1:20" x14ac:dyDescent="0.25">
      <c r="A22">
        <v>7937990843</v>
      </c>
      <c r="B22" s="1">
        <v>41487</v>
      </c>
      <c r="C22">
        <v>20</v>
      </c>
      <c r="D22">
        <f>VLOOKUP(Table3[[#This Row],[violation_code]],Table2[[violation_code]:[category]],3,FALSE)</f>
        <v>2</v>
      </c>
      <c r="E22">
        <v>353164</v>
      </c>
      <c r="F22">
        <v>546</v>
      </c>
      <c r="G22">
        <v>546</v>
      </c>
      <c r="H22" t="s">
        <v>12</v>
      </c>
      <c r="I22">
        <v>1746</v>
      </c>
      <c r="J22" s="2">
        <v>0.7402777777777777</v>
      </c>
      <c r="K22">
        <v>17</v>
      </c>
      <c r="L22">
        <v>298</v>
      </c>
      <c r="M22" t="s">
        <v>24</v>
      </c>
      <c r="N22" t="str">
        <f>CONCATENATE(Table3[[#This Row],[house_number]], " ",Table3[[#This Row],[street_name]])</f>
        <v>298 Mulberry St</v>
      </c>
      <c r="O22" t="s">
        <v>103</v>
      </c>
      <c r="P22" t="s">
        <v>13</v>
      </c>
      <c r="Q22">
        <v>10014</v>
      </c>
      <c r="R22" t="str">
        <f>CONCATENATE(Table3[[#This Row],[address]],",",Table3[[#This Row],[city]],",",Table3[[#This Row],[state]])</f>
        <v>298 Mulberry St,New York,NY</v>
      </c>
      <c r="S22">
        <f>VLOOKUP(Table3[[#This Row],[summons_number]],GeocodeResults!A:G,6,FALSE)</f>
        <v>40.724989999999998</v>
      </c>
      <c r="T22">
        <f>VLOOKUP(Table3[[#This Row],[summons_number]],GeocodeResults!A:G,7,FALSE)</f>
        <v>-73.994810000000001</v>
      </c>
    </row>
    <row r="23" spans="1:20" x14ac:dyDescent="0.25">
      <c r="A23">
        <v>7937990892</v>
      </c>
      <c r="B23" s="1">
        <v>41489</v>
      </c>
      <c r="C23">
        <v>38</v>
      </c>
      <c r="D23">
        <f>VLOOKUP(Table3[[#This Row],[violation_code]],Table2[[violation_code]:[category]],3,FALSE)</f>
        <v>5</v>
      </c>
      <c r="E23">
        <v>353164</v>
      </c>
      <c r="F23">
        <v>1242</v>
      </c>
      <c r="G23">
        <v>42</v>
      </c>
      <c r="H23" t="s">
        <v>12</v>
      </c>
      <c r="I23">
        <v>1242</v>
      </c>
      <c r="J23" s="2">
        <v>0.52916666666666667</v>
      </c>
      <c r="K23">
        <v>12</v>
      </c>
      <c r="L23">
        <v>172</v>
      </c>
      <c r="M23" t="s">
        <v>25</v>
      </c>
      <c r="N23" t="str">
        <f>CONCATENATE(Table3[[#This Row],[house_number]], " ",Table3[[#This Row],[street_name]])</f>
        <v>172 Ludlow St</v>
      </c>
      <c r="O23" t="s">
        <v>103</v>
      </c>
      <c r="P23" t="s">
        <v>13</v>
      </c>
      <c r="Q23">
        <v>10014</v>
      </c>
      <c r="R23" t="str">
        <f>CONCATENATE(Table3[[#This Row],[address]],",",Table3[[#This Row],[city]],",",Table3[[#This Row],[state]])</f>
        <v>172 Ludlow St,New York,NY</v>
      </c>
      <c r="S23">
        <f>VLOOKUP(Table3[[#This Row],[summons_number]],GeocodeResults!A:G,6,FALSE)</f>
        <v>40.721620000000001</v>
      </c>
      <c r="T23">
        <f>VLOOKUP(Table3[[#This Row],[summons_number]],GeocodeResults!A:G,7,FALSE)</f>
        <v>-73.987494999999996</v>
      </c>
    </row>
    <row r="24" spans="1:20" x14ac:dyDescent="0.25">
      <c r="A24">
        <v>7937990909</v>
      </c>
      <c r="B24" s="1">
        <v>41489</v>
      </c>
      <c r="C24">
        <v>14</v>
      </c>
      <c r="D24">
        <f>VLOOKUP(Table3[[#This Row],[violation_code]],Table2[[violation_code]:[category]],3,FALSE)</f>
        <v>2</v>
      </c>
      <c r="E24">
        <v>353164</v>
      </c>
      <c r="F24">
        <v>1254</v>
      </c>
      <c r="G24">
        <v>54</v>
      </c>
      <c r="H24" t="s">
        <v>12</v>
      </c>
      <c r="I24">
        <v>1254</v>
      </c>
      <c r="J24" s="2">
        <v>0.53749999999999998</v>
      </c>
      <c r="K24">
        <v>12</v>
      </c>
      <c r="L24">
        <v>151</v>
      </c>
      <c r="M24" t="s">
        <v>26</v>
      </c>
      <c r="N24" t="str">
        <f>CONCATENATE(Table3[[#This Row],[house_number]], " ",Table3[[#This Row],[street_name]])</f>
        <v>151 E Houston St</v>
      </c>
      <c r="O24" t="s">
        <v>103</v>
      </c>
      <c r="P24" t="s">
        <v>13</v>
      </c>
      <c r="Q24">
        <v>10014</v>
      </c>
      <c r="R24" t="str">
        <f>CONCATENATE(Table3[[#This Row],[address]],",",Table3[[#This Row],[city]],",",Table3[[#This Row],[state]])</f>
        <v>151 E Houston St,New York,NY</v>
      </c>
      <c r="S24">
        <f>VLOOKUP(Table3[[#This Row],[summons_number]],GeocodeResults!A:G,6,FALSE)</f>
        <v>40.723132999999997</v>
      </c>
      <c r="T24">
        <f>VLOOKUP(Table3[[#This Row],[summons_number]],GeocodeResults!A:G,7,FALSE)</f>
        <v>-73.989450000000005</v>
      </c>
    </row>
    <row r="25" spans="1:20" x14ac:dyDescent="0.25">
      <c r="A25">
        <v>7937990946</v>
      </c>
      <c r="B25" s="1">
        <v>41489</v>
      </c>
      <c r="C25">
        <v>20</v>
      </c>
      <c r="D25">
        <f>VLOOKUP(Table3[[#This Row],[violation_code]],Table2[[violation_code]:[category]],3,FALSE)</f>
        <v>2</v>
      </c>
      <c r="E25">
        <v>353164</v>
      </c>
      <c r="F25">
        <v>118</v>
      </c>
      <c r="G25">
        <v>118</v>
      </c>
      <c r="H25" t="s">
        <v>12</v>
      </c>
      <c r="I25">
        <v>1318</v>
      </c>
      <c r="J25" s="2">
        <v>0.5541666666666667</v>
      </c>
      <c r="K25">
        <v>13</v>
      </c>
      <c r="L25">
        <v>36</v>
      </c>
      <c r="M25" t="s">
        <v>23</v>
      </c>
      <c r="N25" t="str">
        <f>CONCATENATE(Table3[[#This Row],[house_number]], " ",Table3[[#This Row],[street_name]])</f>
        <v>36 Bleecker St</v>
      </c>
      <c r="O25" t="s">
        <v>103</v>
      </c>
      <c r="P25" t="s">
        <v>13</v>
      </c>
      <c r="Q25">
        <v>10014</v>
      </c>
      <c r="R25" t="str">
        <f>CONCATENATE(Table3[[#This Row],[address]],",",Table3[[#This Row],[city]],",",Table3[[#This Row],[state]])</f>
        <v>36 Bleecker St,New York,NY</v>
      </c>
      <c r="S25">
        <f>VLOOKUP(Table3[[#This Row],[summons_number]],GeocodeResults!A:G,6,FALSE)</f>
        <v>40.725642999999998</v>
      </c>
      <c r="T25">
        <f>VLOOKUP(Table3[[#This Row],[summons_number]],GeocodeResults!A:G,7,FALSE)</f>
        <v>-73.993949999999998</v>
      </c>
    </row>
    <row r="26" spans="1:20" x14ac:dyDescent="0.25">
      <c r="A26">
        <v>7937990971</v>
      </c>
      <c r="B26" s="1">
        <v>41489</v>
      </c>
      <c r="C26">
        <v>16</v>
      </c>
      <c r="D26">
        <f>VLOOKUP(Table3[[#This Row],[violation_code]],Table2[[violation_code]:[category]],3,FALSE)</f>
        <v>2</v>
      </c>
      <c r="E26">
        <v>353164</v>
      </c>
      <c r="F26">
        <v>136</v>
      </c>
      <c r="G26">
        <v>136</v>
      </c>
      <c r="H26" t="s">
        <v>12</v>
      </c>
      <c r="I26">
        <v>1336</v>
      </c>
      <c r="J26" s="2">
        <v>0.56666666666666665</v>
      </c>
      <c r="K26">
        <v>13</v>
      </c>
      <c r="L26">
        <v>306</v>
      </c>
      <c r="M26" t="s">
        <v>19</v>
      </c>
      <c r="N26" t="str">
        <f>CONCATENATE(Table3[[#This Row],[house_number]], " ",Table3[[#This Row],[street_name]])</f>
        <v>306 Mott St</v>
      </c>
      <c r="O26" t="s">
        <v>103</v>
      </c>
      <c r="P26" t="s">
        <v>13</v>
      </c>
      <c r="Q26">
        <v>10014</v>
      </c>
      <c r="R26" t="str">
        <f>CONCATENATE(Table3[[#This Row],[address]],",",Table3[[#This Row],[city]],",",Table3[[#This Row],[state]])</f>
        <v>306 Mott St,New York,NY</v>
      </c>
      <c r="S26">
        <f>VLOOKUP(Table3[[#This Row],[summons_number]],GeocodeResults!A:G,6,FALSE)</f>
        <v>40.724792000000001</v>
      </c>
      <c r="T26">
        <f>VLOOKUP(Table3[[#This Row],[summons_number]],GeocodeResults!A:G,7,FALSE)</f>
        <v>-73.994063999999995</v>
      </c>
    </row>
    <row r="27" spans="1:20" x14ac:dyDescent="0.25">
      <c r="A27">
        <v>7937991008</v>
      </c>
      <c r="B27" s="1">
        <v>41489</v>
      </c>
      <c r="C27">
        <v>14</v>
      </c>
      <c r="D27">
        <f>VLOOKUP(Table3[[#This Row],[violation_code]],Table2[[violation_code]:[category]],3,FALSE)</f>
        <v>2</v>
      </c>
      <c r="E27">
        <v>353164</v>
      </c>
      <c r="F27">
        <v>148</v>
      </c>
      <c r="G27">
        <v>148</v>
      </c>
      <c r="H27" t="s">
        <v>12</v>
      </c>
      <c r="I27">
        <v>1348</v>
      </c>
      <c r="J27" s="2">
        <v>0.57500000000000007</v>
      </c>
      <c r="K27">
        <v>13</v>
      </c>
      <c r="L27">
        <v>308</v>
      </c>
      <c r="M27" t="s">
        <v>27</v>
      </c>
      <c r="N27" t="str">
        <f>CONCATENATE(Table3[[#This Row],[house_number]], " ",Table3[[#This Row],[street_name]])</f>
        <v>308 Elizabeth St</v>
      </c>
      <c r="O27" t="s">
        <v>103</v>
      </c>
      <c r="P27" t="s">
        <v>13</v>
      </c>
      <c r="Q27">
        <v>10014</v>
      </c>
      <c r="R27" t="str">
        <f>CONCATENATE(Table3[[#This Row],[address]],",",Table3[[#This Row],[city]],",",Table3[[#This Row],[state]])</f>
        <v>308 Elizabeth St,New York,NY</v>
      </c>
      <c r="S27">
        <f>VLOOKUP(Table3[[#This Row],[summons_number]],GeocodeResults!A:G,6,FALSE)</f>
        <v>40.724685999999998</v>
      </c>
      <c r="T27">
        <f>VLOOKUP(Table3[[#This Row],[summons_number]],GeocodeResults!A:G,7,FALSE)</f>
        <v>-73.993279999999999</v>
      </c>
    </row>
    <row r="28" spans="1:20" x14ac:dyDescent="0.25">
      <c r="A28">
        <v>7937991033</v>
      </c>
      <c r="B28" s="1">
        <v>41489</v>
      </c>
      <c r="C28">
        <v>14</v>
      </c>
      <c r="D28">
        <f>VLOOKUP(Table3[[#This Row],[violation_code]],Table2[[violation_code]:[category]],3,FALSE)</f>
        <v>2</v>
      </c>
      <c r="E28">
        <v>353164</v>
      </c>
      <c r="F28">
        <v>211</v>
      </c>
      <c r="G28">
        <v>211</v>
      </c>
      <c r="H28" t="s">
        <v>12</v>
      </c>
      <c r="I28">
        <v>1411</v>
      </c>
      <c r="J28" s="2">
        <v>0.59097222222222223</v>
      </c>
      <c r="K28">
        <v>14</v>
      </c>
      <c r="L28">
        <v>87</v>
      </c>
      <c r="M28" t="s">
        <v>26</v>
      </c>
      <c r="N28" t="str">
        <f>CONCATENATE(Table3[[#This Row],[house_number]], " ",Table3[[#This Row],[street_name]])</f>
        <v>87 E Houston St</v>
      </c>
      <c r="O28" t="s">
        <v>103</v>
      </c>
      <c r="P28" t="s">
        <v>13</v>
      </c>
      <c r="Q28">
        <v>10014</v>
      </c>
      <c r="R28" t="str">
        <f>CONCATENATE(Table3[[#This Row],[address]],",",Table3[[#This Row],[city]],",",Table3[[#This Row],[state]])</f>
        <v>87 E Houston St,New York,NY</v>
      </c>
      <c r="S28">
        <f>VLOOKUP(Table3[[#This Row],[summons_number]],GeocodeResults!A:G,6,FALSE)</f>
        <v>40.724150000000002</v>
      </c>
      <c r="T28">
        <f>VLOOKUP(Table3[[#This Row],[summons_number]],GeocodeResults!A:G,7,FALSE)</f>
        <v>-73.992819999999995</v>
      </c>
    </row>
    <row r="29" spans="1:20" x14ac:dyDescent="0.25">
      <c r="A29">
        <v>7937991045</v>
      </c>
      <c r="B29" s="1">
        <v>41489</v>
      </c>
      <c r="C29">
        <v>14</v>
      </c>
      <c r="D29">
        <f>VLOOKUP(Table3[[#This Row],[violation_code]],Table2[[violation_code]:[category]],3,FALSE)</f>
        <v>2</v>
      </c>
      <c r="E29">
        <v>353164</v>
      </c>
      <c r="F29">
        <v>216</v>
      </c>
      <c r="G29">
        <v>216</v>
      </c>
      <c r="H29" t="s">
        <v>12</v>
      </c>
      <c r="I29">
        <v>1416</v>
      </c>
      <c r="J29" s="2">
        <v>0.59444444444444444</v>
      </c>
      <c r="K29">
        <v>14</v>
      </c>
      <c r="L29">
        <v>284</v>
      </c>
      <c r="M29" t="s">
        <v>19</v>
      </c>
      <c r="N29" t="str">
        <f>CONCATENATE(Table3[[#This Row],[house_number]], " ",Table3[[#This Row],[street_name]])</f>
        <v>284 Mott St</v>
      </c>
      <c r="O29" t="s">
        <v>103</v>
      </c>
      <c r="P29" t="s">
        <v>13</v>
      </c>
      <c r="Q29">
        <v>10014</v>
      </c>
      <c r="R29" t="str">
        <f>CONCATENATE(Table3[[#This Row],[address]],",",Table3[[#This Row],[city]],",",Table3[[#This Row],[state]])</f>
        <v>284 Mott St,New York,NY</v>
      </c>
      <c r="S29">
        <f>VLOOKUP(Table3[[#This Row],[summons_number]],GeocodeResults!A:G,6,FALSE)</f>
        <v>40.724327000000002</v>
      </c>
      <c r="T29">
        <f>VLOOKUP(Table3[[#This Row],[summons_number]],GeocodeResults!A:G,7,FALSE)</f>
        <v>-73.994259999999997</v>
      </c>
    </row>
    <row r="30" spans="1:20" x14ac:dyDescent="0.25">
      <c r="A30">
        <v>7937991070</v>
      </c>
      <c r="B30" s="1">
        <v>41489</v>
      </c>
      <c r="C30">
        <v>16</v>
      </c>
      <c r="D30">
        <f>VLOOKUP(Table3[[#This Row],[violation_code]],Table2[[violation_code]:[category]],3,FALSE)</f>
        <v>2</v>
      </c>
      <c r="E30">
        <v>353164</v>
      </c>
      <c r="F30">
        <v>247</v>
      </c>
      <c r="G30">
        <v>247</v>
      </c>
      <c r="H30" t="s">
        <v>12</v>
      </c>
      <c r="I30">
        <v>1447</v>
      </c>
      <c r="J30" s="2">
        <v>0.61597222222222225</v>
      </c>
      <c r="K30">
        <v>14</v>
      </c>
      <c r="L30">
        <v>306</v>
      </c>
      <c r="M30" t="s">
        <v>19</v>
      </c>
      <c r="N30" t="str">
        <f>CONCATENATE(Table3[[#This Row],[house_number]], " ",Table3[[#This Row],[street_name]])</f>
        <v>306 Mott St</v>
      </c>
      <c r="O30" t="s">
        <v>103</v>
      </c>
      <c r="P30" t="s">
        <v>13</v>
      </c>
      <c r="Q30">
        <v>10014</v>
      </c>
      <c r="R30" t="str">
        <f>CONCATENATE(Table3[[#This Row],[address]],",",Table3[[#This Row],[city]],",",Table3[[#This Row],[state]])</f>
        <v>306 Mott St,New York,NY</v>
      </c>
      <c r="S30">
        <f>VLOOKUP(Table3[[#This Row],[summons_number]],GeocodeResults!A:G,6,FALSE)</f>
        <v>40.724792000000001</v>
      </c>
      <c r="T30">
        <f>VLOOKUP(Table3[[#This Row],[summons_number]],GeocodeResults!A:G,7,FALSE)</f>
        <v>-73.994063999999995</v>
      </c>
    </row>
    <row r="31" spans="1:20" x14ac:dyDescent="0.25">
      <c r="A31">
        <v>7937991100</v>
      </c>
      <c r="B31" s="1">
        <v>41489</v>
      </c>
      <c r="C31">
        <v>46</v>
      </c>
      <c r="D31">
        <f>VLOOKUP(Table3[[#This Row],[violation_code]],Table2[[violation_code]:[category]],3,FALSE)</f>
        <v>3</v>
      </c>
      <c r="E31">
        <v>353164</v>
      </c>
      <c r="F31">
        <v>259</v>
      </c>
      <c r="G31">
        <v>259</v>
      </c>
      <c r="H31" t="s">
        <v>12</v>
      </c>
      <c r="I31">
        <v>1459</v>
      </c>
      <c r="J31" s="2">
        <v>0.62430555555555556</v>
      </c>
      <c r="K31">
        <v>14</v>
      </c>
      <c r="L31">
        <v>68</v>
      </c>
      <c r="M31" t="s">
        <v>23</v>
      </c>
      <c r="N31" t="str">
        <f>CONCATENATE(Table3[[#This Row],[house_number]], " ",Table3[[#This Row],[street_name]])</f>
        <v>68 Bleecker St</v>
      </c>
      <c r="O31" t="s">
        <v>103</v>
      </c>
      <c r="P31" t="s">
        <v>13</v>
      </c>
      <c r="Q31">
        <v>10014</v>
      </c>
      <c r="R31" t="str">
        <f>CONCATENATE(Table3[[#This Row],[address]],",",Table3[[#This Row],[city]],",",Table3[[#This Row],[state]])</f>
        <v>68 Bleecker St,New York,NY</v>
      </c>
      <c r="S31">
        <f>VLOOKUP(Table3[[#This Row],[summons_number]],GeocodeResults!A:G,6,FALSE)</f>
        <v>40.726309999999998</v>
      </c>
      <c r="T31">
        <f>VLOOKUP(Table3[[#This Row],[summons_number]],GeocodeResults!A:G,7,FALSE)</f>
        <v>-73.995543999999995</v>
      </c>
    </row>
    <row r="32" spans="1:20" x14ac:dyDescent="0.25">
      <c r="A32">
        <v>7937991136</v>
      </c>
      <c r="B32" s="1">
        <v>41489</v>
      </c>
      <c r="C32">
        <v>20</v>
      </c>
      <c r="D32">
        <f>VLOOKUP(Table3[[#This Row],[violation_code]],Table2[[violation_code]:[category]],3,FALSE)</f>
        <v>2</v>
      </c>
      <c r="E32">
        <v>353164</v>
      </c>
      <c r="F32">
        <v>418</v>
      </c>
      <c r="G32">
        <v>418</v>
      </c>
      <c r="H32" t="s">
        <v>12</v>
      </c>
      <c r="I32">
        <v>1618</v>
      </c>
      <c r="J32" s="2">
        <v>0.6791666666666667</v>
      </c>
      <c r="K32">
        <v>16</v>
      </c>
      <c r="L32">
        <v>1</v>
      </c>
      <c r="M32" t="s">
        <v>28</v>
      </c>
      <c r="N32" t="str">
        <f>CONCATENATE(Table3[[#This Row],[house_number]], " ",Table3[[#This Row],[street_name]])</f>
        <v>1 W 3rd St</v>
      </c>
      <c r="O32" t="s">
        <v>103</v>
      </c>
      <c r="P32" t="s">
        <v>13</v>
      </c>
      <c r="Q32">
        <v>10014</v>
      </c>
      <c r="R32" t="str">
        <f>CONCATENATE(Table3[[#This Row],[address]],",",Table3[[#This Row],[city]],",",Table3[[#This Row],[state]])</f>
        <v>1 W 3rd St,New York,NY</v>
      </c>
      <c r="S32">
        <f>VLOOKUP(Table3[[#This Row],[summons_number]],GeocodeResults!A:G,6,FALSE)</f>
        <v>40.727879999999999</v>
      </c>
      <c r="T32">
        <f>VLOOKUP(Table3[[#This Row],[summons_number]],GeocodeResults!A:G,7,FALSE)</f>
        <v>-73.994739999999993</v>
      </c>
    </row>
    <row r="33" spans="1:20" x14ac:dyDescent="0.25">
      <c r="A33">
        <v>7937991150</v>
      </c>
      <c r="B33" s="1">
        <v>41489</v>
      </c>
      <c r="C33">
        <v>38</v>
      </c>
      <c r="D33">
        <f>VLOOKUP(Table3[[#This Row],[violation_code]],Table2[[violation_code]:[category]],3,FALSE)</f>
        <v>5</v>
      </c>
      <c r="E33">
        <v>353164</v>
      </c>
      <c r="F33">
        <v>430</v>
      </c>
      <c r="G33">
        <v>430</v>
      </c>
      <c r="H33" t="s">
        <v>12</v>
      </c>
      <c r="I33">
        <v>1630</v>
      </c>
      <c r="J33" s="2">
        <v>0.6875</v>
      </c>
      <c r="K33">
        <v>16</v>
      </c>
      <c r="L33">
        <v>1</v>
      </c>
      <c r="M33" t="s">
        <v>22</v>
      </c>
      <c r="N33" t="str">
        <f>CONCATENATE(Table3[[#This Row],[house_number]], " ",Table3[[#This Row],[street_name]])</f>
        <v>1 Washington Pl</v>
      </c>
      <c r="O33" t="s">
        <v>103</v>
      </c>
      <c r="P33" t="s">
        <v>13</v>
      </c>
      <c r="Q33">
        <v>10014</v>
      </c>
      <c r="R33" t="str">
        <f>CONCATENATE(Table3[[#This Row],[address]],",",Table3[[#This Row],[city]],",",Table3[[#This Row],[state]])</f>
        <v>1 Washington Pl,New York,NY</v>
      </c>
      <c r="S33">
        <f>VLOOKUP(Table3[[#This Row],[summons_number]],GeocodeResults!A:G,6,FALSE)</f>
        <v>40.729064999999999</v>
      </c>
      <c r="T33">
        <f>VLOOKUP(Table3[[#This Row],[summons_number]],GeocodeResults!A:G,7,FALSE)</f>
        <v>-73.993729999999999</v>
      </c>
    </row>
    <row r="34" spans="1:20" x14ac:dyDescent="0.25">
      <c r="A34">
        <v>7937991173</v>
      </c>
      <c r="B34" s="1">
        <v>41489</v>
      </c>
      <c r="C34">
        <v>38</v>
      </c>
      <c r="D34">
        <f>VLOOKUP(Table3[[#This Row],[violation_code]],Table2[[violation_code]:[category]],3,FALSE)</f>
        <v>5</v>
      </c>
      <c r="E34">
        <v>353164</v>
      </c>
      <c r="F34">
        <v>536</v>
      </c>
      <c r="G34">
        <v>536</v>
      </c>
      <c r="H34" t="s">
        <v>12</v>
      </c>
      <c r="I34">
        <v>1736</v>
      </c>
      <c r="J34" s="2">
        <v>0.73333333333333339</v>
      </c>
      <c r="K34">
        <v>17</v>
      </c>
      <c r="L34">
        <v>566</v>
      </c>
      <c r="M34" t="s">
        <v>29</v>
      </c>
      <c r="N34" t="str">
        <f>CONCATENATE(Table3[[#This Row],[house_number]], " ",Table3[[#This Row],[street_name]])</f>
        <v>566 Laguardia Pl</v>
      </c>
      <c r="O34" t="s">
        <v>103</v>
      </c>
      <c r="P34" t="s">
        <v>13</v>
      </c>
      <c r="Q34">
        <v>10014</v>
      </c>
      <c r="R34" t="str">
        <f>CONCATENATE(Table3[[#This Row],[address]],",",Table3[[#This Row],[city]],",",Table3[[#This Row],[state]])</f>
        <v>566 Laguardia Pl,New York,NY</v>
      </c>
      <c r="S34">
        <f>VLOOKUP(Table3[[#This Row],[summons_number]],GeocodeResults!A:G,6,FALSE)</f>
        <v>40.72936</v>
      </c>
      <c r="T34">
        <f>VLOOKUP(Table3[[#This Row],[summons_number]],GeocodeResults!A:G,7,FALSE)</f>
        <v>-73.997929999999997</v>
      </c>
    </row>
    <row r="35" spans="1:20" x14ac:dyDescent="0.25">
      <c r="A35">
        <v>7937991124</v>
      </c>
      <c r="B35" s="1">
        <v>41489</v>
      </c>
      <c r="C35">
        <v>37</v>
      </c>
      <c r="D35">
        <f>VLOOKUP(Table3[[#This Row],[violation_code]],Table2[[violation_code]:[category]],3,FALSE)</f>
        <v>4</v>
      </c>
      <c r="E35">
        <v>353164</v>
      </c>
      <c r="F35">
        <v>410</v>
      </c>
      <c r="G35">
        <v>410</v>
      </c>
      <c r="H35" t="s">
        <v>12</v>
      </c>
      <c r="I35">
        <v>1610</v>
      </c>
      <c r="J35" s="2">
        <v>0.67361111111111116</v>
      </c>
      <c r="K35">
        <v>16</v>
      </c>
      <c r="L35">
        <v>566</v>
      </c>
      <c r="M35" t="s">
        <v>29</v>
      </c>
      <c r="N35" t="str">
        <f>CONCATENATE(Table3[[#This Row],[house_number]], " ",Table3[[#This Row],[street_name]])</f>
        <v>566 Laguardia Pl</v>
      </c>
      <c r="O35" t="s">
        <v>103</v>
      </c>
      <c r="P35" t="s">
        <v>13</v>
      </c>
      <c r="Q35">
        <v>10014</v>
      </c>
      <c r="R35" t="str">
        <f>CONCATENATE(Table3[[#This Row],[address]],",",Table3[[#This Row],[city]],",",Table3[[#This Row],[state]])</f>
        <v>566 Laguardia Pl,New York,NY</v>
      </c>
      <c r="S35">
        <f>VLOOKUP(Table3[[#This Row],[summons_number]],GeocodeResults!A:G,6,FALSE)</f>
        <v>40.72936</v>
      </c>
      <c r="T35">
        <f>VLOOKUP(Table3[[#This Row],[summons_number]],GeocodeResults!A:G,7,FALSE)</f>
        <v>-73.997929999999997</v>
      </c>
    </row>
    <row r="36" spans="1:20" x14ac:dyDescent="0.25">
      <c r="A36">
        <v>7937991161</v>
      </c>
      <c r="B36" s="1">
        <v>41489</v>
      </c>
      <c r="C36">
        <v>71</v>
      </c>
      <c r="D36">
        <f>VLOOKUP(Table3[[#This Row],[violation_code]],Table2[[violation_code]:[category]],3,FALSE)</f>
        <v>5</v>
      </c>
      <c r="E36">
        <v>353164</v>
      </c>
      <c r="F36">
        <v>527</v>
      </c>
      <c r="G36">
        <v>527</v>
      </c>
      <c r="H36" t="s">
        <v>12</v>
      </c>
      <c r="I36">
        <v>1727</v>
      </c>
      <c r="J36" s="2">
        <v>0.7270833333333333</v>
      </c>
      <c r="K36">
        <v>17</v>
      </c>
      <c r="L36">
        <v>245</v>
      </c>
      <c r="M36" t="s">
        <v>31</v>
      </c>
      <c r="N36" t="str">
        <f>CONCATENATE(Table3[[#This Row],[house_number]], " ",Table3[[#This Row],[street_name]])</f>
        <v>245 Greene St</v>
      </c>
      <c r="O36" t="s">
        <v>103</v>
      </c>
      <c r="P36" t="s">
        <v>13</v>
      </c>
      <c r="Q36">
        <v>10014</v>
      </c>
      <c r="R36" t="str">
        <f>CONCATENATE(Table3[[#This Row],[address]],",",Table3[[#This Row],[city]],",",Table3[[#This Row],[state]])</f>
        <v>245 Greene St,New York,NY</v>
      </c>
      <c r="S36">
        <f>VLOOKUP(Table3[[#This Row],[summons_number]],GeocodeResults!A:G,6,FALSE)</f>
        <v>40.730003000000004</v>
      </c>
      <c r="T36">
        <f>VLOOKUP(Table3[[#This Row],[summons_number]],GeocodeResults!A:G,7,FALSE)</f>
        <v>-73.995199999999997</v>
      </c>
    </row>
    <row r="37" spans="1:20" x14ac:dyDescent="0.25">
      <c r="A37">
        <v>7937991185</v>
      </c>
      <c r="B37" s="1">
        <v>41489</v>
      </c>
      <c r="C37">
        <v>38</v>
      </c>
      <c r="D37">
        <f>VLOOKUP(Table3[[#This Row],[violation_code]],Table2[[violation_code]:[category]],3,FALSE)</f>
        <v>5</v>
      </c>
      <c r="E37">
        <v>353164</v>
      </c>
      <c r="F37">
        <v>540</v>
      </c>
      <c r="G37">
        <v>540</v>
      </c>
      <c r="H37" t="s">
        <v>12</v>
      </c>
      <c r="I37">
        <v>1740</v>
      </c>
      <c r="J37" s="2">
        <v>0.73611111111111116</v>
      </c>
      <c r="K37">
        <v>17</v>
      </c>
      <c r="L37">
        <v>566</v>
      </c>
      <c r="M37" t="s">
        <v>29</v>
      </c>
      <c r="N37" t="str">
        <f>CONCATENATE(Table3[[#This Row],[house_number]], " ",Table3[[#This Row],[street_name]])</f>
        <v>566 Laguardia Pl</v>
      </c>
      <c r="O37" t="s">
        <v>103</v>
      </c>
      <c r="P37" t="s">
        <v>13</v>
      </c>
      <c r="Q37">
        <v>10014</v>
      </c>
      <c r="R37" t="str">
        <f>CONCATENATE(Table3[[#This Row],[address]],",",Table3[[#This Row],[city]],",",Table3[[#This Row],[state]])</f>
        <v>566 Laguardia Pl,New York,NY</v>
      </c>
      <c r="S37">
        <f>VLOOKUP(Table3[[#This Row],[summons_number]],GeocodeResults!A:G,6,FALSE)</f>
        <v>40.72936</v>
      </c>
      <c r="T37">
        <f>VLOOKUP(Table3[[#This Row],[summons_number]],GeocodeResults!A:G,7,FALSE)</f>
        <v>-73.997929999999997</v>
      </c>
    </row>
    <row r="38" spans="1:20" x14ac:dyDescent="0.25">
      <c r="A38">
        <v>7937990922</v>
      </c>
      <c r="B38" s="1">
        <v>41489</v>
      </c>
      <c r="C38">
        <v>14</v>
      </c>
      <c r="D38">
        <f>VLOOKUP(Table3[[#This Row],[violation_code]],Table2[[violation_code]:[category]],3,FALSE)</f>
        <v>2</v>
      </c>
      <c r="E38">
        <v>353164</v>
      </c>
      <c r="F38">
        <v>110</v>
      </c>
      <c r="G38">
        <v>110</v>
      </c>
      <c r="H38" t="s">
        <v>12</v>
      </c>
      <c r="I38">
        <v>1310</v>
      </c>
      <c r="J38" s="2">
        <v>0.54861111111111105</v>
      </c>
      <c r="K38">
        <v>13</v>
      </c>
      <c r="L38">
        <v>89</v>
      </c>
      <c r="M38" t="s">
        <v>26</v>
      </c>
      <c r="N38" t="str">
        <f>CONCATENATE(Table3[[#This Row],[house_number]], " ",Table3[[#This Row],[street_name]])</f>
        <v>89 E Houston St</v>
      </c>
      <c r="O38" t="s">
        <v>103</v>
      </c>
      <c r="P38" t="s">
        <v>13</v>
      </c>
      <c r="Q38">
        <v>10014</v>
      </c>
      <c r="R38" t="str">
        <f>CONCATENATE(Table3[[#This Row],[address]],",",Table3[[#This Row],[city]],",",Table3[[#This Row],[state]])</f>
        <v>89 E Houston St,New York,NY</v>
      </c>
      <c r="S38">
        <f>VLOOKUP(Table3[[#This Row],[summons_number]],GeocodeResults!A:G,6,FALSE)</f>
        <v>40.724125000000001</v>
      </c>
      <c r="T38">
        <f>VLOOKUP(Table3[[#This Row],[summons_number]],GeocodeResults!A:G,7,FALSE)</f>
        <v>-73.992739999999998</v>
      </c>
    </row>
    <row r="39" spans="1:20" x14ac:dyDescent="0.25">
      <c r="A39">
        <v>7937990934</v>
      </c>
      <c r="B39" s="1">
        <v>41489</v>
      </c>
      <c r="C39">
        <v>14</v>
      </c>
      <c r="D39">
        <f>VLOOKUP(Table3[[#This Row],[violation_code]],Table2[[violation_code]:[category]],3,FALSE)</f>
        <v>2</v>
      </c>
      <c r="E39">
        <v>353164</v>
      </c>
      <c r="F39">
        <v>112</v>
      </c>
      <c r="G39">
        <v>112</v>
      </c>
      <c r="H39" t="s">
        <v>12</v>
      </c>
      <c r="I39">
        <v>1312</v>
      </c>
      <c r="J39" s="2">
        <v>0.54999999999999993</v>
      </c>
      <c r="K39">
        <v>13</v>
      </c>
      <c r="L39">
        <v>87</v>
      </c>
      <c r="M39" t="s">
        <v>26</v>
      </c>
      <c r="N39" t="str">
        <f>CONCATENATE(Table3[[#This Row],[house_number]], " ",Table3[[#This Row],[street_name]])</f>
        <v>87 E Houston St</v>
      </c>
      <c r="O39" t="s">
        <v>103</v>
      </c>
      <c r="P39" t="s">
        <v>13</v>
      </c>
      <c r="Q39">
        <v>10014</v>
      </c>
      <c r="R39" t="str">
        <f>CONCATENATE(Table3[[#This Row],[address]],",",Table3[[#This Row],[city]],",",Table3[[#This Row],[state]])</f>
        <v>87 E Houston St,New York,NY</v>
      </c>
      <c r="S39">
        <f>VLOOKUP(Table3[[#This Row],[summons_number]],GeocodeResults!A:G,6,FALSE)</f>
        <v>40.724150000000002</v>
      </c>
      <c r="T39">
        <f>VLOOKUP(Table3[[#This Row],[summons_number]],GeocodeResults!A:G,7,FALSE)</f>
        <v>-73.992819999999995</v>
      </c>
    </row>
    <row r="40" spans="1:20" x14ac:dyDescent="0.25">
      <c r="A40">
        <v>7937990960</v>
      </c>
      <c r="B40" s="1">
        <v>41489</v>
      </c>
      <c r="C40">
        <v>20</v>
      </c>
      <c r="D40">
        <f>VLOOKUP(Table3[[#This Row],[violation_code]],Table2[[violation_code]:[category]],3,FALSE)</f>
        <v>2</v>
      </c>
      <c r="E40">
        <v>353164</v>
      </c>
      <c r="F40">
        <v>129</v>
      </c>
      <c r="G40">
        <v>129</v>
      </c>
      <c r="H40" t="s">
        <v>12</v>
      </c>
      <c r="I40">
        <v>1329</v>
      </c>
      <c r="J40" s="2">
        <v>0.56180555555555556</v>
      </c>
      <c r="K40">
        <v>13</v>
      </c>
      <c r="L40">
        <v>36</v>
      </c>
      <c r="M40" t="s">
        <v>23</v>
      </c>
      <c r="N40" t="str">
        <f>CONCATENATE(Table3[[#This Row],[house_number]], " ",Table3[[#This Row],[street_name]])</f>
        <v>36 Bleecker St</v>
      </c>
      <c r="O40" t="s">
        <v>103</v>
      </c>
      <c r="P40" t="s">
        <v>13</v>
      </c>
      <c r="Q40">
        <v>10014</v>
      </c>
      <c r="R40" t="str">
        <f>CONCATENATE(Table3[[#This Row],[address]],",",Table3[[#This Row],[city]],",",Table3[[#This Row],[state]])</f>
        <v>36 Bleecker St,New York,NY</v>
      </c>
      <c r="S40">
        <f>VLOOKUP(Table3[[#This Row],[summons_number]],GeocodeResults!A:G,6,FALSE)</f>
        <v>40.725642999999998</v>
      </c>
      <c r="T40">
        <f>VLOOKUP(Table3[[#This Row],[summons_number]],GeocodeResults!A:G,7,FALSE)</f>
        <v>-73.993949999999998</v>
      </c>
    </row>
    <row r="41" spans="1:20" x14ac:dyDescent="0.25">
      <c r="A41">
        <v>7937990995</v>
      </c>
      <c r="B41" s="1">
        <v>41489</v>
      </c>
      <c r="C41">
        <v>20</v>
      </c>
      <c r="D41">
        <f>VLOOKUP(Table3[[#This Row],[violation_code]],Table2[[violation_code]:[category]],3,FALSE)</f>
        <v>2</v>
      </c>
      <c r="E41">
        <v>353164</v>
      </c>
      <c r="F41">
        <v>145</v>
      </c>
      <c r="G41">
        <v>145</v>
      </c>
      <c r="H41" t="s">
        <v>12</v>
      </c>
      <c r="I41">
        <v>1345</v>
      </c>
      <c r="J41" s="2">
        <v>0.57291666666666663</v>
      </c>
      <c r="K41">
        <v>13</v>
      </c>
      <c r="L41">
        <v>32</v>
      </c>
      <c r="M41" t="s">
        <v>23</v>
      </c>
      <c r="N41" t="str">
        <f>CONCATENATE(Table3[[#This Row],[house_number]], " ",Table3[[#This Row],[street_name]])</f>
        <v>32 Bleecker St</v>
      </c>
      <c r="O41" t="s">
        <v>103</v>
      </c>
      <c r="P41" t="s">
        <v>13</v>
      </c>
      <c r="Q41">
        <v>10014</v>
      </c>
      <c r="R41" t="str">
        <f>CONCATENATE(Table3[[#This Row],[address]],",",Table3[[#This Row],[city]],",",Table3[[#This Row],[state]])</f>
        <v>32 Bleecker St,New York,NY</v>
      </c>
      <c r="S41">
        <f>VLOOKUP(Table3[[#This Row],[summons_number]],GeocodeResults!A:G,6,FALSE)</f>
        <v>40.7256</v>
      </c>
      <c r="T41">
        <f>VLOOKUP(Table3[[#This Row],[summons_number]],GeocodeResults!A:G,7,FALSE)</f>
        <v>-73.993804999999995</v>
      </c>
    </row>
    <row r="42" spans="1:20" x14ac:dyDescent="0.25">
      <c r="A42">
        <v>7937991010</v>
      </c>
      <c r="B42" s="1">
        <v>41489</v>
      </c>
      <c r="C42">
        <v>20</v>
      </c>
      <c r="D42">
        <f>VLOOKUP(Table3[[#This Row],[violation_code]],Table2[[violation_code]:[category]],3,FALSE)</f>
        <v>2</v>
      </c>
      <c r="E42">
        <v>353164</v>
      </c>
      <c r="F42">
        <v>152</v>
      </c>
      <c r="G42">
        <v>152</v>
      </c>
      <c r="H42" t="s">
        <v>12</v>
      </c>
      <c r="I42">
        <v>1352</v>
      </c>
      <c r="J42" s="2">
        <v>0.57777777777777783</v>
      </c>
      <c r="K42">
        <v>13</v>
      </c>
      <c r="L42">
        <v>334</v>
      </c>
      <c r="M42" t="s">
        <v>20</v>
      </c>
      <c r="N42" t="str">
        <f>CONCATENATE(Table3[[#This Row],[house_number]], " ",Table3[[#This Row],[street_name]])</f>
        <v>334 Bowery</v>
      </c>
      <c r="O42" t="s">
        <v>103</v>
      </c>
      <c r="P42" t="s">
        <v>13</v>
      </c>
      <c r="Q42">
        <v>10014</v>
      </c>
      <c r="R42" t="str">
        <f>CONCATENATE(Table3[[#This Row],[address]],",",Table3[[#This Row],[city]],",",Table3[[#This Row],[state]])</f>
        <v>334 Bowery,New York,NY</v>
      </c>
      <c r="S42">
        <f>VLOOKUP(Table3[[#This Row],[summons_number]],GeocodeResults!A:G,6,FALSE)</f>
        <v>40.725856999999998</v>
      </c>
      <c r="T42">
        <f>VLOOKUP(Table3[[#This Row],[summons_number]],GeocodeResults!A:G,7,FALSE)</f>
        <v>-73.992059999999995</v>
      </c>
    </row>
    <row r="43" spans="1:20" x14ac:dyDescent="0.25">
      <c r="A43">
        <v>7937991021</v>
      </c>
      <c r="B43" s="1">
        <v>41489</v>
      </c>
      <c r="C43">
        <v>16</v>
      </c>
      <c r="D43">
        <f>VLOOKUP(Table3[[#This Row],[violation_code]],Table2[[violation_code]:[category]],3,FALSE)</f>
        <v>2</v>
      </c>
      <c r="E43">
        <v>353164</v>
      </c>
      <c r="F43">
        <v>206</v>
      </c>
      <c r="G43">
        <v>206</v>
      </c>
      <c r="H43" t="s">
        <v>12</v>
      </c>
      <c r="I43">
        <v>1406</v>
      </c>
      <c r="J43" s="2">
        <v>0.58750000000000002</v>
      </c>
      <c r="K43">
        <v>14</v>
      </c>
      <c r="L43" t="s">
        <v>21</v>
      </c>
      <c r="M43" t="s">
        <v>19</v>
      </c>
      <c r="N43" t="str">
        <f>CONCATENATE(Table3[[#This Row],[house_number]], " ",Table3[[#This Row],[street_name]])</f>
        <v>302-4 Mott St</v>
      </c>
      <c r="O43" t="s">
        <v>103</v>
      </c>
      <c r="P43" t="s">
        <v>13</v>
      </c>
      <c r="Q43">
        <v>10014</v>
      </c>
      <c r="R43" t="str">
        <f>CONCATENATE(Table3[[#This Row],[address]],",",Table3[[#This Row],[city]],",",Table3[[#This Row],[state]])</f>
        <v>302-4 Mott St,New York,NY</v>
      </c>
      <c r="S43">
        <f>VLOOKUP(Table3[[#This Row],[summons_number]],GeocodeResults!A:G,6,FALSE)</f>
        <v>40.724760000000003</v>
      </c>
      <c r="T43">
        <f>VLOOKUP(Table3[[#This Row],[summons_number]],GeocodeResults!A:G,7,FALSE)</f>
        <v>-73.994079999999997</v>
      </c>
    </row>
    <row r="44" spans="1:20" x14ac:dyDescent="0.25">
      <c r="A44">
        <v>7937991057</v>
      </c>
      <c r="B44" s="1">
        <v>41489</v>
      </c>
      <c r="C44">
        <v>70</v>
      </c>
      <c r="D44">
        <f>VLOOKUP(Table3[[#This Row],[violation_code]],Table2[[violation_code]:[category]],3,FALSE)</f>
        <v>5</v>
      </c>
      <c r="E44">
        <v>353164</v>
      </c>
      <c r="F44">
        <v>218</v>
      </c>
      <c r="G44">
        <v>218</v>
      </c>
      <c r="H44" t="s">
        <v>12</v>
      </c>
      <c r="I44">
        <v>1418</v>
      </c>
      <c r="J44" s="2">
        <v>0.59583333333333333</v>
      </c>
      <c r="K44">
        <v>14</v>
      </c>
      <c r="L44">
        <v>284</v>
      </c>
      <c r="M44" t="s">
        <v>19</v>
      </c>
      <c r="N44" t="str">
        <f>CONCATENATE(Table3[[#This Row],[house_number]], " ",Table3[[#This Row],[street_name]])</f>
        <v>284 Mott St</v>
      </c>
      <c r="O44" t="s">
        <v>103</v>
      </c>
      <c r="P44" t="s">
        <v>13</v>
      </c>
      <c r="Q44">
        <v>10014</v>
      </c>
      <c r="R44" t="str">
        <f>CONCATENATE(Table3[[#This Row],[address]],",",Table3[[#This Row],[city]],",",Table3[[#This Row],[state]])</f>
        <v>284 Mott St,New York,NY</v>
      </c>
      <c r="S44">
        <f>VLOOKUP(Table3[[#This Row],[summons_number]],GeocodeResults!A:G,6,FALSE)</f>
        <v>40.724327000000002</v>
      </c>
      <c r="T44">
        <f>VLOOKUP(Table3[[#This Row],[summons_number]],GeocodeResults!A:G,7,FALSE)</f>
        <v>-73.994259999999997</v>
      </c>
    </row>
    <row r="45" spans="1:20" x14ac:dyDescent="0.25">
      <c r="A45">
        <v>7937991069</v>
      </c>
      <c r="B45" s="1">
        <v>41489</v>
      </c>
      <c r="C45">
        <v>71</v>
      </c>
      <c r="D45">
        <f>VLOOKUP(Table3[[#This Row],[violation_code]],Table2[[violation_code]:[category]],3,FALSE)</f>
        <v>5</v>
      </c>
      <c r="E45">
        <v>353164</v>
      </c>
      <c r="F45">
        <v>221</v>
      </c>
      <c r="G45">
        <v>221</v>
      </c>
      <c r="H45" t="s">
        <v>12</v>
      </c>
      <c r="I45">
        <v>1421</v>
      </c>
      <c r="J45" s="2">
        <v>0.59791666666666665</v>
      </c>
      <c r="K45">
        <v>14</v>
      </c>
      <c r="L45">
        <v>284</v>
      </c>
      <c r="M45" t="s">
        <v>19</v>
      </c>
      <c r="N45" t="str">
        <f>CONCATENATE(Table3[[#This Row],[house_number]], " ",Table3[[#This Row],[street_name]])</f>
        <v>284 Mott St</v>
      </c>
      <c r="O45" t="s">
        <v>103</v>
      </c>
      <c r="P45" t="s">
        <v>13</v>
      </c>
      <c r="Q45">
        <v>10014</v>
      </c>
      <c r="R45" t="str">
        <f>CONCATENATE(Table3[[#This Row],[address]],",",Table3[[#This Row],[city]],",",Table3[[#This Row],[state]])</f>
        <v>284 Mott St,New York,NY</v>
      </c>
      <c r="S45">
        <f>VLOOKUP(Table3[[#This Row],[summons_number]],GeocodeResults!A:G,6,FALSE)</f>
        <v>40.724327000000002</v>
      </c>
      <c r="T45">
        <f>VLOOKUP(Table3[[#This Row],[summons_number]],GeocodeResults!A:G,7,FALSE)</f>
        <v>-73.994259999999997</v>
      </c>
    </row>
    <row r="46" spans="1:20" x14ac:dyDescent="0.25">
      <c r="A46">
        <v>7937991240</v>
      </c>
      <c r="B46" s="1">
        <v>41490</v>
      </c>
      <c r="C46">
        <v>20</v>
      </c>
      <c r="D46">
        <f>VLOOKUP(Table3[[#This Row],[violation_code]],Table2[[violation_code]:[category]],3,FALSE)</f>
        <v>2</v>
      </c>
      <c r="E46">
        <v>353164</v>
      </c>
      <c r="F46">
        <v>1033</v>
      </c>
      <c r="G46">
        <v>1033</v>
      </c>
      <c r="H46" t="s">
        <v>32</v>
      </c>
      <c r="I46">
        <v>1033</v>
      </c>
      <c r="J46" s="2">
        <v>0.43958333333333338</v>
      </c>
      <c r="K46">
        <v>10</v>
      </c>
      <c r="L46">
        <v>174</v>
      </c>
      <c r="M46" t="s">
        <v>33</v>
      </c>
      <c r="N46" t="str">
        <f>CONCATENATE(Table3[[#This Row],[house_number]], " ",Table3[[#This Row],[street_name]])</f>
        <v>174 Forsyth St</v>
      </c>
      <c r="O46" t="s">
        <v>103</v>
      </c>
      <c r="P46" t="s">
        <v>13</v>
      </c>
      <c r="Q46">
        <v>10014</v>
      </c>
      <c r="R46" t="str">
        <f>CONCATENATE(Table3[[#This Row],[address]],",",Table3[[#This Row],[city]],",",Table3[[#This Row],[state]])</f>
        <v>174 Forsyth St,New York,NY</v>
      </c>
      <c r="S46">
        <f>VLOOKUP(Table3[[#This Row],[summons_number]],GeocodeResults!A:G,6,FALSE)</f>
        <v>40.721313000000002</v>
      </c>
      <c r="T46">
        <f>VLOOKUP(Table3[[#This Row],[summons_number]],GeocodeResults!A:G,7,FALSE)</f>
        <v>-73.991280000000003</v>
      </c>
    </row>
    <row r="47" spans="1:20" x14ac:dyDescent="0.25">
      <c r="A47">
        <v>7937991252</v>
      </c>
      <c r="B47" s="1">
        <v>41490</v>
      </c>
      <c r="C47">
        <v>53</v>
      </c>
      <c r="D47">
        <f>VLOOKUP(Table3[[#This Row],[violation_code]],Table2[[violation_code]:[category]],3,FALSE)</f>
        <v>3</v>
      </c>
      <c r="E47">
        <v>353164</v>
      </c>
      <c r="F47">
        <v>1041</v>
      </c>
      <c r="G47">
        <v>1041</v>
      </c>
      <c r="H47" t="s">
        <v>32</v>
      </c>
      <c r="I47">
        <v>1041</v>
      </c>
      <c r="J47" s="2">
        <v>0.44513888888888892</v>
      </c>
      <c r="K47">
        <v>10</v>
      </c>
      <c r="L47">
        <v>224</v>
      </c>
      <c r="M47" t="s">
        <v>27</v>
      </c>
      <c r="N47" t="str">
        <f>CONCATENATE(Table3[[#This Row],[house_number]], " ",Table3[[#This Row],[street_name]])</f>
        <v>224 Elizabeth St</v>
      </c>
      <c r="O47" t="s">
        <v>103</v>
      </c>
      <c r="P47" t="s">
        <v>13</v>
      </c>
      <c r="Q47">
        <v>10014</v>
      </c>
      <c r="R47" t="str">
        <f>CONCATENATE(Table3[[#This Row],[address]],",",Table3[[#This Row],[city]],",",Table3[[#This Row],[state]])</f>
        <v>224 Elizabeth St,New York,NY</v>
      </c>
      <c r="S47">
        <f>VLOOKUP(Table3[[#This Row],[summons_number]],GeocodeResults!A:G,6,FALSE)</f>
        <v>40.722816000000002</v>
      </c>
      <c r="T47">
        <f>VLOOKUP(Table3[[#This Row],[summons_number]],GeocodeResults!A:G,7,FALSE)</f>
        <v>-73.994039999999998</v>
      </c>
    </row>
    <row r="48" spans="1:20" x14ac:dyDescent="0.25">
      <c r="A48">
        <v>7937991276</v>
      </c>
      <c r="B48" s="1">
        <v>41490</v>
      </c>
      <c r="C48">
        <v>19</v>
      </c>
      <c r="D48">
        <f>VLOOKUP(Table3[[#This Row],[violation_code]],Table2[[violation_code]:[category]],3,FALSE)</f>
        <v>2</v>
      </c>
      <c r="E48">
        <v>353164</v>
      </c>
      <c r="F48">
        <v>1104</v>
      </c>
      <c r="G48">
        <v>1104</v>
      </c>
      <c r="H48" t="s">
        <v>32</v>
      </c>
      <c r="I48">
        <v>1104</v>
      </c>
      <c r="J48" s="2">
        <v>0.46111111111111108</v>
      </c>
      <c r="K48">
        <v>11</v>
      </c>
      <c r="L48">
        <v>269</v>
      </c>
      <c r="M48" t="s">
        <v>20</v>
      </c>
      <c r="N48" t="str">
        <f>CONCATENATE(Table3[[#This Row],[house_number]], " ",Table3[[#This Row],[street_name]])</f>
        <v>269 Bowery</v>
      </c>
      <c r="O48" t="s">
        <v>103</v>
      </c>
      <c r="P48" t="s">
        <v>13</v>
      </c>
      <c r="Q48">
        <v>10014</v>
      </c>
      <c r="R48" t="str">
        <f>CONCATENATE(Table3[[#This Row],[address]],",",Table3[[#This Row],[city]],",",Table3[[#This Row],[state]])</f>
        <v>269 Bowery,New York,NY</v>
      </c>
      <c r="S48">
        <f>VLOOKUP(Table3[[#This Row],[summons_number]],GeocodeResults!A:G,6,FALSE)</f>
        <v>40.724044999999997</v>
      </c>
      <c r="T48">
        <f>VLOOKUP(Table3[[#This Row],[summons_number]],GeocodeResults!A:G,7,FALSE)</f>
        <v>-73.992559999999997</v>
      </c>
    </row>
    <row r="49" spans="1:20" x14ac:dyDescent="0.25">
      <c r="A49">
        <v>7937991331</v>
      </c>
      <c r="B49" s="1">
        <v>41490</v>
      </c>
      <c r="C49">
        <v>14</v>
      </c>
      <c r="D49">
        <f>VLOOKUP(Table3[[#This Row],[violation_code]],Table2[[violation_code]:[category]],3,FALSE)</f>
        <v>2</v>
      </c>
      <c r="E49">
        <v>353164</v>
      </c>
      <c r="F49">
        <v>1227</v>
      </c>
      <c r="G49">
        <v>27</v>
      </c>
      <c r="H49" t="s">
        <v>12</v>
      </c>
      <c r="I49">
        <v>1227</v>
      </c>
      <c r="J49" s="2">
        <v>0.51874999999999993</v>
      </c>
      <c r="K49">
        <v>12</v>
      </c>
      <c r="L49">
        <v>87</v>
      </c>
      <c r="M49" t="s">
        <v>26</v>
      </c>
      <c r="N49" t="str">
        <f>CONCATENATE(Table3[[#This Row],[house_number]], " ",Table3[[#This Row],[street_name]])</f>
        <v>87 E Houston St</v>
      </c>
      <c r="O49" t="s">
        <v>103</v>
      </c>
      <c r="P49" t="s">
        <v>13</v>
      </c>
      <c r="Q49">
        <v>10014</v>
      </c>
      <c r="R49" t="str">
        <f>CONCATENATE(Table3[[#This Row],[address]],",",Table3[[#This Row],[city]],",",Table3[[#This Row],[state]])</f>
        <v>87 E Houston St,New York,NY</v>
      </c>
      <c r="S49">
        <f>VLOOKUP(Table3[[#This Row],[summons_number]],GeocodeResults!A:G,6,FALSE)</f>
        <v>40.724150000000002</v>
      </c>
      <c r="T49">
        <f>VLOOKUP(Table3[[#This Row],[summons_number]],GeocodeResults!A:G,7,FALSE)</f>
        <v>-73.992819999999995</v>
      </c>
    </row>
    <row r="50" spans="1:20" x14ac:dyDescent="0.25">
      <c r="A50">
        <v>7937991343</v>
      </c>
      <c r="B50" s="1">
        <v>41490</v>
      </c>
      <c r="C50">
        <v>40</v>
      </c>
      <c r="D50">
        <f>VLOOKUP(Table3[[#This Row],[violation_code]],Table2[[violation_code]:[category]],3,FALSE)</f>
        <v>2</v>
      </c>
      <c r="E50">
        <v>353164</v>
      </c>
      <c r="F50">
        <v>1235</v>
      </c>
      <c r="G50">
        <v>35</v>
      </c>
      <c r="H50" t="s">
        <v>12</v>
      </c>
      <c r="I50">
        <v>1235</v>
      </c>
      <c r="J50" s="2">
        <v>0.52430555555555558</v>
      </c>
      <c r="K50">
        <v>12</v>
      </c>
      <c r="L50">
        <v>15</v>
      </c>
      <c r="M50" t="s">
        <v>34</v>
      </c>
      <c r="N50" t="str">
        <f>CONCATENATE(Table3[[#This Row],[house_number]], " ",Table3[[#This Row],[street_name]])</f>
        <v>15 Stanton St</v>
      </c>
      <c r="O50" t="s">
        <v>103</v>
      </c>
      <c r="P50" t="s">
        <v>13</v>
      </c>
      <c r="Q50">
        <v>10014</v>
      </c>
      <c r="R50" t="str">
        <f>CONCATENATE(Table3[[#This Row],[address]],",",Table3[[#This Row],[city]],",",Table3[[#This Row],[state]])</f>
        <v>15 Stanton St,New York,NY</v>
      </c>
      <c r="S50">
        <f>VLOOKUP(Table3[[#This Row],[summons_number]],GeocodeResults!A:G,6,FALSE)</f>
        <v>40.722479999999997</v>
      </c>
      <c r="T50">
        <f>VLOOKUP(Table3[[#This Row],[summons_number]],GeocodeResults!A:G,7,FALSE)</f>
        <v>-73.992130000000003</v>
      </c>
    </row>
    <row r="51" spans="1:20" x14ac:dyDescent="0.25">
      <c r="A51">
        <v>7937991379</v>
      </c>
      <c r="B51" s="1">
        <v>41490</v>
      </c>
      <c r="C51">
        <v>40</v>
      </c>
      <c r="D51">
        <f>VLOOKUP(Table3[[#This Row],[violation_code]],Table2[[violation_code]:[category]],3,FALSE)</f>
        <v>2</v>
      </c>
      <c r="E51">
        <v>353164</v>
      </c>
      <c r="F51">
        <v>1244</v>
      </c>
      <c r="G51">
        <v>44</v>
      </c>
      <c r="H51" t="s">
        <v>12</v>
      </c>
      <c r="I51">
        <v>1244</v>
      </c>
      <c r="J51" s="2">
        <v>0.53055555555555556</v>
      </c>
      <c r="K51">
        <v>12</v>
      </c>
      <c r="L51">
        <v>211</v>
      </c>
      <c r="M51" t="s">
        <v>20</v>
      </c>
      <c r="N51" t="str">
        <f>CONCATENATE(Table3[[#This Row],[house_number]], " ",Table3[[#This Row],[street_name]])</f>
        <v>211 Bowery</v>
      </c>
      <c r="O51" t="s">
        <v>103</v>
      </c>
      <c r="P51" t="s">
        <v>13</v>
      </c>
      <c r="Q51">
        <v>10014</v>
      </c>
      <c r="R51" t="str">
        <f>CONCATENATE(Table3[[#This Row],[address]],",",Table3[[#This Row],[city]],",",Table3[[#This Row],[state]])</f>
        <v>211 Bowery,New York,NY</v>
      </c>
      <c r="S51">
        <f>VLOOKUP(Table3[[#This Row],[summons_number]],GeocodeResults!A:G,6,FALSE)</f>
        <v>40.721559999999997</v>
      </c>
      <c r="T51">
        <f>VLOOKUP(Table3[[#This Row],[summons_number]],GeocodeResults!A:G,7,FALSE)</f>
        <v>-73.993480000000005</v>
      </c>
    </row>
    <row r="52" spans="1:20" x14ac:dyDescent="0.25">
      <c r="A52">
        <v>7937991422</v>
      </c>
      <c r="B52" s="1">
        <v>41490</v>
      </c>
      <c r="C52">
        <v>14</v>
      </c>
      <c r="D52">
        <f>VLOOKUP(Table3[[#This Row],[violation_code]],Table2[[violation_code]:[category]],3,FALSE)</f>
        <v>2</v>
      </c>
      <c r="E52">
        <v>353164</v>
      </c>
      <c r="F52">
        <v>202</v>
      </c>
      <c r="G52">
        <v>202</v>
      </c>
      <c r="H52" t="s">
        <v>12</v>
      </c>
      <c r="I52">
        <v>1402</v>
      </c>
      <c r="J52" s="2">
        <v>0.58472222222222225</v>
      </c>
      <c r="K52">
        <v>14</v>
      </c>
      <c r="L52">
        <v>97</v>
      </c>
      <c r="M52" t="s">
        <v>35</v>
      </c>
      <c r="N52" t="str">
        <f>CONCATENATE(Table3[[#This Row],[house_number]], " ",Table3[[#This Row],[street_name]])</f>
        <v>97 Rivington St</v>
      </c>
      <c r="O52" t="s">
        <v>103</v>
      </c>
      <c r="P52" t="s">
        <v>13</v>
      </c>
      <c r="Q52">
        <v>10014</v>
      </c>
      <c r="R52" t="str">
        <f>CONCATENATE(Table3[[#This Row],[address]],",",Table3[[#This Row],[city]],",",Table3[[#This Row],[state]])</f>
        <v>97 Rivington St,New York,NY</v>
      </c>
      <c r="S52">
        <f>VLOOKUP(Table3[[#This Row],[summons_number]],GeocodeResults!A:G,6,FALSE)</f>
        <v>40.720066000000003</v>
      </c>
      <c r="T52">
        <f>VLOOKUP(Table3[[#This Row],[summons_number]],GeocodeResults!A:G,7,FALSE)</f>
        <v>-73.988510000000005</v>
      </c>
    </row>
    <row r="53" spans="1:20" x14ac:dyDescent="0.25">
      <c r="A53">
        <v>7937991458</v>
      </c>
      <c r="B53" s="1">
        <v>41490</v>
      </c>
      <c r="C53">
        <v>71</v>
      </c>
      <c r="D53">
        <f>VLOOKUP(Table3[[#This Row],[violation_code]],Table2[[violation_code]:[category]],3,FALSE)</f>
        <v>5</v>
      </c>
      <c r="E53">
        <v>353164</v>
      </c>
      <c r="F53">
        <v>212</v>
      </c>
      <c r="G53">
        <v>212</v>
      </c>
      <c r="H53" t="s">
        <v>12</v>
      </c>
      <c r="I53">
        <v>1412</v>
      </c>
      <c r="J53" s="2">
        <v>0.59166666666666667</v>
      </c>
      <c r="K53">
        <v>14</v>
      </c>
      <c r="L53">
        <v>115</v>
      </c>
      <c r="M53" t="s">
        <v>36</v>
      </c>
      <c r="N53" t="str">
        <f>CONCATENATE(Table3[[#This Row],[house_number]], " ",Table3[[#This Row],[street_name]])</f>
        <v>115 Norfolk St</v>
      </c>
      <c r="O53" t="s">
        <v>103</v>
      </c>
      <c r="P53" t="s">
        <v>13</v>
      </c>
      <c r="Q53">
        <v>10014</v>
      </c>
      <c r="R53" t="str">
        <f>CONCATENATE(Table3[[#This Row],[address]],",",Table3[[#This Row],[city]],",",Table3[[#This Row],[state]])</f>
        <v>115 Norfolk St,New York,NY</v>
      </c>
      <c r="S53">
        <f>VLOOKUP(Table3[[#This Row],[summons_number]],GeocodeResults!A:G,6,FALSE)</f>
        <v>40.719192999999997</v>
      </c>
      <c r="T53">
        <f>VLOOKUP(Table3[[#This Row],[summons_number]],GeocodeResults!A:G,7,FALSE)</f>
        <v>-73.987039999999993</v>
      </c>
    </row>
    <row r="54" spans="1:20" x14ac:dyDescent="0.25">
      <c r="A54">
        <v>7937991460</v>
      </c>
      <c r="B54" s="1">
        <v>41490</v>
      </c>
      <c r="C54">
        <v>16</v>
      </c>
      <c r="D54">
        <f>VLOOKUP(Table3[[#This Row],[violation_code]],Table2[[violation_code]:[category]],3,FALSE)</f>
        <v>2</v>
      </c>
      <c r="E54">
        <v>353164</v>
      </c>
      <c r="F54">
        <v>218</v>
      </c>
      <c r="G54">
        <v>218</v>
      </c>
      <c r="H54" t="s">
        <v>12</v>
      </c>
      <c r="I54">
        <v>1418</v>
      </c>
      <c r="J54" s="2">
        <v>0.59583333333333333</v>
      </c>
      <c r="K54">
        <v>14</v>
      </c>
      <c r="L54">
        <v>95</v>
      </c>
      <c r="M54" t="s">
        <v>37</v>
      </c>
      <c r="N54" t="str">
        <f>CONCATENATE(Table3[[#This Row],[house_number]], " ",Table3[[#This Row],[street_name]])</f>
        <v>95 Clinton St</v>
      </c>
      <c r="O54" t="s">
        <v>103</v>
      </c>
      <c r="P54" t="s">
        <v>13</v>
      </c>
      <c r="Q54">
        <v>10014</v>
      </c>
      <c r="R54" t="str">
        <f>CONCATENATE(Table3[[#This Row],[address]],",",Table3[[#This Row],[city]],",",Table3[[#This Row],[state]])</f>
        <v>95 Clinton St,New York,NY</v>
      </c>
      <c r="S54">
        <f>VLOOKUP(Table3[[#This Row],[summons_number]],GeocodeResults!A:G,6,FALSE)</f>
        <v>40.718525</v>
      </c>
      <c r="T54">
        <f>VLOOKUP(Table3[[#This Row],[summons_number]],GeocodeResults!A:G,7,FALSE)</f>
        <v>-73.985439999999997</v>
      </c>
    </row>
    <row r="55" spans="1:20" x14ac:dyDescent="0.25">
      <c r="A55">
        <v>7937991471</v>
      </c>
      <c r="B55" s="1">
        <v>41490</v>
      </c>
      <c r="C55">
        <v>16</v>
      </c>
      <c r="D55">
        <f>VLOOKUP(Table3[[#This Row],[violation_code]],Table2[[violation_code]:[category]],3,FALSE)</f>
        <v>2</v>
      </c>
      <c r="E55">
        <v>353164</v>
      </c>
      <c r="F55">
        <v>221</v>
      </c>
      <c r="G55">
        <v>221</v>
      </c>
      <c r="H55" t="s">
        <v>12</v>
      </c>
      <c r="I55">
        <v>1421</v>
      </c>
      <c r="J55" s="2">
        <v>0.59791666666666665</v>
      </c>
      <c r="K55">
        <v>14</v>
      </c>
      <c r="L55">
        <v>91</v>
      </c>
      <c r="M55" t="s">
        <v>37</v>
      </c>
      <c r="N55" t="str">
        <f>CONCATENATE(Table3[[#This Row],[house_number]], " ",Table3[[#This Row],[street_name]])</f>
        <v>91 Clinton St</v>
      </c>
      <c r="O55" t="s">
        <v>103</v>
      </c>
      <c r="P55" t="s">
        <v>13</v>
      </c>
      <c r="Q55">
        <v>10014</v>
      </c>
      <c r="R55" t="str">
        <f>CONCATENATE(Table3[[#This Row],[address]],",",Table3[[#This Row],[city]],",",Table3[[#This Row],[state]])</f>
        <v>91 Clinton St,New York,NY</v>
      </c>
      <c r="S55">
        <f>VLOOKUP(Table3[[#This Row],[summons_number]],GeocodeResults!A:G,6,FALSE)</f>
        <v>40.718635999999996</v>
      </c>
      <c r="T55">
        <f>VLOOKUP(Table3[[#This Row],[summons_number]],GeocodeResults!A:G,7,FALSE)</f>
        <v>-73.985380000000006</v>
      </c>
    </row>
    <row r="56" spans="1:20" x14ac:dyDescent="0.25">
      <c r="A56">
        <v>7937991495</v>
      </c>
      <c r="B56" s="1">
        <v>41490</v>
      </c>
      <c r="C56">
        <v>20</v>
      </c>
      <c r="D56">
        <f>VLOOKUP(Table3[[#This Row],[violation_code]],Table2[[violation_code]:[category]],3,FALSE)</f>
        <v>2</v>
      </c>
      <c r="E56">
        <v>353164</v>
      </c>
      <c r="F56">
        <v>231</v>
      </c>
      <c r="G56">
        <v>231</v>
      </c>
      <c r="H56" t="s">
        <v>12</v>
      </c>
      <c r="I56">
        <v>1431</v>
      </c>
      <c r="J56" s="2">
        <v>0.60486111111111118</v>
      </c>
      <c r="K56">
        <v>14</v>
      </c>
      <c r="L56">
        <v>141</v>
      </c>
      <c r="M56" t="s">
        <v>25</v>
      </c>
      <c r="N56" t="str">
        <f>CONCATENATE(Table3[[#This Row],[house_number]], " ",Table3[[#This Row],[street_name]])</f>
        <v>141 Ludlow St</v>
      </c>
      <c r="O56" t="s">
        <v>103</v>
      </c>
      <c r="P56" t="s">
        <v>13</v>
      </c>
      <c r="Q56">
        <v>10014</v>
      </c>
      <c r="R56" t="str">
        <f>CONCATENATE(Table3[[#This Row],[address]],",",Table3[[#This Row],[city]],",",Table3[[#This Row],[state]])</f>
        <v>141 Ludlow St,New York,NY</v>
      </c>
      <c r="S56">
        <f>VLOOKUP(Table3[[#This Row],[summons_number]],GeocodeResults!A:G,6,FALSE)</f>
        <v>40.720466999999999</v>
      </c>
      <c r="T56">
        <f>VLOOKUP(Table3[[#This Row],[summons_number]],GeocodeResults!A:G,7,FALSE)</f>
        <v>-73.988235000000003</v>
      </c>
    </row>
    <row r="57" spans="1:20" x14ac:dyDescent="0.25">
      <c r="A57">
        <v>7937991501</v>
      </c>
      <c r="B57" s="1">
        <v>41490</v>
      </c>
      <c r="C57">
        <v>20</v>
      </c>
      <c r="D57">
        <f>VLOOKUP(Table3[[#This Row],[violation_code]],Table2[[violation_code]:[category]],3,FALSE)</f>
        <v>2</v>
      </c>
      <c r="E57">
        <v>353164</v>
      </c>
      <c r="F57">
        <v>255</v>
      </c>
      <c r="G57">
        <v>255</v>
      </c>
      <c r="H57" t="s">
        <v>12</v>
      </c>
      <c r="I57">
        <v>1455</v>
      </c>
      <c r="J57" s="2">
        <v>0.62152777777777779</v>
      </c>
      <c r="K57">
        <v>14</v>
      </c>
      <c r="L57">
        <v>174</v>
      </c>
      <c r="M57" t="s">
        <v>33</v>
      </c>
      <c r="N57" t="str">
        <f>CONCATENATE(Table3[[#This Row],[house_number]], " ",Table3[[#This Row],[street_name]])</f>
        <v>174 Forsyth St</v>
      </c>
      <c r="O57" t="s">
        <v>103</v>
      </c>
      <c r="P57" t="s">
        <v>13</v>
      </c>
      <c r="Q57">
        <v>10014</v>
      </c>
      <c r="R57" t="str">
        <f>CONCATENATE(Table3[[#This Row],[address]],",",Table3[[#This Row],[city]],",",Table3[[#This Row],[state]])</f>
        <v>174 Forsyth St,New York,NY</v>
      </c>
      <c r="S57">
        <f>VLOOKUP(Table3[[#This Row],[summons_number]],GeocodeResults!A:G,6,FALSE)</f>
        <v>40.721313000000002</v>
      </c>
      <c r="T57">
        <f>VLOOKUP(Table3[[#This Row],[summons_number]],GeocodeResults!A:G,7,FALSE)</f>
        <v>-73.991280000000003</v>
      </c>
    </row>
    <row r="58" spans="1:20" x14ac:dyDescent="0.25">
      <c r="A58">
        <v>7937991525</v>
      </c>
      <c r="B58" s="1">
        <v>41490</v>
      </c>
      <c r="C58">
        <v>10</v>
      </c>
      <c r="D58">
        <f>VLOOKUP(Table3[[#This Row],[violation_code]],Table2[[violation_code]:[category]],3,FALSE)</f>
        <v>2</v>
      </c>
      <c r="E58">
        <v>353164</v>
      </c>
      <c r="F58">
        <v>301</v>
      </c>
      <c r="G58">
        <v>301</v>
      </c>
      <c r="H58" t="s">
        <v>12</v>
      </c>
      <c r="I58">
        <v>1501</v>
      </c>
      <c r="J58" s="2">
        <v>0.62569444444444444</v>
      </c>
      <c r="K58">
        <v>15</v>
      </c>
      <c r="L58">
        <v>183</v>
      </c>
      <c r="M58" t="s">
        <v>38</v>
      </c>
      <c r="N58" t="str">
        <f>CONCATENATE(Table3[[#This Row],[house_number]], " ",Table3[[#This Row],[street_name]])</f>
        <v>183 Chrystie St</v>
      </c>
      <c r="O58" t="s">
        <v>103</v>
      </c>
      <c r="P58" t="s">
        <v>13</v>
      </c>
      <c r="Q58">
        <v>10014</v>
      </c>
      <c r="R58" t="str">
        <f>CONCATENATE(Table3[[#This Row],[address]],",",Table3[[#This Row],[city]],",",Table3[[#This Row],[state]])</f>
        <v>183 Chrystie St,New York,NY</v>
      </c>
      <c r="S58">
        <f>VLOOKUP(Table3[[#This Row],[summons_number]],GeocodeResults!A:G,6,FALSE)</f>
        <v>40.721446999999998</v>
      </c>
      <c r="T58">
        <f>VLOOKUP(Table3[[#This Row],[summons_number]],GeocodeResults!A:G,7,FALSE)</f>
        <v>-73.99221</v>
      </c>
    </row>
    <row r="59" spans="1:20" x14ac:dyDescent="0.25">
      <c r="A59">
        <v>7937991537</v>
      </c>
      <c r="B59" s="1">
        <v>41490</v>
      </c>
      <c r="C59">
        <v>14</v>
      </c>
      <c r="D59">
        <f>VLOOKUP(Table3[[#This Row],[violation_code]],Table2[[violation_code]:[category]],3,FALSE)</f>
        <v>2</v>
      </c>
      <c r="E59">
        <v>353164</v>
      </c>
      <c r="F59">
        <v>402</v>
      </c>
      <c r="G59">
        <v>402</v>
      </c>
      <c r="H59" t="s">
        <v>12</v>
      </c>
      <c r="I59">
        <v>1602</v>
      </c>
      <c r="J59" s="2">
        <v>0.66805555555555562</v>
      </c>
      <c r="K59">
        <v>16</v>
      </c>
      <c r="L59">
        <v>180</v>
      </c>
      <c r="M59" t="s">
        <v>20</v>
      </c>
      <c r="N59" t="str">
        <f>CONCATENATE(Table3[[#This Row],[house_number]], " ",Table3[[#This Row],[street_name]])</f>
        <v>180 Bowery</v>
      </c>
      <c r="O59" t="s">
        <v>103</v>
      </c>
      <c r="P59" t="s">
        <v>13</v>
      </c>
      <c r="Q59">
        <v>10014</v>
      </c>
      <c r="R59" t="str">
        <f>CONCATENATE(Table3[[#This Row],[address]],",",Table3[[#This Row],[city]],",",Table3[[#This Row],[state]])</f>
        <v>180 Bowery,New York,NY</v>
      </c>
      <c r="S59">
        <f>VLOOKUP(Table3[[#This Row],[summons_number]],GeocodeResults!A:G,6,FALSE)</f>
        <v>40.720604000000002</v>
      </c>
      <c r="T59">
        <f>VLOOKUP(Table3[[#This Row],[summons_number]],GeocodeResults!A:G,7,FALSE)</f>
        <v>-73.994</v>
      </c>
    </row>
    <row r="60" spans="1:20" x14ac:dyDescent="0.25">
      <c r="A60">
        <v>7937991288</v>
      </c>
      <c r="B60" s="1">
        <v>41490</v>
      </c>
      <c r="C60">
        <v>14</v>
      </c>
      <c r="D60">
        <f>VLOOKUP(Table3[[#This Row],[violation_code]],Table2[[violation_code]:[category]],3,FALSE)</f>
        <v>2</v>
      </c>
      <c r="E60">
        <v>353164</v>
      </c>
      <c r="F60">
        <v>1108</v>
      </c>
      <c r="G60">
        <v>1108</v>
      </c>
      <c r="H60" t="s">
        <v>32</v>
      </c>
      <c r="I60">
        <v>1108</v>
      </c>
      <c r="J60" s="2">
        <v>0.46388888888888885</v>
      </c>
      <c r="K60">
        <v>11</v>
      </c>
      <c r="L60">
        <v>296</v>
      </c>
      <c r="M60" t="s">
        <v>20</v>
      </c>
      <c r="N60" t="str">
        <f>CONCATENATE(Table3[[#This Row],[house_number]], " ",Table3[[#This Row],[street_name]])</f>
        <v>296 Bowery</v>
      </c>
      <c r="O60" t="s">
        <v>103</v>
      </c>
      <c r="P60" t="s">
        <v>13</v>
      </c>
      <c r="Q60">
        <v>10014</v>
      </c>
      <c r="R60" t="str">
        <f>CONCATENATE(Table3[[#This Row],[address]],",",Table3[[#This Row],[city]],",",Table3[[#This Row],[state]])</f>
        <v>296 Bowery,New York,NY</v>
      </c>
      <c r="S60">
        <f>VLOOKUP(Table3[[#This Row],[summons_number]],GeocodeResults!A:G,6,FALSE)</f>
        <v>40.724392000000002</v>
      </c>
      <c r="T60">
        <f>VLOOKUP(Table3[[#This Row],[summons_number]],GeocodeResults!A:G,7,FALSE)</f>
        <v>-73.992583999999994</v>
      </c>
    </row>
    <row r="61" spans="1:20" x14ac:dyDescent="0.25">
      <c r="A61">
        <v>7937991306</v>
      </c>
      <c r="B61" s="1">
        <v>41490</v>
      </c>
      <c r="C61">
        <v>71</v>
      </c>
      <c r="D61">
        <f>VLOOKUP(Table3[[#This Row],[violation_code]],Table2[[violation_code]:[category]],3,FALSE)</f>
        <v>5</v>
      </c>
      <c r="E61">
        <v>353164</v>
      </c>
      <c r="F61">
        <v>1200</v>
      </c>
      <c r="G61">
        <v>0</v>
      </c>
      <c r="H61" t="s">
        <v>12</v>
      </c>
      <c r="I61">
        <v>1200</v>
      </c>
      <c r="J61" s="2">
        <v>0.5</v>
      </c>
      <c r="K61">
        <v>12</v>
      </c>
      <c r="L61">
        <v>7</v>
      </c>
      <c r="M61" t="s">
        <v>30</v>
      </c>
      <c r="N61" t="str">
        <f>CONCATENATE(Table3[[#This Row],[house_number]], " ",Table3[[#This Row],[street_name]])</f>
        <v>7 Great Jones St</v>
      </c>
      <c r="O61" t="s">
        <v>103</v>
      </c>
      <c r="P61" t="s">
        <v>13</v>
      </c>
      <c r="Q61">
        <v>10014</v>
      </c>
      <c r="R61" t="str">
        <f>CONCATENATE(Table3[[#This Row],[address]],",",Table3[[#This Row],[city]],",",Table3[[#This Row],[state]])</f>
        <v>7 Great Jones St,New York,NY</v>
      </c>
      <c r="S61">
        <f>VLOOKUP(Table3[[#This Row],[summons_number]],GeocodeResults!A:G,6,FALSE)</f>
        <v>40.727424999999997</v>
      </c>
      <c r="T61">
        <f>VLOOKUP(Table3[[#This Row],[summons_number]],GeocodeResults!A:G,7,FALSE)</f>
        <v>-73.994039999999998</v>
      </c>
    </row>
    <row r="62" spans="1:20" x14ac:dyDescent="0.25">
      <c r="A62">
        <v>7937991320</v>
      </c>
      <c r="B62" s="1">
        <v>41490</v>
      </c>
      <c r="C62">
        <v>40</v>
      </c>
      <c r="D62">
        <f>VLOOKUP(Table3[[#This Row],[violation_code]],Table2[[violation_code]:[category]],3,FALSE)</f>
        <v>2</v>
      </c>
      <c r="E62">
        <v>353164</v>
      </c>
      <c r="F62">
        <v>1221</v>
      </c>
      <c r="G62">
        <v>21</v>
      </c>
      <c r="H62" t="s">
        <v>12</v>
      </c>
      <c r="I62">
        <v>1221</v>
      </c>
      <c r="J62" s="2">
        <v>0.51458333333333328</v>
      </c>
      <c r="K62">
        <v>12</v>
      </c>
      <c r="L62">
        <v>299</v>
      </c>
      <c r="M62" t="s">
        <v>20</v>
      </c>
      <c r="N62" t="str">
        <f>CONCATENATE(Table3[[#This Row],[house_number]], " ",Table3[[#This Row],[street_name]])</f>
        <v>299 Bowery</v>
      </c>
      <c r="O62" t="s">
        <v>103</v>
      </c>
      <c r="P62" t="s">
        <v>13</v>
      </c>
      <c r="Q62">
        <v>10014</v>
      </c>
      <c r="R62" t="str">
        <f>CONCATENATE(Table3[[#This Row],[address]],",",Table3[[#This Row],[city]],",",Table3[[#This Row],[state]])</f>
        <v>299 Bowery,New York,NY</v>
      </c>
      <c r="S62">
        <f>VLOOKUP(Table3[[#This Row],[summons_number]],GeocodeResults!A:G,6,FALSE)</f>
        <v>40.724629999999998</v>
      </c>
      <c r="T62">
        <f>VLOOKUP(Table3[[#This Row],[summons_number]],GeocodeResults!A:G,7,FALSE)</f>
        <v>-73.992355000000003</v>
      </c>
    </row>
    <row r="63" spans="1:20" x14ac:dyDescent="0.25">
      <c r="A63">
        <v>7937991355</v>
      </c>
      <c r="B63" s="1">
        <v>41490</v>
      </c>
      <c r="C63">
        <v>71</v>
      </c>
      <c r="D63">
        <f>VLOOKUP(Table3[[#This Row],[violation_code]],Table2[[violation_code]:[category]],3,FALSE)</f>
        <v>5</v>
      </c>
      <c r="E63">
        <v>353164</v>
      </c>
      <c r="F63">
        <v>1237</v>
      </c>
      <c r="G63">
        <v>37</v>
      </c>
      <c r="H63" t="s">
        <v>12</v>
      </c>
      <c r="I63">
        <v>1237</v>
      </c>
      <c r="J63" s="2">
        <v>0.52569444444444446</v>
      </c>
      <c r="K63">
        <v>12</v>
      </c>
      <c r="L63">
        <v>11</v>
      </c>
      <c r="M63" t="s">
        <v>34</v>
      </c>
      <c r="N63" t="str">
        <f>CONCATENATE(Table3[[#This Row],[house_number]], " ",Table3[[#This Row],[street_name]])</f>
        <v>11 Stanton St</v>
      </c>
      <c r="O63" t="s">
        <v>103</v>
      </c>
      <c r="P63" t="s">
        <v>13</v>
      </c>
      <c r="Q63">
        <v>10014</v>
      </c>
      <c r="R63" t="str">
        <f>CONCATENATE(Table3[[#This Row],[address]],",",Table3[[#This Row],[city]],",",Table3[[#This Row],[state]])</f>
        <v>11 Stanton St,New York,NY</v>
      </c>
      <c r="S63">
        <f>VLOOKUP(Table3[[#This Row],[summons_number]],GeocodeResults!A:G,6,FALSE)</f>
        <v>40.722560000000001</v>
      </c>
      <c r="T63">
        <f>VLOOKUP(Table3[[#This Row],[summons_number]],GeocodeResults!A:G,7,FALSE)</f>
        <v>-73.99239</v>
      </c>
    </row>
    <row r="64" spans="1:20" x14ac:dyDescent="0.25">
      <c r="A64">
        <v>7937991367</v>
      </c>
      <c r="B64" s="1">
        <v>41490</v>
      </c>
      <c r="C64">
        <v>40</v>
      </c>
      <c r="D64">
        <f>VLOOKUP(Table3[[#This Row],[violation_code]],Table2[[violation_code]:[category]],3,FALSE)</f>
        <v>2</v>
      </c>
      <c r="E64">
        <v>353164</v>
      </c>
      <c r="F64">
        <v>1242</v>
      </c>
      <c r="G64">
        <v>42</v>
      </c>
      <c r="H64" t="s">
        <v>12</v>
      </c>
      <c r="I64">
        <v>1242</v>
      </c>
      <c r="J64" s="2">
        <v>0.52916666666666667</v>
      </c>
      <c r="K64">
        <v>12</v>
      </c>
      <c r="L64">
        <v>213</v>
      </c>
      <c r="M64" t="s">
        <v>20</v>
      </c>
      <c r="N64" t="str">
        <f>CONCATENATE(Table3[[#This Row],[house_number]], " ",Table3[[#This Row],[street_name]])</f>
        <v>213 Bowery</v>
      </c>
      <c r="O64" t="s">
        <v>103</v>
      </c>
      <c r="P64" t="s">
        <v>13</v>
      </c>
      <c r="Q64">
        <v>10014</v>
      </c>
      <c r="R64" t="str">
        <f>CONCATENATE(Table3[[#This Row],[address]],",",Table3[[#This Row],[city]],",",Table3[[#This Row],[state]])</f>
        <v>213 Bowery,New York,NY</v>
      </c>
      <c r="S64">
        <f>VLOOKUP(Table3[[#This Row],[summons_number]],GeocodeResults!A:G,6,FALSE)</f>
        <v>40.721606999999999</v>
      </c>
      <c r="T64">
        <f>VLOOKUP(Table3[[#This Row],[summons_number]],GeocodeResults!A:G,7,FALSE)</f>
        <v>-73.993459999999999</v>
      </c>
    </row>
    <row r="65" spans="1:20" x14ac:dyDescent="0.25">
      <c r="A65">
        <v>7937991410</v>
      </c>
      <c r="B65" s="1">
        <v>41490</v>
      </c>
      <c r="C65">
        <v>20</v>
      </c>
      <c r="D65">
        <f>VLOOKUP(Table3[[#This Row],[violation_code]],Table2[[violation_code]:[category]],3,FALSE)</f>
        <v>2</v>
      </c>
      <c r="E65">
        <v>353164</v>
      </c>
      <c r="F65">
        <v>157</v>
      </c>
      <c r="G65">
        <v>157</v>
      </c>
      <c r="H65" t="s">
        <v>12</v>
      </c>
      <c r="I65">
        <v>1357</v>
      </c>
      <c r="J65" s="2">
        <v>0.58124999999999993</v>
      </c>
      <c r="K65">
        <v>13</v>
      </c>
      <c r="L65">
        <v>149</v>
      </c>
      <c r="M65" t="s">
        <v>39</v>
      </c>
      <c r="N65" t="str">
        <f>CONCATENATE(Table3[[#This Row],[house_number]], " ",Table3[[#This Row],[street_name]])</f>
        <v>149 Essex St</v>
      </c>
      <c r="O65" t="s">
        <v>103</v>
      </c>
      <c r="P65" t="s">
        <v>13</v>
      </c>
      <c r="Q65">
        <v>10014</v>
      </c>
      <c r="R65" t="str">
        <f>CONCATENATE(Table3[[#This Row],[address]],",",Table3[[#This Row],[city]],",",Table3[[#This Row],[state]])</f>
        <v>149 Essex St,New York,NY</v>
      </c>
      <c r="S65">
        <f>VLOOKUP(Table3[[#This Row],[summons_number]],GeocodeResults!A:G,6,FALSE)</f>
        <v>40.720633999999997</v>
      </c>
      <c r="T65">
        <f>VLOOKUP(Table3[[#This Row],[summons_number]],GeocodeResults!A:G,7,FALSE)</f>
        <v>-73.987206</v>
      </c>
    </row>
    <row r="66" spans="1:20" x14ac:dyDescent="0.25">
      <c r="A66">
        <v>7937991434</v>
      </c>
      <c r="B66" s="1">
        <v>41490</v>
      </c>
      <c r="C66">
        <v>70</v>
      </c>
      <c r="D66">
        <f>VLOOKUP(Table3[[#This Row],[violation_code]],Table2[[violation_code]:[category]],3,FALSE)</f>
        <v>5</v>
      </c>
      <c r="E66">
        <v>353164</v>
      </c>
      <c r="F66">
        <v>209</v>
      </c>
      <c r="G66">
        <v>209</v>
      </c>
      <c r="H66" t="s">
        <v>12</v>
      </c>
      <c r="I66">
        <v>1409</v>
      </c>
      <c r="J66" s="2">
        <v>0.58958333333333335</v>
      </c>
      <c r="K66">
        <v>14</v>
      </c>
      <c r="L66">
        <v>109</v>
      </c>
      <c r="M66" t="s">
        <v>36</v>
      </c>
      <c r="N66" t="str">
        <f>CONCATENATE(Table3[[#This Row],[house_number]], " ",Table3[[#This Row],[street_name]])</f>
        <v>109 Norfolk St</v>
      </c>
      <c r="O66" t="s">
        <v>103</v>
      </c>
      <c r="P66" t="s">
        <v>13</v>
      </c>
      <c r="Q66">
        <v>10014</v>
      </c>
      <c r="R66" t="str">
        <f>CONCATENATE(Table3[[#This Row],[address]],",",Table3[[#This Row],[city]],",",Table3[[#This Row],[state]])</f>
        <v>109 Norfolk St,New York,NY</v>
      </c>
      <c r="S66">
        <f>VLOOKUP(Table3[[#This Row],[summons_number]],GeocodeResults!A:G,6,FALSE)</f>
        <v>40.718964</v>
      </c>
      <c r="T66">
        <f>VLOOKUP(Table3[[#This Row],[summons_number]],GeocodeResults!A:G,7,FALSE)</f>
        <v>-73.987160000000003</v>
      </c>
    </row>
    <row r="67" spans="1:20" x14ac:dyDescent="0.25">
      <c r="A67">
        <v>7937991446</v>
      </c>
      <c r="B67" s="1">
        <v>41490</v>
      </c>
      <c r="C67">
        <v>20</v>
      </c>
      <c r="D67">
        <f>VLOOKUP(Table3[[#This Row],[violation_code]],Table2[[violation_code]:[category]],3,FALSE)</f>
        <v>2</v>
      </c>
      <c r="E67">
        <v>353164</v>
      </c>
      <c r="F67">
        <v>210</v>
      </c>
      <c r="G67">
        <v>210</v>
      </c>
      <c r="H67" t="s">
        <v>12</v>
      </c>
      <c r="I67">
        <v>1410</v>
      </c>
      <c r="J67" s="2">
        <v>0.59027777777777779</v>
      </c>
      <c r="K67">
        <v>14</v>
      </c>
      <c r="L67">
        <v>109</v>
      </c>
      <c r="M67" t="s">
        <v>36</v>
      </c>
      <c r="N67" t="str">
        <f>CONCATENATE(Table3[[#This Row],[house_number]], " ",Table3[[#This Row],[street_name]])</f>
        <v>109 Norfolk St</v>
      </c>
      <c r="O67" t="s">
        <v>103</v>
      </c>
      <c r="P67" t="s">
        <v>13</v>
      </c>
      <c r="Q67">
        <v>10014</v>
      </c>
      <c r="R67" t="str">
        <f>CONCATENATE(Table3[[#This Row],[address]],",",Table3[[#This Row],[city]],",",Table3[[#This Row],[state]])</f>
        <v>109 Norfolk St,New York,NY</v>
      </c>
      <c r="S67">
        <f>VLOOKUP(Table3[[#This Row],[summons_number]],GeocodeResults!A:G,6,FALSE)</f>
        <v>40.718964</v>
      </c>
      <c r="T67">
        <f>VLOOKUP(Table3[[#This Row],[summons_number]],GeocodeResults!A:G,7,FALSE)</f>
        <v>-73.987160000000003</v>
      </c>
    </row>
    <row r="68" spans="1:20" x14ac:dyDescent="0.25">
      <c r="A68">
        <v>7937991483</v>
      </c>
      <c r="B68" s="1">
        <v>41490</v>
      </c>
      <c r="C68">
        <v>16</v>
      </c>
      <c r="D68">
        <f>VLOOKUP(Table3[[#This Row],[violation_code]],Table2[[violation_code]:[category]],3,FALSE)</f>
        <v>2</v>
      </c>
      <c r="E68">
        <v>353164</v>
      </c>
      <c r="F68">
        <v>223</v>
      </c>
      <c r="G68">
        <v>223</v>
      </c>
      <c r="H68" t="s">
        <v>12</v>
      </c>
      <c r="I68">
        <v>1423</v>
      </c>
      <c r="J68" s="2">
        <v>0.59930555555555554</v>
      </c>
      <c r="K68">
        <v>14</v>
      </c>
      <c r="L68">
        <v>50</v>
      </c>
      <c r="M68" t="s">
        <v>37</v>
      </c>
      <c r="N68" t="str">
        <f>CONCATENATE(Table3[[#This Row],[house_number]], " ",Table3[[#This Row],[street_name]])</f>
        <v>50 Clinton St</v>
      </c>
      <c r="O68" t="s">
        <v>103</v>
      </c>
      <c r="P68" t="s">
        <v>13</v>
      </c>
      <c r="Q68">
        <v>10014</v>
      </c>
      <c r="R68" t="str">
        <f>CONCATENATE(Table3[[#This Row],[address]],",",Table3[[#This Row],[city]],",",Table3[[#This Row],[state]])</f>
        <v>50 Clinton St,New York,NY</v>
      </c>
      <c r="S68">
        <f>VLOOKUP(Table3[[#This Row],[summons_number]],GeocodeResults!A:G,6,FALSE)</f>
        <v>40.719726999999999</v>
      </c>
      <c r="T68">
        <f>VLOOKUP(Table3[[#This Row],[summons_number]],GeocodeResults!A:G,7,FALSE)</f>
        <v>-73.984665000000007</v>
      </c>
    </row>
    <row r="69" spans="1:20" x14ac:dyDescent="0.25">
      <c r="A69">
        <v>7937991513</v>
      </c>
      <c r="B69" s="1">
        <v>41490</v>
      </c>
      <c r="C69">
        <v>20</v>
      </c>
      <c r="D69">
        <f>VLOOKUP(Table3[[#This Row],[violation_code]],Table2[[violation_code]:[category]],3,FALSE)</f>
        <v>2</v>
      </c>
      <c r="E69">
        <v>353164</v>
      </c>
      <c r="F69">
        <v>257</v>
      </c>
      <c r="G69">
        <v>257</v>
      </c>
      <c r="H69" t="s">
        <v>12</v>
      </c>
      <c r="I69">
        <v>1457</v>
      </c>
      <c r="J69" s="2">
        <v>0.62291666666666667</v>
      </c>
      <c r="K69">
        <v>14</v>
      </c>
      <c r="L69">
        <v>174</v>
      </c>
      <c r="M69" t="s">
        <v>33</v>
      </c>
      <c r="N69" t="str">
        <f>CONCATENATE(Table3[[#This Row],[house_number]], " ",Table3[[#This Row],[street_name]])</f>
        <v>174 Forsyth St</v>
      </c>
      <c r="O69" t="s">
        <v>103</v>
      </c>
      <c r="P69" t="s">
        <v>13</v>
      </c>
      <c r="Q69">
        <v>10014</v>
      </c>
      <c r="R69" t="str">
        <f>CONCATENATE(Table3[[#This Row],[address]],",",Table3[[#This Row],[city]],",",Table3[[#This Row],[state]])</f>
        <v>174 Forsyth St,New York,NY</v>
      </c>
      <c r="S69">
        <f>VLOOKUP(Table3[[#This Row],[summons_number]],GeocodeResults!A:G,6,FALSE)</f>
        <v>40.721313000000002</v>
      </c>
      <c r="T69">
        <f>VLOOKUP(Table3[[#This Row],[summons_number]],GeocodeResults!A:G,7,FALSE)</f>
        <v>-73.991280000000003</v>
      </c>
    </row>
    <row r="70" spans="1:20" x14ac:dyDescent="0.25">
      <c r="A70">
        <v>7932310120</v>
      </c>
      <c r="B70" s="1">
        <v>41491</v>
      </c>
      <c r="C70">
        <v>48</v>
      </c>
      <c r="D70">
        <f>VLOOKUP(Table3[[#This Row],[violation_code]],Table2[[violation_code]:[category]],3,FALSE)</f>
        <v>3</v>
      </c>
      <c r="E70">
        <v>353164</v>
      </c>
      <c r="F70">
        <v>121</v>
      </c>
      <c r="G70">
        <v>121</v>
      </c>
      <c r="H70" t="s">
        <v>12</v>
      </c>
      <c r="I70">
        <v>1321</v>
      </c>
      <c r="J70" s="2">
        <v>0.55625000000000002</v>
      </c>
      <c r="K70">
        <v>13</v>
      </c>
      <c r="L70">
        <v>167</v>
      </c>
      <c r="M70" t="s">
        <v>38</v>
      </c>
      <c r="N70" t="str">
        <f>CONCATENATE(Table3[[#This Row],[house_number]], " ",Table3[[#This Row],[street_name]])</f>
        <v>167 Chrystie St</v>
      </c>
      <c r="O70" t="s">
        <v>103</v>
      </c>
      <c r="P70" t="s">
        <v>13</v>
      </c>
      <c r="Q70">
        <v>10014</v>
      </c>
      <c r="R70" t="str">
        <f>CONCATENATE(Table3[[#This Row],[address]],",",Table3[[#This Row],[city]],",",Table3[[#This Row],[state]])</f>
        <v>167 Chrystie St,New York,NY</v>
      </c>
      <c r="S70">
        <f>VLOOKUP(Table3[[#This Row],[summons_number]],GeocodeResults!A:G,6,FALSE)</f>
        <v>40.720730000000003</v>
      </c>
      <c r="T70">
        <f>VLOOKUP(Table3[[#This Row],[summons_number]],GeocodeResults!A:G,7,FALSE)</f>
        <v>-73.992583999999994</v>
      </c>
    </row>
    <row r="71" spans="1:20" x14ac:dyDescent="0.25">
      <c r="A71">
        <v>7932310088</v>
      </c>
      <c r="B71" s="1">
        <v>41491</v>
      </c>
      <c r="C71">
        <v>14</v>
      </c>
      <c r="D71">
        <f>VLOOKUP(Table3[[#This Row],[violation_code]],Table2[[violation_code]:[category]],3,FALSE)</f>
        <v>2</v>
      </c>
      <c r="E71">
        <v>353164</v>
      </c>
      <c r="F71">
        <v>1249</v>
      </c>
      <c r="G71">
        <v>49</v>
      </c>
      <c r="H71" t="s">
        <v>12</v>
      </c>
      <c r="I71">
        <v>1249</v>
      </c>
      <c r="J71" s="2">
        <v>0.53402777777777777</v>
      </c>
      <c r="K71">
        <v>12</v>
      </c>
      <c r="L71">
        <v>181</v>
      </c>
      <c r="M71" t="s">
        <v>26</v>
      </c>
      <c r="N71" t="str">
        <f>CONCATENATE(Table3[[#This Row],[house_number]], " ",Table3[[#This Row],[street_name]])</f>
        <v>181 E Houston St</v>
      </c>
      <c r="O71" t="s">
        <v>103</v>
      </c>
      <c r="P71" t="s">
        <v>13</v>
      </c>
      <c r="Q71">
        <v>10014</v>
      </c>
      <c r="R71" t="str">
        <f>CONCATENATE(Table3[[#This Row],[address]],",",Table3[[#This Row],[city]],",",Table3[[#This Row],[state]])</f>
        <v>181 E Houston St,New York,NY</v>
      </c>
      <c r="S71">
        <f>VLOOKUP(Table3[[#This Row],[summons_number]],GeocodeResults!A:G,6,FALSE)</f>
        <v>40.722709999999999</v>
      </c>
      <c r="T71">
        <f>VLOOKUP(Table3[[#This Row],[summons_number]],GeocodeResults!A:G,7,FALSE)</f>
        <v>-73.988100000000003</v>
      </c>
    </row>
    <row r="72" spans="1:20" x14ac:dyDescent="0.25">
      <c r="A72">
        <v>7932310090</v>
      </c>
      <c r="B72" s="1">
        <v>41491</v>
      </c>
      <c r="C72">
        <v>38</v>
      </c>
      <c r="D72">
        <f>VLOOKUP(Table3[[#This Row],[violation_code]],Table2[[violation_code]:[category]],3,FALSE)</f>
        <v>5</v>
      </c>
      <c r="E72">
        <v>353164</v>
      </c>
      <c r="F72">
        <v>1258</v>
      </c>
      <c r="G72">
        <v>58</v>
      </c>
      <c r="H72" t="s">
        <v>12</v>
      </c>
      <c r="I72">
        <v>1258</v>
      </c>
      <c r="J72" s="2">
        <v>0.54027777777777775</v>
      </c>
      <c r="K72">
        <v>12</v>
      </c>
      <c r="L72">
        <v>169</v>
      </c>
      <c r="M72" t="s">
        <v>41</v>
      </c>
      <c r="N72" t="str">
        <f>CONCATENATE(Table3[[#This Row],[house_number]], " ",Table3[[#This Row],[street_name]])</f>
        <v>169 Allen St</v>
      </c>
      <c r="O72" t="s">
        <v>103</v>
      </c>
      <c r="P72" t="s">
        <v>13</v>
      </c>
      <c r="Q72">
        <v>10014</v>
      </c>
      <c r="R72" t="str">
        <f>CONCATENATE(Table3[[#This Row],[address]],",",Table3[[#This Row],[city]],",",Table3[[#This Row],[state]])</f>
        <v>169 Allen St,New York,NY</v>
      </c>
      <c r="S72">
        <f>VLOOKUP(Table3[[#This Row],[summons_number]],GeocodeResults!A:G,6,FALSE)</f>
        <v>40.7211</v>
      </c>
      <c r="T72">
        <f>VLOOKUP(Table3[[#This Row],[summons_number]],GeocodeResults!A:G,7,FALSE)</f>
        <v>-73.989624000000006</v>
      </c>
    </row>
    <row r="73" spans="1:20" x14ac:dyDescent="0.25">
      <c r="A73">
        <v>7932310106</v>
      </c>
      <c r="B73" s="1">
        <v>41491</v>
      </c>
      <c r="C73">
        <v>38</v>
      </c>
      <c r="D73">
        <f>VLOOKUP(Table3[[#This Row],[violation_code]],Table2[[violation_code]:[category]],3,FALSE)</f>
        <v>5</v>
      </c>
      <c r="E73">
        <v>353164</v>
      </c>
      <c r="F73">
        <v>101</v>
      </c>
      <c r="G73">
        <v>101</v>
      </c>
      <c r="H73" t="s">
        <v>12</v>
      </c>
      <c r="I73">
        <v>1301</v>
      </c>
      <c r="J73" s="2">
        <v>0.54236111111111118</v>
      </c>
      <c r="K73">
        <v>13</v>
      </c>
      <c r="L73">
        <v>163</v>
      </c>
      <c r="M73" t="s">
        <v>41</v>
      </c>
      <c r="N73" t="str">
        <f>CONCATENATE(Table3[[#This Row],[house_number]], " ",Table3[[#This Row],[street_name]])</f>
        <v>163 Allen St</v>
      </c>
      <c r="O73" t="s">
        <v>103</v>
      </c>
      <c r="P73" t="s">
        <v>13</v>
      </c>
      <c r="Q73">
        <v>10014</v>
      </c>
      <c r="R73" t="str">
        <f>CONCATENATE(Table3[[#This Row],[address]],",",Table3[[#This Row],[city]],",",Table3[[#This Row],[state]])</f>
        <v>163 Allen St,New York,NY</v>
      </c>
      <c r="S73">
        <f>VLOOKUP(Table3[[#This Row],[summons_number]],GeocodeResults!A:G,6,FALSE)</f>
        <v>40.721268000000002</v>
      </c>
      <c r="T73">
        <f>VLOOKUP(Table3[[#This Row],[summons_number]],GeocodeResults!A:G,7,FALSE)</f>
        <v>-73.989530000000002</v>
      </c>
    </row>
    <row r="74" spans="1:20" x14ac:dyDescent="0.25">
      <c r="A74">
        <v>7932310155</v>
      </c>
      <c r="B74" s="1">
        <v>41491</v>
      </c>
      <c r="C74">
        <v>20</v>
      </c>
      <c r="D74">
        <f>VLOOKUP(Table3[[#This Row],[violation_code]],Table2[[violation_code]:[category]],3,FALSE)</f>
        <v>2</v>
      </c>
      <c r="E74">
        <v>353164</v>
      </c>
      <c r="F74">
        <v>141</v>
      </c>
      <c r="G74">
        <v>141</v>
      </c>
      <c r="H74" t="s">
        <v>12</v>
      </c>
      <c r="I74">
        <v>1341</v>
      </c>
      <c r="J74" s="2">
        <v>0.57013888888888886</v>
      </c>
      <c r="K74">
        <v>13</v>
      </c>
      <c r="L74">
        <v>190</v>
      </c>
      <c r="M74" t="s">
        <v>27</v>
      </c>
      <c r="N74" t="str">
        <f>CONCATENATE(Table3[[#This Row],[house_number]], " ",Table3[[#This Row],[street_name]])</f>
        <v>190 Elizabeth St</v>
      </c>
      <c r="O74" t="s">
        <v>103</v>
      </c>
      <c r="P74" t="s">
        <v>13</v>
      </c>
      <c r="Q74">
        <v>10014</v>
      </c>
      <c r="R74" t="str">
        <f>CONCATENATE(Table3[[#This Row],[address]],",",Table3[[#This Row],[city]],",",Table3[[#This Row],[state]])</f>
        <v>190 Elizabeth St,New York,NY</v>
      </c>
      <c r="S74">
        <f>VLOOKUP(Table3[[#This Row],[summons_number]],GeocodeResults!A:G,6,FALSE)</f>
        <v>40.721558000000002</v>
      </c>
      <c r="T74">
        <f>VLOOKUP(Table3[[#This Row],[summons_number]],GeocodeResults!A:G,7,FALSE)</f>
        <v>-73.994540000000001</v>
      </c>
    </row>
    <row r="75" spans="1:20" x14ac:dyDescent="0.25">
      <c r="A75">
        <v>7932310179</v>
      </c>
      <c r="B75" s="1">
        <v>41491</v>
      </c>
      <c r="C75">
        <v>20</v>
      </c>
      <c r="D75">
        <f>VLOOKUP(Table3[[#This Row],[violation_code]],Table2[[violation_code]:[category]],3,FALSE)</f>
        <v>2</v>
      </c>
      <c r="E75">
        <v>353164</v>
      </c>
      <c r="F75">
        <v>157</v>
      </c>
      <c r="G75">
        <v>157</v>
      </c>
      <c r="H75" t="s">
        <v>12</v>
      </c>
      <c r="I75">
        <v>1357</v>
      </c>
      <c r="J75" s="2">
        <v>0.58124999999999993</v>
      </c>
      <c r="K75">
        <v>13</v>
      </c>
      <c r="L75">
        <v>278</v>
      </c>
      <c r="M75" t="s">
        <v>19</v>
      </c>
      <c r="N75" t="str">
        <f>CONCATENATE(Table3[[#This Row],[house_number]], " ",Table3[[#This Row],[street_name]])</f>
        <v>278 Mott St</v>
      </c>
      <c r="O75" t="s">
        <v>103</v>
      </c>
      <c r="P75" t="s">
        <v>13</v>
      </c>
      <c r="Q75">
        <v>10014</v>
      </c>
      <c r="R75" t="str">
        <f>CONCATENATE(Table3[[#This Row],[address]],",",Table3[[#This Row],[city]],",",Table3[[#This Row],[state]])</f>
        <v>278 Mott St,New York,NY</v>
      </c>
      <c r="S75">
        <f>VLOOKUP(Table3[[#This Row],[summons_number]],GeocodeResults!A:G,6,FALSE)</f>
        <v>40.724148</v>
      </c>
      <c r="T75">
        <f>VLOOKUP(Table3[[#This Row],[summons_number]],GeocodeResults!A:G,7,FALSE)</f>
        <v>-73.994349999999997</v>
      </c>
    </row>
    <row r="76" spans="1:20" x14ac:dyDescent="0.25">
      <c r="A76">
        <v>7932310192</v>
      </c>
      <c r="B76" s="1">
        <v>41491</v>
      </c>
      <c r="C76">
        <v>40</v>
      </c>
      <c r="D76">
        <f>VLOOKUP(Table3[[#This Row],[violation_code]],Table2[[violation_code]:[category]],3,FALSE)</f>
        <v>2</v>
      </c>
      <c r="E76">
        <v>353164</v>
      </c>
      <c r="F76">
        <v>207</v>
      </c>
      <c r="G76">
        <v>207</v>
      </c>
      <c r="H76" t="s">
        <v>12</v>
      </c>
      <c r="I76">
        <v>1407</v>
      </c>
      <c r="J76" s="2">
        <v>0.58819444444444446</v>
      </c>
      <c r="K76">
        <v>14</v>
      </c>
      <c r="L76">
        <v>219</v>
      </c>
      <c r="M76" t="s">
        <v>19</v>
      </c>
      <c r="N76" t="str">
        <f>CONCATENATE(Table3[[#This Row],[house_number]], " ",Table3[[#This Row],[street_name]])</f>
        <v>219 Mott St</v>
      </c>
      <c r="O76" t="s">
        <v>103</v>
      </c>
      <c r="P76" t="s">
        <v>13</v>
      </c>
      <c r="Q76">
        <v>10014</v>
      </c>
      <c r="R76" t="str">
        <f>CONCATENATE(Table3[[#This Row],[address]],",",Table3[[#This Row],[city]],",",Table3[[#This Row],[state]])</f>
        <v>219 Mott St,New York,NY</v>
      </c>
      <c r="S76">
        <f>VLOOKUP(Table3[[#This Row],[summons_number]],GeocodeResults!A:G,6,FALSE)</f>
        <v>40.722149999999999</v>
      </c>
      <c r="T76">
        <f>VLOOKUP(Table3[[#This Row],[summons_number]],GeocodeResults!A:G,7,FALSE)</f>
        <v>-73.995329999999996</v>
      </c>
    </row>
    <row r="77" spans="1:20" x14ac:dyDescent="0.25">
      <c r="A77">
        <v>7932310210</v>
      </c>
      <c r="B77" s="1">
        <v>41491</v>
      </c>
      <c r="C77">
        <v>20</v>
      </c>
      <c r="D77">
        <f>VLOOKUP(Table3[[#This Row],[violation_code]],Table2[[violation_code]:[category]],3,FALSE)</f>
        <v>2</v>
      </c>
      <c r="E77">
        <v>353164</v>
      </c>
      <c r="F77">
        <v>214</v>
      </c>
      <c r="G77">
        <v>214</v>
      </c>
      <c r="H77" t="s">
        <v>12</v>
      </c>
      <c r="I77">
        <v>1414</v>
      </c>
      <c r="J77" s="2">
        <v>0.59305555555555556</v>
      </c>
      <c r="K77">
        <v>14</v>
      </c>
      <c r="L77">
        <v>6</v>
      </c>
      <c r="M77" t="s">
        <v>43</v>
      </c>
      <c r="N77" t="str">
        <f>CONCATENATE(Table3[[#This Row],[house_number]], " ",Table3[[#This Row],[street_name]])</f>
        <v>6 Spring St</v>
      </c>
      <c r="O77" t="s">
        <v>103</v>
      </c>
      <c r="P77" t="s">
        <v>13</v>
      </c>
      <c r="Q77">
        <v>10014</v>
      </c>
      <c r="R77" t="str">
        <f>CONCATENATE(Table3[[#This Row],[address]],",",Table3[[#This Row],[city]],",",Table3[[#This Row],[state]])</f>
        <v>6 Spring St,New York,NY</v>
      </c>
      <c r="S77">
        <f>VLOOKUP(Table3[[#This Row],[summons_number]],GeocodeResults!A:G,6,FALSE)</f>
        <v>40.721040000000002</v>
      </c>
      <c r="T77">
        <f>VLOOKUP(Table3[[#This Row],[summons_number]],GeocodeResults!A:G,7,FALSE)</f>
        <v>-73.994200000000006</v>
      </c>
    </row>
    <row r="78" spans="1:20" x14ac:dyDescent="0.25">
      <c r="A78">
        <v>7932310222</v>
      </c>
      <c r="B78" s="1">
        <v>41491</v>
      </c>
      <c r="C78">
        <v>20</v>
      </c>
      <c r="D78">
        <f>VLOOKUP(Table3[[#This Row],[violation_code]],Table2[[violation_code]:[category]],3,FALSE)</f>
        <v>2</v>
      </c>
      <c r="E78">
        <v>353164</v>
      </c>
      <c r="F78">
        <v>242</v>
      </c>
      <c r="G78">
        <v>242</v>
      </c>
      <c r="H78" t="s">
        <v>12</v>
      </c>
      <c r="I78">
        <v>1442</v>
      </c>
      <c r="J78" s="2">
        <v>0.61249999999999993</v>
      </c>
      <c r="K78">
        <v>14</v>
      </c>
      <c r="L78">
        <v>262</v>
      </c>
      <c r="M78" t="s">
        <v>19</v>
      </c>
      <c r="N78" t="str">
        <f>CONCATENATE(Table3[[#This Row],[house_number]], " ",Table3[[#This Row],[street_name]])</f>
        <v>262 Mott St</v>
      </c>
      <c r="O78" t="s">
        <v>103</v>
      </c>
      <c r="P78" t="s">
        <v>13</v>
      </c>
      <c r="Q78">
        <v>10014</v>
      </c>
      <c r="R78" t="str">
        <f>CONCATENATE(Table3[[#This Row],[address]],",",Table3[[#This Row],[city]],",",Table3[[#This Row],[state]])</f>
        <v>262 Mott St,New York,NY</v>
      </c>
      <c r="S78">
        <f>VLOOKUP(Table3[[#This Row],[summons_number]],GeocodeResults!A:G,6,FALSE)</f>
        <v>40.723666999999999</v>
      </c>
      <c r="T78">
        <f>VLOOKUP(Table3[[#This Row],[summons_number]],GeocodeResults!A:G,7,FALSE)</f>
        <v>-73.994550000000004</v>
      </c>
    </row>
    <row r="79" spans="1:20" x14ac:dyDescent="0.25">
      <c r="A79">
        <v>7932310258</v>
      </c>
      <c r="B79" s="1">
        <v>41491</v>
      </c>
      <c r="C79">
        <v>20</v>
      </c>
      <c r="D79">
        <f>VLOOKUP(Table3[[#This Row],[violation_code]],Table2[[violation_code]:[category]],3,FALSE)</f>
        <v>2</v>
      </c>
      <c r="E79">
        <v>353164</v>
      </c>
      <c r="F79">
        <v>302</v>
      </c>
      <c r="G79">
        <v>302</v>
      </c>
      <c r="H79" t="s">
        <v>12</v>
      </c>
      <c r="I79">
        <v>1502</v>
      </c>
      <c r="J79" s="2">
        <v>0.62638888888888888</v>
      </c>
      <c r="K79">
        <v>15</v>
      </c>
      <c r="L79">
        <v>222</v>
      </c>
      <c r="M79" t="s">
        <v>18</v>
      </c>
      <c r="N79" t="str">
        <f>CONCATENATE(Table3[[#This Row],[house_number]], " ",Table3[[#This Row],[street_name]])</f>
        <v>222 Lafayette St</v>
      </c>
      <c r="O79" t="s">
        <v>103</v>
      </c>
      <c r="P79" t="s">
        <v>13</v>
      </c>
      <c r="Q79">
        <v>10014</v>
      </c>
      <c r="R79" t="str">
        <f>CONCATENATE(Table3[[#This Row],[address]],",",Table3[[#This Row],[city]],",",Table3[[#This Row],[state]])</f>
        <v>222 Lafayette St,New York,NY</v>
      </c>
      <c r="S79">
        <f>VLOOKUP(Table3[[#This Row],[summons_number]],GeocodeResults!A:G,6,FALSE)</f>
        <v>40.722084000000002</v>
      </c>
      <c r="T79">
        <f>VLOOKUP(Table3[[#This Row],[summons_number]],GeocodeResults!A:G,7,FALSE)</f>
        <v>-73.997405999999998</v>
      </c>
    </row>
    <row r="80" spans="1:20" x14ac:dyDescent="0.25">
      <c r="A80">
        <v>7932310271</v>
      </c>
      <c r="B80" s="1">
        <v>41491</v>
      </c>
      <c r="C80">
        <v>14</v>
      </c>
      <c r="D80">
        <f>VLOOKUP(Table3[[#This Row],[violation_code]],Table2[[violation_code]:[category]],3,FALSE)</f>
        <v>2</v>
      </c>
      <c r="E80">
        <v>353164</v>
      </c>
      <c r="F80">
        <v>409</v>
      </c>
      <c r="G80">
        <v>409</v>
      </c>
      <c r="H80" t="s">
        <v>12</v>
      </c>
      <c r="I80">
        <v>1609</v>
      </c>
      <c r="J80" s="2">
        <v>0.67291666666666661</v>
      </c>
      <c r="K80">
        <v>16</v>
      </c>
      <c r="L80">
        <v>222</v>
      </c>
      <c r="M80" t="s">
        <v>20</v>
      </c>
      <c r="N80" t="str">
        <f>CONCATENATE(Table3[[#This Row],[house_number]], " ",Table3[[#This Row],[street_name]])</f>
        <v>222 Bowery</v>
      </c>
      <c r="O80" t="s">
        <v>103</v>
      </c>
      <c r="P80" t="s">
        <v>13</v>
      </c>
      <c r="Q80">
        <v>10014</v>
      </c>
      <c r="R80" t="str">
        <f>CONCATENATE(Table3[[#This Row],[address]],",",Table3[[#This Row],[city]],",",Table3[[#This Row],[state]])</f>
        <v>222 Bowery,New York,NY</v>
      </c>
      <c r="S80">
        <f>VLOOKUP(Table3[[#This Row],[summons_number]],GeocodeResults!A:G,6,FALSE)</f>
        <v>40.721939999999996</v>
      </c>
      <c r="T80">
        <f>VLOOKUP(Table3[[#This Row],[summons_number]],GeocodeResults!A:G,7,FALSE)</f>
        <v>-73.993483999999995</v>
      </c>
    </row>
    <row r="81" spans="1:20" x14ac:dyDescent="0.25">
      <c r="A81">
        <v>7932310283</v>
      </c>
      <c r="B81" s="1">
        <v>41491</v>
      </c>
      <c r="C81">
        <v>20</v>
      </c>
      <c r="D81">
        <f>VLOOKUP(Table3[[#This Row],[violation_code]],Table2[[violation_code]:[category]],3,FALSE)</f>
        <v>2</v>
      </c>
      <c r="E81">
        <v>353164</v>
      </c>
      <c r="F81">
        <v>448</v>
      </c>
      <c r="G81">
        <v>448</v>
      </c>
      <c r="H81" t="s">
        <v>12</v>
      </c>
      <c r="I81">
        <v>1648</v>
      </c>
      <c r="J81" s="2">
        <v>0.70000000000000007</v>
      </c>
      <c r="K81">
        <v>16</v>
      </c>
      <c r="L81">
        <v>226</v>
      </c>
      <c r="M81" t="s">
        <v>18</v>
      </c>
      <c r="N81" t="str">
        <f>CONCATENATE(Table3[[#This Row],[house_number]], " ",Table3[[#This Row],[street_name]])</f>
        <v>226 Lafayette St</v>
      </c>
      <c r="O81" t="s">
        <v>103</v>
      </c>
      <c r="P81" t="s">
        <v>13</v>
      </c>
      <c r="Q81">
        <v>10014</v>
      </c>
      <c r="R81" t="str">
        <f>CONCATENATE(Table3[[#This Row],[address]],",",Table3[[#This Row],[city]],",",Table3[[#This Row],[state]])</f>
        <v>226 Lafayette St,New York,NY</v>
      </c>
      <c r="S81">
        <f>VLOOKUP(Table3[[#This Row],[summons_number]],GeocodeResults!A:G,6,FALSE)</f>
        <v>40.722168000000003</v>
      </c>
      <c r="T81">
        <f>VLOOKUP(Table3[[#This Row],[summons_number]],GeocodeResults!A:G,7,FALSE)</f>
        <v>-73.997330000000005</v>
      </c>
    </row>
    <row r="82" spans="1:20" x14ac:dyDescent="0.25">
      <c r="A82">
        <v>7932310295</v>
      </c>
      <c r="B82" s="1">
        <v>41491</v>
      </c>
      <c r="C82">
        <v>69</v>
      </c>
      <c r="D82">
        <f>VLOOKUP(Table3[[#This Row],[violation_code]],Table2[[violation_code]:[category]],3,FALSE)</f>
        <v>5</v>
      </c>
      <c r="E82">
        <v>353164</v>
      </c>
      <c r="F82">
        <v>453</v>
      </c>
      <c r="G82">
        <v>453</v>
      </c>
      <c r="H82" t="s">
        <v>12</v>
      </c>
      <c r="I82">
        <v>1653</v>
      </c>
      <c r="J82" s="2">
        <v>0.70347222222222217</v>
      </c>
      <c r="K82">
        <v>16</v>
      </c>
      <c r="L82">
        <v>518</v>
      </c>
      <c r="M82" t="s">
        <v>17</v>
      </c>
      <c r="N82" t="str">
        <f>CONCATENATE(Table3[[#This Row],[house_number]], " ",Table3[[#This Row],[street_name]])</f>
        <v>518 Broadway</v>
      </c>
      <c r="O82" t="s">
        <v>103</v>
      </c>
      <c r="P82" t="s">
        <v>13</v>
      </c>
      <c r="Q82">
        <v>10014</v>
      </c>
      <c r="R82" t="str">
        <f>CONCATENATE(Table3[[#This Row],[address]],",",Table3[[#This Row],[city]],",",Table3[[#This Row],[state]])</f>
        <v>518 Broadway,New York,NY</v>
      </c>
      <c r="S82">
        <f>VLOOKUP(Table3[[#This Row],[summons_number]],GeocodeResults!A:G,6,FALSE)</f>
        <v>40.722667999999999</v>
      </c>
      <c r="T82">
        <f>VLOOKUP(Table3[[#This Row],[summons_number]],GeocodeResults!A:G,7,FALSE)</f>
        <v>-73.999030000000005</v>
      </c>
    </row>
    <row r="83" spans="1:20" x14ac:dyDescent="0.25">
      <c r="A83">
        <v>7932310301</v>
      </c>
      <c r="B83" s="1">
        <v>41491</v>
      </c>
      <c r="C83">
        <v>20</v>
      </c>
      <c r="D83">
        <f>VLOOKUP(Table3[[#This Row],[violation_code]],Table2[[violation_code]:[category]],3,FALSE)</f>
        <v>2</v>
      </c>
      <c r="E83">
        <v>353164</v>
      </c>
      <c r="F83">
        <v>531</v>
      </c>
      <c r="G83">
        <v>531</v>
      </c>
      <c r="H83" t="s">
        <v>12</v>
      </c>
      <c r="I83">
        <v>1731</v>
      </c>
      <c r="J83" s="2">
        <v>0.72986111111111107</v>
      </c>
      <c r="K83">
        <v>17</v>
      </c>
      <c r="L83">
        <v>132</v>
      </c>
      <c r="M83" t="s">
        <v>44</v>
      </c>
      <c r="N83" t="str">
        <f>CONCATENATE(Table3[[#This Row],[house_number]], " ",Table3[[#This Row],[street_name]])</f>
        <v>132 Crosby St</v>
      </c>
      <c r="O83" t="s">
        <v>103</v>
      </c>
      <c r="P83" t="s">
        <v>13</v>
      </c>
      <c r="Q83">
        <v>10014</v>
      </c>
      <c r="R83" t="str">
        <f>CONCATENATE(Table3[[#This Row],[address]],",",Table3[[#This Row],[city]],",",Table3[[#This Row],[state]])</f>
        <v>132 Crosby St,New York,NY</v>
      </c>
      <c r="S83">
        <f>VLOOKUP(Table3[[#This Row],[summons_number]],GeocodeResults!A:G,6,FALSE)</f>
        <v>40.724772999999999</v>
      </c>
      <c r="T83">
        <f>VLOOKUP(Table3[[#This Row],[summons_number]],GeocodeResults!A:G,7,FALSE)</f>
        <v>-73.996290000000002</v>
      </c>
    </row>
    <row r="84" spans="1:20" x14ac:dyDescent="0.25">
      <c r="A84">
        <v>7932310325</v>
      </c>
      <c r="B84" s="1">
        <v>41491</v>
      </c>
      <c r="C84">
        <v>20</v>
      </c>
      <c r="D84">
        <f>VLOOKUP(Table3[[#This Row],[violation_code]],Table2[[violation_code]:[category]],3,FALSE)</f>
        <v>2</v>
      </c>
      <c r="E84">
        <v>353164</v>
      </c>
      <c r="F84">
        <v>549</v>
      </c>
      <c r="G84">
        <v>549</v>
      </c>
      <c r="H84" t="s">
        <v>12</v>
      </c>
      <c r="I84">
        <v>1749</v>
      </c>
      <c r="J84" s="2">
        <v>0.74236111111111114</v>
      </c>
      <c r="K84">
        <v>17</v>
      </c>
      <c r="L84">
        <v>10</v>
      </c>
      <c r="M84" t="s">
        <v>45</v>
      </c>
      <c r="N84" t="str">
        <f>CONCATENATE(Table3[[#This Row],[house_number]], " ",Table3[[#This Row],[street_name]])</f>
        <v>10 Prince St</v>
      </c>
      <c r="O84" t="s">
        <v>103</v>
      </c>
      <c r="P84" t="s">
        <v>13</v>
      </c>
      <c r="Q84">
        <v>10014</v>
      </c>
      <c r="R84" t="str">
        <f>CONCATENATE(Table3[[#This Row],[address]],",",Table3[[#This Row],[city]],",",Table3[[#This Row],[state]])</f>
        <v>10 Prince St,New York,NY</v>
      </c>
      <c r="S84">
        <f>VLOOKUP(Table3[[#This Row],[summons_number]],GeocodeResults!A:G,6,FALSE)</f>
        <v>40.722549999999998</v>
      </c>
      <c r="T84">
        <f>VLOOKUP(Table3[[#This Row],[summons_number]],GeocodeResults!A:G,7,FALSE)</f>
        <v>-73.993880000000004</v>
      </c>
    </row>
    <row r="85" spans="1:20" x14ac:dyDescent="0.25">
      <c r="A85">
        <v>7932310349</v>
      </c>
      <c r="B85" s="1">
        <v>41491</v>
      </c>
      <c r="C85">
        <v>38</v>
      </c>
      <c r="D85">
        <f>VLOOKUP(Table3[[#This Row],[violation_code]],Table2[[violation_code]:[category]],3,FALSE)</f>
        <v>5</v>
      </c>
      <c r="E85">
        <v>353164</v>
      </c>
      <c r="F85">
        <v>555</v>
      </c>
      <c r="G85">
        <v>555</v>
      </c>
      <c r="H85" t="s">
        <v>12</v>
      </c>
      <c r="I85">
        <v>1755</v>
      </c>
      <c r="J85" s="2">
        <v>0.74652777777777779</v>
      </c>
      <c r="K85">
        <v>17</v>
      </c>
      <c r="L85">
        <v>195</v>
      </c>
      <c r="M85" t="s">
        <v>20</v>
      </c>
      <c r="N85" t="str">
        <f>CONCATENATE(Table3[[#This Row],[house_number]], " ",Table3[[#This Row],[street_name]])</f>
        <v>195 Bowery</v>
      </c>
      <c r="O85" t="s">
        <v>103</v>
      </c>
      <c r="P85" t="s">
        <v>13</v>
      </c>
      <c r="Q85">
        <v>10014</v>
      </c>
      <c r="R85" t="str">
        <f>CONCATENATE(Table3[[#This Row],[address]],",",Table3[[#This Row],[city]],",",Table3[[#This Row],[state]])</f>
        <v>195 Bowery,New York,NY</v>
      </c>
      <c r="S85">
        <f>VLOOKUP(Table3[[#This Row],[summons_number]],GeocodeResults!A:G,6,FALSE)</f>
        <v>40.721232999999998</v>
      </c>
      <c r="T85">
        <f>VLOOKUP(Table3[[#This Row],[summons_number]],GeocodeResults!A:G,7,FALSE)</f>
        <v>-73.993610000000004</v>
      </c>
    </row>
    <row r="86" spans="1:20" x14ac:dyDescent="0.25">
      <c r="A86">
        <v>7932310076</v>
      </c>
      <c r="B86" s="1">
        <v>41491</v>
      </c>
      <c r="C86">
        <v>20</v>
      </c>
      <c r="D86">
        <f>VLOOKUP(Table3[[#This Row],[violation_code]],Table2[[violation_code]:[category]],3,FALSE)</f>
        <v>2</v>
      </c>
      <c r="E86">
        <v>353164</v>
      </c>
      <c r="F86">
        <v>1241</v>
      </c>
      <c r="G86">
        <v>41</v>
      </c>
      <c r="H86" t="s">
        <v>12</v>
      </c>
      <c r="I86">
        <v>1241</v>
      </c>
      <c r="J86" s="2">
        <v>0.52847222222222223</v>
      </c>
      <c r="K86">
        <v>12</v>
      </c>
      <c r="L86">
        <v>152</v>
      </c>
      <c r="M86" t="s">
        <v>25</v>
      </c>
      <c r="N86" t="str">
        <f>CONCATENATE(Table3[[#This Row],[house_number]], " ",Table3[[#This Row],[street_name]])</f>
        <v>152 Ludlow St</v>
      </c>
      <c r="O86" t="s">
        <v>103</v>
      </c>
      <c r="P86" t="s">
        <v>13</v>
      </c>
      <c r="Q86">
        <v>10014</v>
      </c>
      <c r="R86" t="str">
        <f>CONCATENATE(Table3[[#This Row],[address]],",",Table3[[#This Row],[city]],",",Table3[[#This Row],[state]])</f>
        <v>152 Ludlow St,New York,NY</v>
      </c>
      <c r="S86">
        <f>VLOOKUP(Table3[[#This Row],[summons_number]],GeocodeResults!A:G,6,FALSE)</f>
        <v>40.720930000000003</v>
      </c>
      <c r="T86">
        <f>VLOOKUP(Table3[[#This Row],[summons_number]],GeocodeResults!A:G,7,FALSE)</f>
        <v>-73.987849999999995</v>
      </c>
    </row>
    <row r="87" spans="1:20" x14ac:dyDescent="0.25">
      <c r="A87">
        <v>7932310118</v>
      </c>
      <c r="B87" s="1">
        <v>41491</v>
      </c>
      <c r="C87">
        <v>40</v>
      </c>
      <c r="D87">
        <f>VLOOKUP(Table3[[#This Row],[violation_code]],Table2[[violation_code]:[category]],3,FALSE)</f>
        <v>2</v>
      </c>
      <c r="E87">
        <v>353164</v>
      </c>
      <c r="F87">
        <v>112</v>
      </c>
      <c r="G87">
        <v>112</v>
      </c>
      <c r="H87" t="s">
        <v>12</v>
      </c>
      <c r="I87">
        <v>1312</v>
      </c>
      <c r="J87" s="2">
        <v>0.54999999999999993</v>
      </c>
      <c r="K87">
        <v>13</v>
      </c>
      <c r="L87">
        <v>190</v>
      </c>
      <c r="M87" t="s">
        <v>33</v>
      </c>
      <c r="N87" t="str">
        <f>CONCATENATE(Table3[[#This Row],[house_number]], " ",Table3[[#This Row],[street_name]])</f>
        <v>190 Forsyth St</v>
      </c>
      <c r="O87" t="s">
        <v>103</v>
      </c>
      <c r="P87" t="s">
        <v>13</v>
      </c>
      <c r="Q87">
        <v>10014</v>
      </c>
      <c r="R87" t="str">
        <f>CONCATENATE(Table3[[#This Row],[address]],",",Table3[[#This Row],[city]],",",Table3[[#This Row],[state]])</f>
        <v>190 Forsyth St,New York,NY</v>
      </c>
      <c r="S87">
        <f>VLOOKUP(Table3[[#This Row],[summons_number]],GeocodeResults!A:G,6,FALSE)</f>
        <v>40.72204</v>
      </c>
      <c r="T87">
        <f>VLOOKUP(Table3[[#This Row],[summons_number]],GeocodeResults!A:G,7,FALSE)</f>
        <v>-73.99091</v>
      </c>
    </row>
    <row r="88" spans="1:20" x14ac:dyDescent="0.25">
      <c r="A88">
        <v>7932310143</v>
      </c>
      <c r="B88" s="1">
        <v>41491</v>
      </c>
      <c r="C88">
        <v>20</v>
      </c>
      <c r="D88">
        <f>VLOOKUP(Table3[[#This Row],[violation_code]],Table2[[violation_code]:[category]],3,FALSE)</f>
        <v>2</v>
      </c>
      <c r="E88">
        <v>353164</v>
      </c>
      <c r="F88">
        <v>133</v>
      </c>
      <c r="G88">
        <v>133</v>
      </c>
      <c r="H88" t="s">
        <v>12</v>
      </c>
      <c r="I88">
        <v>1333</v>
      </c>
      <c r="J88" s="2">
        <v>0.56458333333333333</v>
      </c>
      <c r="K88">
        <v>13</v>
      </c>
      <c r="L88">
        <v>6</v>
      </c>
      <c r="M88" t="s">
        <v>43</v>
      </c>
      <c r="N88" t="str">
        <f>CONCATENATE(Table3[[#This Row],[house_number]], " ",Table3[[#This Row],[street_name]])</f>
        <v>6 Spring St</v>
      </c>
      <c r="O88" t="s">
        <v>103</v>
      </c>
      <c r="P88" t="s">
        <v>13</v>
      </c>
      <c r="Q88">
        <v>10014</v>
      </c>
      <c r="R88" t="str">
        <f>CONCATENATE(Table3[[#This Row],[address]],",",Table3[[#This Row],[city]],",",Table3[[#This Row],[state]])</f>
        <v>6 Spring St,New York,NY</v>
      </c>
      <c r="S88">
        <f>VLOOKUP(Table3[[#This Row],[summons_number]],GeocodeResults!A:G,6,FALSE)</f>
        <v>40.721040000000002</v>
      </c>
      <c r="T88">
        <f>VLOOKUP(Table3[[#This Row],[summons_number]],GeocodeResults!A:G,7,FALSE)</f>
        <v>-73.994200000000006</v>
      </c>
    </row>
    <row r="89" spans="1:20" x14ac:dyDescent="0.25">
      <c r="A89">
        <v>7932310180</v>
      </c>
      <c r="B89" s="1">
        <v>41491</v>
      </c>
      <c r="C89">
        <v>20</v>
      </c>
      <c r="D89">
        <f>VLOOKUP(Table3[[#This Row],[violation_code]],Table2[[violation_code]:[category]],3,FALSE)</f>
        <v>2</v>
      </c>
      <c r="E89">
        <v>353164</v>
      </c>
      <c r="F89">
        <v>202</v>
      </c>
      <c r="G89">
        <v>202</v>
      </c>
      <c r="H89" t="s">
        <v>12</v>
      </c>
      <c r="I89">
        <v>1402</v>
      </c>
      <c r="J89" s="2">
        <v>0.58472222222222225</v>
      </c>
      <c r="K89">
        <v>14</v>
      </c>
      <c r="L89">
        <v>252</v>
      </c>
      <c r="M89" t="s">
        <v>19</v>
      </c>
      <c r="N89" t="str">
        <f>CONCATENATE(Table3[[#This Row],[house_number]], " ",Table3[[#This Row],[street_name]])</f>
        <v>252 Mott St</v>
      </c>
      <c r="O89" t="s">
        <v>103</v>
      </c>
      <c r="P89" t="s">
        <v>13</v>
      </c>
      <c r="Q89">
        <v>10014</v>
      </c>
      <c r="R89" t="str">
        <f>CONCATENATE(Table3[[#This Row],[address]],",",Table3[[#This Row],[city]],",",Table3[[#This Row],[state]])</f>
        <v>252 Mott St,New York,NY</v>
      </c>
      <c r="S89">
        <f>VLOOKUP(Table3[[#This Row],[summons_number]],GeocodeResults!A:G,6,FALSE)</f>
        <v>40.723370000000003</v>
      </c>
      <c r="T89">
        <f>VLOOKUP(Table3[[#This Row],[summons_number]],GeocodeResults!A:G,7,FALSE)</f>
        <v>-73.994690000000006</v>
      </c>
    </row>
    <row r="90" spans="1:20" x14ac:dyDescent="0.25">
      <c r="A90">
        <v>7932310234</v>
      </c>
      <c r="B90" s="1">
        <v>41491</v>
      </c>
      <c r="C90">
        <v>20</v>
      </c>
      <c r="D90">
        <f>VLOOKUP(Table3[[#This Row],[violation_code]],Table2[[violation_code]:[category]],3,FALSE)</f>
        <v>2</v>
      </c>
      <c r="E90">
        <v>353164</v>
      </c>
      <c r="F90">
        <v>244</v>
      </c>
      <c r="G90">
        <v>244</v>
      </c>
      <c r="H90" t="s">
        <v>12</v>
      </c>
      <c r="I90">
        <v>1444</v>
      </c>
      <c r="J90" s="2">
        <v>0.61388888888888882</v>
      </c>
      <c r="K90">
        <v>14</v>
      </c>
      <c r="L90">
        <v>284</v>
      </c>
      <c r="M90" t="s">
        <v>19</v>
      </c>
      <c r="N90" t="str">
        <f>CONCATENATE(Table3[[#This Row],[house_number]], " ",Table3[[#This Row],[street_name]])</f>
        <v>284 Mott St</v>
      </c>
      <c r="O90" t="s">
        <v>103</v>
      </c>
      <c r="P90" t="s">
        <v>13</v>
      </c>
      <c r="Q90">
        <v>10014</v>
      </c>
      <c r="R90" t="str">
        <f>CONCATENATE(Table3[[#This Row],[address]],",",Table3[[#This Row],[city]],",",Table3[[#This Row],[state]])</f>
        <v>284 Mott St,New York,NY</v>
      </c>
      <c r="S90">
        <f>VLOOKUP(Table3[[#This Row],[summons_number]],GeocodeResults!A:G,6,FALSE)</f>
        <v>40.724327000000002</v>
      </c>
      <c r="T90">
        <f>VLOOKUP(Table3[[#This Row],[summons_number]],GeocodeResults!A:G,7,FALSE)</f>
        <v>-73.994259999999997</v>
      </c>
    </row>
    <row r="91" spans="1:20" x14ac:dyDescent="0.25">
      <c r="A91">
        <v>7932310246</v>
      </c>
      <c r="B91" s="1">
        <v>41491</v>
      </c>
      <c r="C91">
        <v>20</v>
      </c>
      <c r="D91">
        <f>VLOOKUP(Table3[[#This Row],[violation_code]],Table2[[violation_code]:[category]],3,FALSE)</f>
        <v>2</v>
      </c>
      <c r="E91">
        <v>353164</v>
      </c>
      <c r="F91">
        <v>249</v>
      </c>
      <c r="G91">
        <v>249</v>
      </c>
      <c r="H91" t="s">
        <v>12</v>
      </c>
      <c r="I91">
        <v>1449</v>
      </c>
      <c r="J91" s="2">
        <v>0.61736111111111114</v>
      </c>
      <c r="K91">
        <v>14</v>
      </c>
      <c r="L91">
        <v>112</v>
      </c>
      <c r="M91" t="s">
        <v>44</v>
      </c>
      <c r="N91" t="str">
        <f>CONCATENATE(Table3[[#This Row],[house_number]], " ",Table3[[#This Row],[street_name]])</f>
        <v>112 Crosby St</v>
      </c>
      <c r="O91" t="s">
        <v>103</v>
      </c>
      <c r="P91" t="s">
        <v>13</v>
      </c>
      <c r="Q91">
        <v>10014</v>
      </c>
      <c r="R91" t="str">
        <f>CONCATENATE(Table3[[#This Row],[address]],",",Table3[[#This Row],[city]],",",Table3[[#This Row],[state]])</f>
        <v>112 Crosby St,New York,NY</v>
      </c>
      <c r="S91">
        <f>VLOOKUP(Table3[[#This Row],[summons_number]],GeocodeResults!A:G,6,FALSE)</f>
        <v>40.724080000000001</v>
      </c>
      <c r="T91">
        <f>VLOOKUP(Table3[[#This Row],[summons_number]],GeocodeResults!A:G,7,FALSE)</f>
        <v>-73.996870000000001</v>
      </c>
    </row>
    <row r="92" spans="1:20" x14ac:dyDescent="0.25">
      <c r="A92">
        <v>7932310260</v>
      </c>
      <c r="B92" s="1">
        <v>41491</v>
      </c>
      <c r="C92">
        <v>20</v>
      </c>
      <c r="D92">
        <f>VLOOKUP(Table3[[#This Row],[violation_code]],Table2[[violation_code]:[category]],3,FALSE)</f>
        <v>2</v>
      </c>
      <c r="E92">
        <v>353164</v>
      </c>
      <c r="F92">
        <v>402</v>
      </c>
      <c r="G92">
        <v>402</v>
      </c>
      <c r="H92" t="s">
        <v>12</v>
      </c>
      <c r="I92">
        <v>1602</v>
      </c>
      <c r="J92" s="2">
        <v>0.66805555555555562</v>
      </c>
      <c r="K92">
        <v>16</v>
      </c>
      <c r="L92">
        <v>39</v>
      </c>
      <c r="M92" t="s">
        <v>43</v>
      </c>
      <c r="N92" t="str">
        <f>CONCATENATE(Table3[[#This Row],[house_number]], " ",Table3[[#This Row],[street_name]])</f>
        <v>39 Spring St</v>
      </c>
      <c r="O92" t="s">
        <v>103</v>
      </c>
      <c r="P92" t="s">
        <v>13</v>
      </c>
      <c r="Q92">
        <v>10014</v>
      </c>
      <c r="R92" t="str">
        <f>CONCATENATE(Table3[[#This Row],[address]],",",Table3[[#This Row],[city]],",",Table3[[#This Row],[state]])</f>
        <v>39 Spring St,New York,NY</v>
      </c>
      <c r="S92">
        <f>VLOOKUP(Table3[[#This Row],[summons_number]],GeocodeResults!A:G,6,FALSE)</f>
        <v>40.721850000000003</v>
      </c>
      <c r="T92">
        <f>VLOOKUP(Table3[[#This Row],[summons_number]],GeocodeResults!A:G,7,FALSE)</f>
        <v>-73.995869999999996</v>
      </c>
    </row>
    <row r="93" spans="1:20" x14ac:dyDescent="0.25">
      <c r="A93">
        <v>7932310313</v>
      </c>
      <c r="B93" s="1">
        <v>41491</v>
      </c>
      <c r="C93">
        <v>20</v>
      </c>
      <c r="D93">
        <f>VLOOKUP(Table3[[#This Row],[violation_code]],Table2[[violation_code]:[category]],3,FALSE)</f>
        <v>2</v>
      </c>
      <c r="E93">
        <v>353164</v>
      </c>
      <c r="F93">
        <v>547</v>
      </c>
      <c r="G93">
        <v>547</v>
      </c>
      <c r="H93" t="s">
        <v>12</v>
      </c>
      <c r="I93">
        <v>1747</v>
      </c>
      <c r="J93" s="2">
        <v>0.74097222222222225</v>
      </c>
      <c r="K93">
        <v>17</v>
      </c>
      <c r="L93">
        <v>12</v>
      </c>
      <c r="M93" t="s">
        <v>45</v>
      </c>
      <c r="N93" t="str">
        <f>CONCATENATE(Table3[[#This Row],[house_number]], " ",Table3[[#This Row],[street_name]])</f>
        <v>12 Prince St</v>
      </c>
      <c r="O93" t="s">
        <v>103</v>
      </c>
      <c r="P93" t="s">
        <v>13</v>
      </c>
      <c r="Q93">
        <v>10014</v>
      </c>
      <c r="R93" t="str">
        <f>CONCATENATE(Table3[[#This Row],[address]],",",Table3[[#This Row],[city]],",",Table3[[#This Row],[state]])</f>
        <v>12 Prince St,New York,NY</v>
      </c>
      <c r="S93">
        <f>VLOOKUP(Table3[[#This Row],[summons_number]],GeocodeResults!A:G,6,FALSE)</f>
        <v>40.722607000000004</v>
      </c>
      <c r="T93">
        <f>VLOOKUP(Table3[[#This Row],[summons_number]],GeocodeResults!A:G,7,FALSE)</f>
        <v>-73.994020000000006</v>
      </c>
    </row>
    <row r="94" spans="1:20" x14ac:dyDescent="0.25">
      <c r="A94">
        <v>7932310416</v>
      </c>
      <c r="B94" s="1">
        <v>41492</v>
      </c>
      <c r="C94">
        <v>69</v>
      </c>
      <c r="D94">
        <f>VLOOKUP(Table3[[#This Row],[violation_code]],Table2[[violation_code]:[category]],3,FALSE)</f>
        <v>5</v>
      </c>
      <c r="E94">
        <v>353164</v>
      </c>
      <c r="F94">
        <v>139</v>
      </c>
      <c r="G94">
        <v>139</v>
      </c>
      <c r="H94" t="s">
        <v>12</v>
      </c>
      <c r="I94">
        <v>1339</v>
      </c>
      <c r="J94" s="2">
        <v>0.56874999999999998</v>
      </c>
      <c r="K94">
        <v>13</v>
      </c>
      <c r="L94">
        <v>676</v>
      </c>
      <c r="M94" t="s">
        <v>17</v>
      </c>
      <c r="N94" t="str">
        <f>CONCATENATE(Table3[[#This Row],[house_number]], " ",Table3[[#This Row],[street_name]])</f>
        <v>676 Broadway</v>
      </c>
      <c r="O94" t="s">
        <v>103</v>
      </c>
      <c r="P94" t="s">
        <v>13</v>
      </c>
      <c r="Q94">
        <v>10014</v>
      </c>
      <c r="R94" t="str">
        <f>CONCATENATE(Table3[[#This Row],[address]],",",Table3[[#This Row],[city]],",",Table3[[#This Row],[state]])</f>
        <v>676 Broadway,New York,NY</v>
      </c>
      <c r="S94">
        <f>VLOOKUP(Table3[[#This Row],[summons_number]],GeocodeResults!A:G,6,FALSE)</f>
        <v>40.727559999999997</v>
      </c>
      <c r="T94">
        <f>VLOOKUP(Table3[[#This Row],[summons_number]],GeocodeResults!A:G,7,FALSE)</f>
        <v>-73.994889999999998</v>
      </c>
    </row>
    <row r="95" spans="1:20" x14ac:dyDescent="0.25">
      <c r="A95">
        <v>7932310441</v>
      </c>
      <c r="B95" s="1">
        <v>41492</v>
      </c>
      <c r="C95">
        <v>37</v>
      </c>
      <c r="D95">
        <f>VLOOKUP(Table3[[#This Row],[violation_code]],Table2[[violation_code]:[category]],3,FALSE)</f>
        <v>4</v>
      </c>
      <c r="E95">
        <v>353164</v>
      </c>
      <c r="F95">
        <v>215</v>
      </c>
      <c r="G95">
        <v>215</v>
      </c>
      <c r="H95" t="s">
        <v>12</v>
      </c>
      <c r="I95">
        <v>1415</v>
      </c>
      <c r="J95" s="2">
        <v>0.59375</v>
      </c>
      <c r="K95">
        <v>14</v>
      </c>
      <c r="L95">
        <v>1</v>
      </c>
      <c r="M95" t="s">
        <v>46</v>
      </c>
      <c r="N95" t="str">
        <f>CONCATENATE(Table3[[#This Row],[house_number]], " ",Table3[[#This Row],[street_name]])</f>
        <v>1 University Pl</v>
      </c>
      <c r="O95" t="s">
        <v>103</v>
      </c>
      <c r="P95" t="s">
        <v>13</v>
      </c>
      <c r="Q95">
        <v>10014</v>
      </c>
      <c r="R95" t="str">
        <f>CONCATENATE(Table3[[#This Row],[address]],",",Table3[[#This Row],[city]],",",Table3[[#This Row],[state]])</f>
        <v>1 University Pl,New York,NY</v>
      </c>
      <c r="S95">
        <f>VLOOKUP(Table3[[#This Row],[summons_number]],GeocodeResults!A:G,6,FALSE)</f>
        <v>40.730690000000003</v>
      </c>
      <c r="T95">
        <f>VLOOKUP(Table3[[#This Row],[summons_number]],GeocodeResults!A:G,7,FALSE)</f>
        <v>-73.995500000000007</v>
      </c>
    </row>
    <row r="96" spans="1:20" x14ac:dyDescent="0.25">
      <c r="A96">
        <v>7932310465</v>
      </c>
      <c r="B96" s="1">
        <v>41492</v>
      </c>
      <c r="C96">
        <v>20</v>
      </c>
      <c r="D96">
        <f>VLOOKUP(Table3[[#This Row],[violation_code]],Table2[[violation_code]:[category]],3,FALSE)</f>
        <v>2</v>
      </c>
      <c r="E96">
        <v>353164</v>
      </c>
      <c r="F96">
        <v>227</v>
      </c>
      <c r="G96">
        <v>227</v>
      </c>
      <c r="H96" t="s">
        <v>12</v>
      </c>
      <c r="I96">
        <v>1427</v>
      </c>
      <c r="J96" s="2">
        <v>0.6020833333333333</v>
      </c>
      <c r="K96">
        <v>14</v>
      </c>
      <c r="L96">
        <v>274</v>
      </c>
      <c r="M96" t="s">
        <v>15</v>
      </c>
      <c r="N96" t="str">
        <f>CONCATENATE(Table3[[#This Row],[house_number]], " ",Table3[[#This Row],[street_name]])</f>
        <v>274 Mercer St</v>
      </c>
      <c r="O96" t="s">
        <v>103</v>
      </c>
      <c r="P96" t="s">
        <v>13</v>
      </c>
      <c r="Q96">
        <v>10014</v>
      </c>
      <c r="R96" t="str">
        <f>CONCATENATE(Table3[[#This Row],[address]],",",Table3[[#This Row],[city]],",",Table3[[#This Row],[state]])</f>
        <v>274 Mercer St,New York,NY</v>
      </c>
      <c r="S96">
        <f>VLOOKUP(Table3[[#This Row],[summons_number]],GeocodeResults!A:G,6,FALSE)</f>
        <v>40.729182999999999</v>
      </c>
      <c r="T96">
        <f>VLOOKUP(Table3[[#This Row],[summons_number]],GeocodeResults!A:G,7,FALSE)</f>
        <v>-73.994649999999993</v>
      </c>
    </row>
    <row r="97" spans="1:20" x14ac:dyDescent="0.25">
      <c r="A97">
        <v>7932310489</v>
      </c>
      <c r="B97" s="1">
        <v>41492</v>
      </c>
      <c r="C97">
        <v>20</v>
      </c>
      <c r="D97">
        <f>VLOOKUP(Table3[[#This Row],[violation_code]],Table2[[violation_code]:[category]],3,FALSE)</f>
        <v>2</v>
      </c>
      <c r="E97">
        <v>353164</v>
      </c>
      <c r="F97">
        <v>306</v>
      </c>
      <c r="G97">
        <v>306</v>
      </c>
      <c r="H97" t="s">
        <v>12</v>
      </c>
      <c r="I97">
        <v>1506</v>
      </c>
      <c r="J97" s="2">
        <v>0.62916666666666665</v>
      </c>
      <c r="K97">
        <v>15</v>
      </c>
      <c r="L97">
        <v>3</v>
      </c>
      <c r="M97" t="s">
        <v>46</v>
      </c>
      <c r="N97" t="str">
        <f>CONCATENATE(Table3[[#This Row],[house_number]], " ",Table3[[#This Row],[street_name]])</f>
        <v>3 University Pl</v>
      </c>
      <c r="O97" t="s">
        <v>103</v>
      </c>
      <c r="P97" t="s">
        <v>13</v>
      </c>
      <c r="Q97">
        <v>10014</v>
      </c>
      <c r="R97" t="str">
        <f>CONCATENATE(Table3[[#This Row],[address]],",",Table3[[#This Row],[city]],",",Table3[[#This Row],[state]])</f>
        <v>3 University Pl,New York,NY</v>
      </c>
      <c r="S97">
        <f>VLOOKUP(Table3[[#This Row],[summons_number]],GeocodeResults!A:G,6,FALSE)</f>
        <v>40.730803999999999</v>
      </c>
      <c r="T97">
        <f>VLOOKUP(Table3[[#This Row],[summons_number]],GeocodeResults!A:G,7,FALSE)</f>
        <v>-73.99539</v>
      </c>
    </row>
    <row r="98" spans="1:20" x14ac:dyDescent="0.25">
      <c r="A98">
        <v>7932310507</v>
      </c>
      <c r="B98" s="1">
        <v>41492</v>
      </c>
      <c r="C98">
        <v>38</v>
      </c>
      <c r="D98">
        <f>VLOOKUP(Table3[[#This Row],[violation_code]],Table2[[violation_code]:[category]],3,FALSE)</f>
        <v>5</v>
      </c>
      <c r="E98">
        <v>353164</v>
      </c>
      <c r="F98">
        <v>323</v>
      </c>
      <c r="G98">
        <v>323</v>
      </c>
      <c r="H98" t="s">
        <v>12</v>
      </c>
      <c r="I98">
        <v>1523</v>
      </c>
      <c r="J98" s="2">
        <v>0.64097222222222217</v>
      </c>
      <c r="K98">
        <v>15</v>
      </c>
      <c r="L98">
        <v>14</v>
      </c>
      <c r="M98" t="s">
        <v>22</v>
      </c>
      <c r="N98" t="str">
        <f>CONCATENATE(Table3[[#This Row],[house_number]], " ",Table3[[#This Row],[street_name]])</f>
        <v>14 Washington Pl</v>
      </c>
      <c r="O98" t="s">
        <v>103</v>
      </c>
      <c r="P98" t="s">
        <v>13</v>
      </c>
      <c r="Q98">
        <v>10014</v>
      </c>
      <c r="R98" t="str">
        <f>CONCATENATE(Table3[[#This Row],[address]],",",Table3[[#This Row],[city]],",",Table3[[#This Row],[state]])</f>
        <v>14 Washington Pl,New York,NY</v>
      </c>
      <c r="S98">
        <f>VLOOKUP(Table3[[#This Row],[summons_number]],GeocodeResults!A:G,6,FALSE)</f>
        <v>40.729633</v>
      </c>
      <c r="T98">
        <f>VLOOKUP(Table3[[#This Row],[summons_number]],GeocodeResults!A:G,7,FALSE)</f>
        <v>-73.995149999999995</v>
      </c>
    </row>
    <row r="99" spans="1:20" x14ac:dyDescent="0.25">
      <c r="A99">
        <v>7932310568</v>
      </c>
      <c r="B99" s="1">
        <v>41492</v>
      </c>
      <c r="C99">
        <v>20</v>
      </c>
      <c r="D99">
        <f>VLOOKUP(Table3[[#This Row],[violation_code]],Table2[[violation_code]:[category]],3,FALSE)</f>
        <v>2</v>
      </c>
      <c r="E99">
        <v>353164</v>
      </c>
      <c r="F99">
        <v>512</v>
      </c>
      <c r="G99">
        <v>512</v>
      </c>
      <c r="H99" t="s">
        <v>12</v>
      </c>
      <c r="I99">
        <v>1712</v>
      </c>
      <c r="J99" s="2">
        <v>0.71666666666666667</v>
      </c>
      <c r="K99">
        <v>17</v>
      </c>
      <c r="L99">
        <v>508</v>
      </c>
      <c r="M99" t="s">
        <v>29</v>
      </c>
      <c r="N99" t="str">
        <f>CONCATENATE(Table3[[#This Row],[house_number]], " ",Table3[[#This Row],[street_name]])</f>
        <v>508 Laguardia Pl</v>
      </c>
      <c r="O99" t="s">
        <v>103</v>
      </c>
      <c r="P99" t="s">
        <v>13</v>
      </c>
      <c r="Q99">
        <v>10014</v>
      </c>
      <c r="R99" t="str">
        <f>CONCATENATE(Table3[[#This Row],[address]],",",Table3[[#This Row],[city]],",",Table3[[#This Row],[state]])</f>
        <v>508 Laguardia Pl,New York,NY</v>
      </c>
      <c r="S99">
        <f>VLOOKUP(Table3[[#This Row],[summons_number]],GeocodeResults!A:G,6,FALSE)</f>
        <v>40.727974000000003</v>
      </c>
      <c r="T99">
        <f>VLOOKUP(Table3[[#This Row],[summons_number]],GeocodeResults!A:G,7,FALSE)</f>
        <v>-73.999120000000005</v>
      </c>
    </row>
    <row r="100" spans="1:20" x14ac:dyDescent="0.25">
      <c r="A100">
        <v>7932310600</v>
      </c>
      <c r="B100" s="1">
        <v>41492</v>
      </c>
      <c r="C100">
        <v>38</v>
      </c>
      <c r="D100">
        <f>VLOOKUP(Table3[[#This Row],[violation_code]],Table2[[violation_code]:[category]],3,FALSE)</f>
        <v>5</v>
      </c>
      <c r="E100">
        <v>353164</v>
      </c>
      <c r="F100">
        <v>534</v>
      </c>
      <c r="G100">
        <v>534</v>
      </c>
      <c r="H100" t="s">
        <v>12</v>
      </c>
      <c r="I100">
        <v>1734</v>
      </c>
      <c r="J100" s="2">
        <v>0.7319444444444444</v>
      </c>
      <c r="K100">
        <v>17</v>
      </c>
      <c r="L100">
        <v>548</v>
      </c>
      <c r="M100" t="s">
        <v>29</v>
      </c>
      <c r="N100" t="str">
        <f>CONCATENATE(Table3[[#This Row],[house_number]], " ",Table3[[#This Row],[street_name]])</f>
        <v>548 Laguardia Pl</v>
      </c>
      <c r="O100" t="s">
        <v>103</v>
      </c>
      <c r="P100" t="s">
        <v>13</v>
      </c>
      <c r="Q100">
        <v>10014</v>
      </c>
      <c r="R100" t="str">
        <f>CONCATENATE(Table3[[#This Row],[address]],",",Table3[[#This Row],[city]],",",Table3[[#This Row],[state]])</f>
        <v>548 Laguardia Pl,New York,NY</v>
      </c>
      <c r="S100">
        <f>VLOOKUP(Table3[[#This Row],[summons_number]],GeocodeResults!A:G,6,FALSE)</f>
        <v>40.728886000000003</v>
      </c>
      <c r="T100">
        <f>VLOOKUP(Table3[[#This Row],[summons_number]],GeocodeResults!A:G,7,FALSE)</f>
        <v>-73.998350000000002</v>
      </c>
    </row>
    <row r="101" spans="1:20" x14ac:dyDescent="0.25">
      <c r="A101">
        <v>7932310374</v>
      </c>
      <c r="B101" s="1">
        <v>41492</v>
      </c>
      <c r="C101">
        <v>16</v>
      </c>
      <c r="D101">
        <f>VLOOKUP(Table3[[#This Row],[violation_code]],Table2[[violation_code]:[category]],3,FALSE)</f>
        <v>2</v>
      </c>
      <c r="E101">
        <v>353164</v>
      </c>
      <c r="F101">
        <v>1238</v>
      </c>
      <c r="G101">
        <v>38</v>
      </c>
      <c r="H101" t="s">
        <v>12</v>
      </c>
      <c r="I101">
        <v>1238</v>
      </c>
      <c r="J101" s="2">
        <v>0.52638888888888891</v>
      </c>
      <c r="K101">
        <v>12</v>
      </c>
      <c r="L101">
        <v>188</v>
      </c>
      <c r="M101" t="s">
        <v>25</v>
      </c>
      <c r="N101" t="str">
        <f>CONCATENATE(Table3[[#This Row],[house_number]], " ",Table3[[#This Row],[street_name]])</f>
        <v>188 Ludlow St</v>
      </c>
      <c r="O101" t="s">
        <v>103</v>
      </c>
      <c r="P101" t="s">
        <v>13</v>
      </c>
      <c r="Q101">
        <v>10014</v>
      </c>
      <c r="R101" t="str">
        <f>CONCATENATE(Table3[[#This Row],[address]],",",Table3[[#This Row],[city]],",",Table3[[#This Row],[state]])</f>
        <v>188 Ludlow St,New York,NY</v>
      </c>
      <c r="S101">
        <f>VLOOKUP(Table3[[#This Row],[summons_number]],GeocodeResults!A:G,6,FALSE)</f>
        <v>40.722107000000001</v>
      </c>
      <c r="T101">
        <f>VLOOKUP(Table3[[#This Row],[summons_number]],GeocodeResults!A:G,7,FALSE)</f>
        <v>-73.98724</v>
      </c>
    </row>
    <row r="102" spans="1:20" x14ac:dyDescent="0.25">
      <c r="A102">
        <v>7932310398</v>
      </c>
      <c r="B102" s="1">
        <v>41492</v>
      </c>
      <c r="C102">
        <v>14</v>
      </c>
      <c r="D102">
        <f>VLOOKUP(Table3[[#This Row],[violation_code]],Table2[[violation_code]:[category]],3,FALSE)</f>
        <v>2</v>
      </c>
      <c r="E102">
        <v>353164</v>
      </c>
      <c r="F102">
        <v>112</v>
      </c>
      <c r="G102">
        <v>112</v>
      </c>
      <c r="H102" t="s">
        <v>12</v>
      </c>
      <c r="I102">
        <v>1312</v>
      </c>
      <c r="J102" s="2">
        <v>0.54999999999999993</v>
      </c>
      <c r="K102">
        <v>13</v>
      </c>
      <c r="L102">
        <v>298</v>
      </c>
      <c r="M102" t="s">
        <v>20</v>
      </c>
      <c r="N102" t="str">
        <f>CONCATENATE(Table3[[#This Row],[house_number]], " ",Table3[[#This Row],[street_name]])</f>
        <v>298 Bowery</v>
      </c>
      <c r="O102" t="s">
        <v>103</v>
      </c>
      <c r="P102" t="s">
        <v>13</v>
      </c>
      <c r="Q102">
        <v>10014</v>
      </c>
      <c r="R102" t="str">
        <f>CONCATENATE(Table3[[#This Row],[address]],",",Table3[[#This Row],[city]],",",Table3[[#This Row],[state]])</f>
        <v>298 Bowery,New York,NY</v>
      </c>
      <c r="S102">
        <f>VLOOKUP(Table3[[#This Row],[summons_number]],GeocodeResults!A:G,6,FALSE)</f>
        <v>40.724463999999998</v>
      </c>
      <c r="T102">
        <f>VLOOKUP(Table3[[#This Row],[summons_number]],GeocodeResults!A:G,7,FALSE)</f>
        <v>-73.992559999999997</v>
      </c>
    </row>
    <row r="103" spans="1:20" x14ac:dyDescent="0.25">
      <c r="A103">
        <v>7932310404</v>
      </c>
      <c r="B103" s="1">
        <v>41492</v>
      </c>
      <c r="C103">
        <v>14</v>
      </c>
      <c r="D103">
        <f>VLOOKUP(Table3[[#This Row],[violation_code]],Table2[[violation_code]:[category]],3,FALSE)</f>
        <v>2</v>
      </c>
      <c r="E103">
        <v>353164</v>
      </c>
      <c r="F103">
        <v>119</v>
      </c>
      <c r="G103">
        <v>119</v>
      </c>
      <c r="H103" t="s">
        <v>12</v>
      </c>
      <c r="I103">
        <v>1319</v>
      </c>
      <c r="J103" s="2">
        <v>0.55486111111111114</v>
      </c>
      <c r="K103">
        <v>13</v>
      </c>
      <c r="L103">
        <v>302</v>
      </c>
      <c r="M103" t="s">
        <v>27</v>
      </c>
      <c r="N103" t="str">
        <f>CONCATENATE(Table3[[#This Row],[house_number]], " ",Table3[[#This Row],[street_name]])</f>
        <v>302 Elizabeth St</v>
      </c>
      <c r="O103" t="s">
        <v>103</v>
      </c>
      <c r="P103" t="s">
        <v>13</v>
      </c>
      <c r="Q103">
        <v>10014</v>
      </c>
      <c r="R103" t="str">
        <f>CONCATENATE(Table3[[#This Row],[address]],",",Table3[[#This Row],[city]],",",Table3[[#This Row],[state]])</f>
        <v>302 Elizabeth St,New York,NY</v>
      </c>
      <c r="S103">
        <f>VLOOKUP(Table3[[#This Row],[summons_number]],GeocodeResults!A:G,6,FALSE)</f>
        <v>40.724640000000001</v>
      </c>
      <c r="T103">
        <f>VLOOKUP(Table3[[#This Row],[summons_number]],GeocodeResults!A:G,7,FALSE)</f>
        <v>-73.993300000000005</v>
      </c>
    </row>
    <row r="104" spans="1:20" x14ac:dyDescent="0.25">
      <c r="A104">
        <v>7932310428</v>
      </c>
      <c r="B104" s="1">
        <v>41492</v>
      </c>
      <c r="C104">
        <v>84</v>
      </c>
      <c r="D104">
        <f>VLOOKUP(Table3[[#This Row],[violation_code]],Table2[[violation_code]:[category]],3,FALSE)</f>
        <v>5</v>
      </c>
      <c r="E104">
        <v>353164</v>
      </c>
      <c r="F104">
        <v>201</v>
      </c>
      <c r="G104">
        <v>201</v>
      </c>
      <c r="H104" t="s">
        <v>12</v>
      </c>
      <c r="I104">
        <v>1401</v>
      </c>
      <c r="J104" s="2">
        <v>0.58402777777777781</v>
      </c>
      <c r="K104">
        <v>14</v>
      </c>
      <c r="L104" t="s">
        <v>47</v>
      </c>
      <c r="M104" t="s">
        <v>46</v>
      </c>
      <c r="N104" t="str">
        <f>CONCATENATE(Table3[[#This Row],[house_number]], " ",Table3[[#This Row],[street_name]])</f>
        <v>13-19 University Pl</v>
      </c>
      <c r="O104" t="s">
        <v>103</v>
      </c>
      <c r="P104" t="s">
        <v>13</v>
      </c>
      <c r="Q104">
        <v>10014</v>
      </c>
      <c r="R104" t="str">
        <f>CONCATENATE(Table3[[#This Row],[address]],",",Table3[[#This Row],[city]],",",Table3[[#This Row],[state]])</f>
        <v>13-19 University Pl,New York,NY</v>
      </c>
      <c r="S104">
        <f>VLOOKUP(Table3[[#This Row],[summons_number]],GeocodeResults!A:G,6,FALSE)</f>
        <v>40.731189999999998</v>
      </c>
      <c r="T104">
        <f>VLOOKUP(Table3[[#This Row],[summons_number]],GeocodeResults!A:G,7,FALSE)</f>
        <v>-73.995050000000006</v>
      </c>
    </row>
    <row r="105" spans="1:20" x14ac:dyDescent="0.25">
      <c r="A105">
        <v>7932310430</v>
      </c>
      <c r="B105" s="1">
        <v>41492</v>
      </c>
      <c r="C105">
        <v>37</v>
      </c>
      <c r="D105">
        <f>VLOOKUP(Table3[[#This Row],[violation_code]],Table2[[violation_code]:[category]],3,FALSE)</f>
        <v>4</v>
      </c>
      <c r="E105">
        <v>353164</v>
      </c>
      <c r="F105">
        <v>210</v>
      </c>
      <c r="G105">
        <v>210</v>
      </c>
      <c r="H105" t="s">
        <v>12</v>
      </c>
      <c r="I105">
        <v>1410</v>
      </c>
      <c r="J105" s="2">
        <v>0.59027777777777779</v>
      </c>
      <c r="K105">
        <v>14</v>
      </c>
      <c r="L105">
        <v>49</v>
      </c>
      <c r="M105" t="s">
        <v>48</v>
      </c>
      <c r="N105" t="str">
        <f>CONCATENATE(Table3[[#This Row],[house_number]], " ",Table3[[#This Row],[street_name]])</f>
        <v>49 E 8th St</v>
      </c>
      <c r="O105" t="s">
        <v>103</v>
      </c>
      <c r="P105" t="s">
        <v>13</v>
      </c>
      <c r="Q105">
        <v>10014</v>
      </c>
      <c r="R105" t="str">
        <f>CONCATENATE(Table3[[#This Row],[address]],",",Table3[[#This Row],[city]],",",Table3[[#This Row],[state]])</f>
        <v>49 E 8th St,New York,NY</v>
      </c>
      <c r="S105">
        <f>VLOOKUP(Table3[[#This Row],[summons_number]],GeocodeResults!A:G,6,FALSE)</f>
        <v>40.731549999999999</v>
      </c>
      <c r="T105">
        <f>VLOOKUP(Table3[[#This Row],[summons_number]],GeocodeResults!A:G,7,FALSE)</f>
        <v>-73.994529999999997</v>
      </c>
    </row>
    <row r="106" spans="1:20" x14ac:dyDescent="0.25">
      <c r="A106">
        <v>7932310453</v>
      </c>
      <c r="B106" s="1">
        <v>41492</v>
      </c>
      <c r="C106">
        <v>37</v>
      </c>
      <c r="D106">
        <f>VLOOKUP(Table3[[#This Row],[violation_code]],Table2[[violation_code]:[category]],3,FALSE)</f>
        <v>4</v>
      </c>
      <c r="E106">
        <v>353164</v>
      </c>
      <c r="F106">
        <v>219</v>
      </c>
      <c r="G106">
        <v>219</v>
      </c>
      <c r="H106" t="s">
        <v>12</v>
      </c>
      <c r="I106">
        <v>1419</v>
      </c>
      <c r="J106" s="2">
        <v>0.59652777777777777</v>
      </c>
      <c r="K106">
        <v>14</v>
      </c>
      <c r="L106">
        <v>32</v>
      </c>
      <c r="M106" t="s">
        <v>49</v>
      </c>
      <c r="N106" t="str">
        <f>CONCATENATE(Table3[[#This Row],[house_number]], " ",Table3[[#This Row],[street_name]])</f>
        <v>32 Waverly Pl</v>
      </c>
      <c r="O106" t="s">
        <v>103</v>
      </c>
      <c r="P106" t="s">
        <v>13</v>
      </c>
      <c r="Q106">
        <v>10014</v>
      </c>
      <c r="R106" t="str">
        <f>CONCATENATE(Table3[[#This Row],[address]],",",Table3[[#This Row],[city]],",",Table3[[#This Row],[state]])</f>
        <v>32 Waverly Pl,New York,NY</v>
      </c>
      <c r="S106">
        <f>VLOOKUP(Table3[[#This Row],[summons_number]],GeocodeResults!A:G,6,FALSE)</f>
        <v>40.730350000000001</v>
      </c>
      <c r="T106">
        <f>VLOOKUP(Table3[[#This Row],[summons_number]],GeocodeResults!A:G,7,FALSE)</f>
        <v>-73.994950000000003</v>
      </c>
    </row>
    <row r="107" spans="1:20" x14ac:dyDescent="0.25">
      <c r="A107">
        <v>7932310490</v>
      </c>
      <c r="B107" s="1">
        <v>41492</v>
      </c>
      <c r="C107">
        <v>37</v>
      </c>
      <c r="D107">
        <f>VLOOKUP(Table3[[#This Row],[violation_code]],Table2[[violation_code]:[category]],3,FALSE)</f>
        <v>4</v>
      </c>
      <c r="E107">
        <v>353164</v>
      </c>
      <c r="F107">
        <v>309</v>
      </c>
      <c r="G107">
        <v>309</v>
      </c>
      <c r="H107" t="s">
        <v>12</v>
      </c>
      <c r="I107">
        <v>1509</v>
      </c>
      <c r="J107" s="2">
        <v>0.63124999999999998</v>
      </c>
      <c r="K107">
        <v>15</v>
      </c>
      <c r="L107">
        <v>14</v>
      </c>
      <c r="M107" t="s">
        <v>46</v>
      </c>
      <c r="N107" t="str">
        <f>CONCATENATE(Table3[[#This Row],[house_number]], " ",Table3[[#This Row],[street_name]])</f>
        <v>14 University Pl</v>
      </c>
      <c r="O107" t="s">
        <v>103</v>
      </c>
      <c r="P107" t="s">
        <v>13</v>
      </c>
      <c r="Q107">
        <v>10014</v>
      </c>
      <c r="R107" t="str">
        <f>CONCATENATE(Table3[[#This Row],[address]],",",Table3[[#This Row],[city]],",",Table3[[#This Row],[state]])</f>
        <v>14 University Pl,New York,NY</v>
      </c>
      <c r="S107">
        <f>VLOOKUP(Table3[[#This Row],[summons_number]],GeocodeResults!A:G,6,FALSE)</f>
        <v>40.731470000000002</v>
      </c>
      <c r="T107">
        <f>VLOOKUP(Table3[[#This Row],[summons_number]],GeocodeResults!A:G,7,FALSE)</f>
        <v>-73.994990000000001</v>
      </c>
    </row>
    <row r="108" spans="1:20" x14ac:dyDescent="0.25">
      <c r="A108">
        <v>7932310519</v>
      </c>
      <c r="B108" s="1">
        <v>41492</v>
      </c>
      <c r="C108">
        <v>37</v>
      </c>
      <c r="D108">
        <f>VLOOKUP(Table3[[#This Row],[violation_code]],Table2[[violation_code]:[category]],3,FALSE)</f>
        <v>4</v>
      </c>
      <c r="E108">
        <v>353164</v>
      </c>
      <c r="F108">
        <v>327</v>
      </c>
      <c r="G108">
        <v>327</v>
      </c>
      <c r="H108" t="s">
        <v>12</v>
      </c>
      <c r="I108">
        <v>1527</v>
      </c>
      <c r="J108" s="2">
        <v>0.64374999999999993</v>
      </c>
      <c r="K108">
        <v>15</v>
      </c>
      <c r="L108">
        <v>14</v>
      </c>
      <c r="M108" t="s">
        <v>22</v>
      </c>
      <c r="N108" t="str">
        <f>CONCATENATE(Table3[[#This Row],[house_number]], " ",Table3[[#This Row],[street_name]])</f>
        <v>14 Washington Pl</v>
      </c>
      <c r="O108" t="s">
        <v>103</v>
      </c>
      <c r="P108" t="s">
        <v>13</v>
      </c>
      <c r="Q108">
        <v>10014</v>
      </c>
      <c r="R108" t="str">
        <f>CONCATENATE(Table3[[#This Row],[address]],",",Table3[[#This Row],[city]],",",Table3[[#This Row],[state]])</f>
        <v>14 Washington Pl,New York,NY</v>
      </c>
      <c r="S108">
        <f>VLOOKUP(Table3[[#This Row],[summons_number]],GeocodeResults!A:G,6,FALSE)</f>
        <v>40.729633</v>
      </c>
      <c r="T108">
        <f>VLOOKUP(Table3[[#This Row],[summons_number]],GeocodeResults!A:G,7,FALSE)</f>
        <v>-73.995149999999995</v>
      </c>
    </row>
    <row r="109" spans="1:20" x14ac:dyDescent="0.25">
      <c r="A109">
        <v>7932310544</v>
      </c>
      <c r="B109" s="1">
        <v>41492</v>
      </c>
      <c r="C109">
        <v>71</v>
      </c>
      <c r="D109">
        <f>VLOOKUP(Table3[[#This Row],[violation_code]],Table2[[violation_code]:[category]],3,FALSE)</f>
        <v>5</v>
      </c>
      <c r="E109">
        <v>353164</v>
      </c>
      <c r="F109">
        <v>441</v>
      </c>
      <c r="G109">
        <v>441</v>
      </c>
      <c r="H109" t="s">
        <v>12</v>
      </c>
      <c r="I109">
        <v>1641</v>
      </c>
      <c r="J109" s="2">
        <v>0.69513888888888886</v>
      </c>
      <c r="K109">
        <v>16</v>
      </c>
      <c r="L109">
        <v>496</v>
      </c>
      <c r="M109" t="s">
        <v>29</v>
      </c>
      <c r="N109" t="str">
        <f>CONCATENATE(Table3[[#This Row],[house_number]], " ",Table3[[#This Row],[street_name]])</f>
        <v>496 Laguardia Pl</v>
      </c>
      <c r="O109" t="s">
        <v>103</v>
      </c>
      <c r="P109" t="s">
        <v>13</v>
      </c>
      <c r="Q109">
        <v>10014</v>
      </c>
      <c r="R109" t="str">
        <f>CONCATENATE(Table3[[#This Row],[address]],",",Table3[[#This Row],[city]],",",Table3[[#This Row],[state]])</f>
        <v>496 Laguardia Pl,New York,NY</v>
      </c>
      <c r="S109">
        <f>VLOOKUP(Table3[[#This Row],[summons_number]],GeocodeResults!A:G,6,FALSE)</f>
        <v>40.727867000000003</v>
      </c>
      <c r="T109">
        <f>VLOOKUP(Table3[[#This Row],[summons_number]],GeocodeResults!A:G,7,FALSE)</f>
        <v>-73.999213999999995</v>
      </c>
    </row>
    <row r="110" spans="1:20" hidden="1" x14ac:dyDescent="0.25">
      <c r="A110">
        <v>7932310570</v>
      </c>
      <c r="B110" s="1">
        <v>41492</v>
      </c>
      <c r="C110">
        <v>20</v>
      </c>
      <c r="D110">
        <f>VLOOKUP(Table3[[#This Row],[violation_code]],Table2[[violation_code]:[category]],3,FALSE)</f>
        <v>2</v>
      </c>
      <c r="E110">
        <v>353164</v>
      </c>
      <c r="F110">
        <v>517</v>
      </c>
      <c r="G110">
        <v>517</v>
      </c>
      <c r="H110" t="s">
        <v>12</v>
      </c>
      <c r="I110">
        <v>1717</v>
      </c>
      <c r="J110" s="2">
        <v>0.72013888888888899</v>
      </c>
      <c r="K110">
        <v>17</v>
      </c>
      <c r="L110" t="s">
        <v>50</v>
      </c>
      <c r="M110" t="s">
        <v>51</v>
      </c>
      <c r="N110" t="str">
        <f>CONCATENATE(Table3[[#This Row],[house_number]], " ",Table3[[#This Row],[street_name]])</f>
        <v>475-477 W Broadway</v>
      </c>
      <c r="O110" t="s">
        <v>103</v>
      </c>
      <c r="P110" t="s">
        <v>13</v>
      </c>
      <c r="Q110">
        <v>10014</v>
      </c>
      <c r="R110" t="str">
        <f>CONCATENATE(Table3[[#This Row],[address]],",",Table3[[#This Row],[city]],",",Table3[[#This Row],[state]])</f>
        <v>475-477 W Broadway,New York,NY</v>
      </c>
      <c r="S110">
        <f>VLOOKUP(Table3[[#This Row],[summons_number]],GeocodeResults!A:G,6,FALSE)</f>
        <v>0</v>
      </c>
      <c r="T110">
        <f>VLOOKUP(Table3[[#This Row],[summons_number]],GeocodeResults!A:G,7,FALSE)</f>
        <v>0</v>
      </c>
    </row>
    <row r="111" spans="1:20" x14ac:dyDescent="0.25">
      <c r="A111">
        <v>7932310581</v>
      </c>
      <c r="B111" s="1">
        <v>41492</v>
      </c>
      <c r="C111">
        <v>38</v>
      </c>
      <c r="D111">
        <f>VLOOKUP(Table3[[#This Row],[violation_code]],Table2[[violation_code]:[category]],3,FALSE)</f>
        <v>5</v>
      </c>
      <c r="E111">
        <v>353164</v>
      </c>
      <c r="F111">
        <v>527</v>
      </c>
      <c r="G111">
        <v>527</v>
      </c>
      <c r="H111" t="s">
        <v>12</v>
      </c>
      <c r="I111">
        <v>1727</v>
      </c>
      <c r="J111" s="2">
        <v>0.7270833333333333</v>
      </c>
      <c r="K111">
        <v>17</v>
      </c>
      <c r="L111">
        <v>510</v>
      </c>
      <c r="M111" t="s">
        <v>29</v>
      </c>
      <c r="N111" t="str">
        <f>CONCATENATE(Table3[[#This Row],[house_number]], " ",Table3[[#This Row],[street_name]])</f>
        <v>510 Laguardia Pl</v>
      </c>
      <c r="O111" t="s">
        <v>103</v>
      </c>
      <c r="P111" t="s">
        <v>13</v>
      </c>
      <c r="Q111">
        <v>10014</v>
      </c>
      <c r="R111" t="str">
        <f>CONCATENATE(Table3[[#This Row],[address]],",",Table3[[#This Row],[city]],",",Table3[[#This Row],[state]])</f>
        <v>510 Laguardia Pl,New York,NY</v>
      </c>
      <c r="S111">
        <f>VLOOKUP(Table3[[#This Row],[summons_number]],GeocodeResults!A:G,6,FALSE)</f>
        <v>40.727992999999998</v>
      </c>
      <c r="T111">
        <f>VLOOKUP(Table3[[#This Row],[summons_number]],GeocodeResults!A:G,7,FALSE)</f>
        <v>-73.999110000000002</v>
      </c>
    </row>
    <row r="112" spans="1:20" x14ac:dyDescent="0.25">
      <c r="A112">
        <v>7932310593</v>
      </c>
      <c r="B112" s="1">
        <v>41492</v>
      </c>
      <c r="C112">
        <v>71</v>
      </c>
      <c r="D112">
        <f>VLOOKUP(Table3[[#This Row],[violation_code]],Table2[[violation_code]:[category]],3,FALSE)</f>
        <v>5</v>
      </c>
      <c r="E112">
        <v>353164</v>
      </c>
      <c r="F112">
        <v>531</v>
      </c>
      <c r="G112">
        <v>531</v>
      </c>
      <c r="H112" t="s">
        <v>12</v>
      </c>
      <c r="I112">
        <v>1731</v>
      </c>
      <c r="J112" s="2">
        <v>0.72986111111111107</v>
      </c>
      <c r="K112">
        <v>17</v>
      </c>
      <c r="L112">
        <v>520</v>
      </c>
      <c r="M112" t="s">
        <v>29</v>
      </c>
      <c r="N112" t="str">
        <f>CONCATENATE(Table3[[#This Row],[house_number]], " ",Table3[[#This Row],[street_name]])</f>
        <v>520 Laguardia Pl</v>
      </c>
      <c r="O112" t="s">
        <v>103</v>
      </c>
      <c r="P112" t="s">
        <v>13</v>
      </c>
      <c r="Q112">
        <v>10014</v>
      </c>
      <c r="R112" t="str">
        <f>CONCATENATE(Table3[[#This Row],[address]],",",Table3[[#This Row],[city]],",",Table3[[#This Row],[state]])</f>
        <v>520 Laguardia Pl,New York,NY</v>
      </c>
      <c r="S112">
        <f>VLOOKUP(Table3[[#This Row],[summons_number]],GeocodeResults!A:G,6,FALSE)</f>
        <v>40.728133999999997</v>
      </c>
      <c r="T112">
        <f>VLOOKUP(Table3[[#This Row],[summons_number]],GeocodeResults!A:G,7,FALSE)</f>
        <v>-73.998985000000005</v>
      </c>
    </row>
    <row r="113" spans="1:20" x14ac:dyDescent="0.25">
      <c r="A113">
        <v>7937991628</v>
      </c>
      <c r="B113" s="1">
        <v>41498</v>
      </c>
      <c r="C113">
        <v>20</v>
      </c>
      <c r="D113">
        <f>VLOOKUP(Table3[[#This Row],[violation_code]],Table2[[violation_code]:[category]],3,FALSE)</f>
        <v>2</v>
      </c>
      <c r="E113">
        <v>353164</v>
      </c>
      <c r="F113">
        <v>158</v>
      </c>
      <c r="G113">
        <v>158</v>
      </c>
      <c r="H113" t="s">
        <v>12</v>
      </c>
      <c r="I113">
        <v>1358</v>
      </c>
      <c r="J113" s="2">
        <v>0.58194444444444449</v>
      </c>
      <c r="K113">
        <v>13</v>
      </c>
      <c r="L113">
        <v>174</v>
      </c>
      <c r="M113" t="s">
        <v>52</v>
      </c>
      <c r="N113" t="str">
        <f>CONCATENATE(Table3[[#This Row],[house_number]], " ",Table3[[#This Row],[street_name]])</f>
        <v>174 Orchard St</v>
      </c>
      <c r="O113" t="s">
        <v>103</v>
      </c>
      <c r="P113" t="s">
        <v>13</v>
      </c>
      <c r="Q113">
        <v>10014</v>
      </c>
      <c r="R113" t="str">
        <f>CONCATENATE(Table3[[#This Row],[address]],",",Table3[[#This Row],[city]],",",Table3[[#This Row],[state]])</f>
        <v>174 Orchard St,New York,NY</v>
      </c>
      <c r="S113">
        <f>VLOOKUP(Table3[[#This Row],[summons_number]],GeocodeResults!A:G,6,FALSE)</f>
        <v>40.721496999999999</v>
      </c>
      <c r="T113">
        <f>VLOOKUP(Table3[[#This Row],[summons_number]],GeocodeResults!A:G,7,FALSE)</f>
        <v>-73.988429999999994</v>
      </c>
    </row>
    <row r="114" spans="1:20" x14ac:dyDescent="0.25">
      <c r="A114">
        <v>7937991630</v>
      </c>
      <c r="B114" s="1">
        <v>41498</v>
      </c>
      <c r="C114">
        <v>20</v>
      </c>
      <c r="D114">
        <f>VLOOKUP(Table3[[#This Row],[violation_code]],Table2[[violation_code]:[category]],3,FALSE)</f>
        <v>2</v>
      </c>
      <c r="E114">
        <v>353164</v>
      </c>
      <c r="F114">
        <v>213</v>
      </c>
      <c r="G114">
        <v>213</v>
      </c>
      <c r="H114" t="s">
        <v>12</v>
      </c>
      <c r="I114">
        <v>1413</v>
      </c>
      <c r="J114" s="2">
        <v>0.59236111111111112</v>
      </c>
      <c r="K114">
        <v>14</v>
      </c>
      <c r="L114">
        <v>156</v>
      </c>
      <c r="M114" t="s">
        <v>25</v>
      </c>
      <c r="N114" t="str">
        <f>CONCATENATE(Table3[[#This Row],[house_number]], " ",Table3[[#This Row],[street_name]])</f>
        <v>156 Ludlow St</v>
      </c>
      <c r="O114" t="s">
        <v>103</v>
      </c>
      <c r="P114" t="s">
        <v>13</v>
      </c>
      <c r="Q114">
        <v>10014</v>
      </c>
      <c r="R114" t="str">
        <f>CONCATENATE(Table3[[#This Row],[address]],",",Table3[[#This Row],[city]],",",Table3[[#This Row],[state]])</f>
        <v>156 Ludlow St,New York,NY</v>
      </c>
      <c r="S114">
        <f>VLOOKUP(Table3[[#This Row],[summons_number]],GeocodeResults!A:G,6,FALSE)</f>
        <v>40.721096000000003</v>
      </c>
      <c r="T114">
        <f>VLOOKUP(Table3[[#This Row],[summons_number]],GeocodeResults!A:G,7,FALSE)</f>
        <v>-73.987759999999994</v>
      </c>
    </row>
    <row r="115" spans="1:20" x14ac:dyDescent="0.25">
      <c r="A115">
        <v>7937991653</v>
      </c>
      <c r="B115" s="1">
        <v>41498</v>
      </c>
      <c r="C115">
        <v>37</v>
      </c>
      <c r="D115">
        <f>VLOOKUP(Table3[[#This Row],[violation_code]],Table2[[violation_code]:[category]],3,FALSE)</f>
        <v>4</v>
      </c>
      <c r="E115">
        <v>353164</v>
      </c>
      <c r="F115">
        <v>227</v>
      </c>
      <c r="G115">
        <v>227</v>
      </c>
      <c r="H115" t="s">
        <v>12</v>
      </c>
      <c r="I115">
        <v>1427</v>
      </c>
      <c r="J115" s="2">
        <v>0.6020833333333333</v>
      </c>
      <c r="K115">
        <v>14</v>
      </c>
      <c r="L115">
        <v>188</v>
      </c>
      <c r="M115" t="s">
        <v>41</v>
      </c>
      <c r="N115" t="str">
        <f>CONCATENATE(Table3[[#This Row],[house_number]], " ",Table3[[#This Row],[street_name]])</f>
        <v>188 Allen St</v>
      </c>
      <c r="O115" t="s">
        <v>103</v>
      </c>
      <c r="P115" t="s">
        <v>13</v>
      </c>
      <c r="Q115">
        <v>10014</v>
      </c>
      <c r="R115" t="str">
        <f>CONCATENATE(Table3[[#This Row],[address]],",",Table3[[#This Row],[city]],",",Table3[[#This Row],[state]])</f>
        <v>188 Allen St,New York,NY</v>
      </c>
      <c r="S115">
        <f>VLOOKUP(Table3[[#This Row],[summons_number]],GeocodeResults!A:G,6,FALSE)</f>
        <v>40.721783000000002</v>
      </c>
      <c r="T115">
        <f>VLOOKUP(Table3[[#This Row],[summons_number]],GeocodeResults!A:G,7,FALSE)</f>
        <v>-73.988910000000004</v>
      </c>
    </row>
    <row r="116" spans="1:20" x14ac:dyDescent="0.25">
      <c r="A116">
        <v>7937991720</v>
      </c>
      <c r="B116" s="1">
        <v>41498</v>
      </c>
      <c r="C116">
        <v>20</v>
      </c>
      <c r="D116">
        <f>VLOOKUP(Table3[[#This Row],[violation_code]],Table2[[violation_code]:[category]],3,FALSE)</f>
        <v>2</v>
      </c>
      <c r="E116">
        <v>353164</v>
      </c>
      <c r="F116">
        <v>419</v>
      </c>
      <c r="G116">
        <v>419</v>
      </c>
      <c r="H116" t="s">
        <v>12</v>
      </c>
      <c r="I116">
        <v>1619</v>
      </c>
      <c r="J116" s="2">
        <v>0.67986111111111114</v>
      </c>
      <c r="K116">
        <v>16</v>
      </c>
      <c r="L116">
        <v>134</v>
      </c>
      <c r="M116" t="s">
        <v>52</v>
      </c>
      <c r="N116" t="str">
        <f>CONCATENATE(Table3[[#This Row],[house_number]], " ",Table3[[#This Row],[street_name]])</f>
        <v>134 Orchard St</v>
      </c>
      <c r="O116" t="s">
        <v>103</v>
      </c>
      <c r="P116" t="s">
        <v>13</v>
      </c>
      <c r="Q116">
        <v>10014</v>
      </c>
      <c r="R116" t="str">
        <f>CONCATENATE(Table3[[#This Row],[address]],",",Table3[[#This Row],[city]],",",Table3[[#This Row],[state]])</f>
        <v>134 Orchard St,New York,NY</v>
      </c>
      <c r="S116">
        <f>VLOOKUP(Table3[[#This Row],[summons_number]],GeocodeResults!A:G,6,FALSE)</f>
        <v>40.719948000000002</v>
      </c>
      <c r="T116">
        <f>VLOOKUP(Table3[[#This Row],[summons_number]],GeocodeResults!A:G,7,FALSE)</f>
        <v>-73.989220000000003</v>
      </c>
    </row>
    <row r="117" spans="1:20" x14ac:dyDescent="0.25">
      <c r="A117">
        <v>7937991732</v>
      </c>
      <c r="B117" s="1">
        <v>41498</v>
      </c>
      <c r="C117">
        <v>16</v>
      </c>
      <c r="D117">
        <f>VLOOKUP(Table3[[#This Row],[violation_code]],Table2[[violation_code]:[category]],3,FALSE)</f>
        <v>2</v>
      </c>
      <c r="E117">
        <v>353164</v>
      </c>
      <c r="F117">
        <v>426</v>
      </c>
      <c r="G117">
        <v>426</v>
      </c>
      <c r="H117" t="s">
        <v>12</v>
      </c>
      <c r="I117">
        <v>1626</v>
      </c>
      <c r="J117" s="2">
        <v>0.68472222222222223</v>
      </c>
      <c r="K117">
        <v>16</v>
      </c>
      <c r="L117" t="s">
        <v>53</v>
      </c>
      <c r="M117" t="s">
        <v>36</v>
      </c>
      <c r="N117" t="str">
        <f>CONCATENATE(Table3[[#This Row],[house_number]], " ",Table3[[#This Row],[street_name]])</f>
        <v>108-110 Norfolk St</v>
      </c>
      <c r="O117" t="s">
        <v>103</v>
      </c>
      <c r="P117" t="s">
        <v>13</v>
      </c>
      <c r="Q117">
        <v>10014</v>
      </c>
      <c r="R117" t="str">
        <f>CONCATENATE(Table3[[#This Row],[address]],",",Table3[[#This Row],[city]],",",Table3[[#This Row],[state]])</f>
        <v>108-110 Norfolk St,New York,NY</v>
      </c>
      <c r="S117">
        <f>VLOOKUP(Table3[[#This Row],[summons_number]],GeocodeResults!A:G,6,FALSE)</f>
        <v>40.718890000000002</v>
      </c>
      <c r="T117">
        <f>VLOOKUP(Table3[[#This Row],[summons_number]],GeocodeResults!A:G,7,FALSE)</f>
        <v>-73.987039999999993</v>
      </c>
    </row>
    <row r="118" spans="1:20" x14ac:dyDescent="0.25">
      <c r="A118">
        <v>7937991756</v>
      </c>
      <c r="B118" s="1">
        <v>41498</v>
      </c>
      <c r="C118">
        <v>38</v>
      </c>
      <c r="D118">
        <f>VLOOKUP(Table3[[#This Row],[violation_code]],Table2[[violation_code]:[category]],3,FALSE)</f>
        <v>5</v>
      </c>
      <c r="E118">
        <v>353164</v>
      </c>
      <c r="F118">
        <v>450</v>
      </c>
      <c r="G118">
        <v>450</v>
      </c>
      <c r="H118" t="s">
        <v>12</v>
      </c>
      <c r="I118">
        <v>1650</v>
      </c>
      <c r="J118" s="2">
        <v>0.70138888888888884</v>
      </c>
      <c r="K118">
        <v>16</v>
      </c>
      <c r="L118">
        <v>142</v>
      </c>
      <c r="M118" t="s">
        <v>25</v>
      </c>
      <c r="N118" t="str">
        <f>CONCATENATE(Table3[[#This Row],[house_number]], " ",Table3[[#This Row],[street_name]])</f>
        <v>142 Ludlow St</v>
      </c>
      <c r="O118" t="s">
        <v>103</v>
      </c>
      <c r="P118" t="s">
        <v>13</v>
      </c>
      <c r="Q118">
        <v>10014</v>
      </c>
      <c r="R118" t="str">
        <f>CONCATENATE(Table3[[#This Row],[address]],",",Table3[[#This Row],[city]],",",Table3[[#This Row],[state]])</f>
        <v>142 Ludlow St,New York,NY</v>
      </c>
      <c r="S118">
        <f>VLOOKUP(Table3[[#This Row],[summons_number]],GeocodeResults!A:G,6,FALSE)</f>
        <v>40.720511999999999</v>
      </c>
      <c r="T118">
        <f>VLOOKUP(Table3[[#This Row],[summons_number]],GeocodeResults!A:G,7,FALSE)</f>
        <v>-73.988060000000004</v>
      </c>
    </row>
    <row r="119" spans="1:20" x14ac:dyDescent="0.25">
      <c r="A119">
        <v>7937991793</v>
      </c>
      <c r="B119" s="1">
        <v>41498</v>
      </c>
      <c r="C119">
        <v>71</v>
      </c>
      <c r="D119">
        <f>VLOOKUP(Table3[[#This Row],[violation_code]],Table2[[violation_code]:[category]],3,FALSE)</f>
        <v>5</v>
      </c>
      <c r="E119">
        <v>353164</v>
      </c>
      <c r="F119">
        <v>530</v>
      </c>
      <c r="G119">
        <v>530</v>
      </c>
      <c r="H119" t="s">
        <v>12</v>
      </c>
      <c r="I119">
        <v>1730</v>
      </c>
      <c r="J119" s="2">
        <v>0.72916666666666663</v>
      </c>
      <c r="K119">
        <v>17</v>
      </c>
      <c r="L119">
        <v>161</v>
      </c>
      <c r="M119" t="s">
        <v>52</v>
      </c>
      <c r="N119" t="str">
        <f>CONCATENATE(Table3[[#This Row],[house_number]], " ",Table3[[#This Row],[street_name]])</f>
        <v>161 Orchard St</v>
      </c>
      <c r="O119" t="s">
        <v>103</v>
      </c>
      <c r="P119" t="s">
        <v>13</v>
      </c>
      <c r="Q119">
        <v>10014</v>
      </c>
      <c r="R119" t="str">
        <f>CONCATENATE(Table3[[#This Row],[address]],",",Table3[[#This Row],[city]],",",Table3[[#This Row],[state]])</f>
        <v>161 Orchard St,New York,NY</v>
      </c>
      <c r="S119">
        <f>VLOOKUP(Table3[[#This Row],[summons_number]],GeocodeResults!A:G,6,FALSE)</f>
        <v>40.721029999999999</v>
      </c>
      <c r="T119">
        <f>VLOOKUP(Table3[[#This Row],[summons_number]],GeocodeResults!A:G,7,FALSE)</f>
        <v>-73.988820000000004</v>
      </c>
    </row>
    <row r="120" spans="1:20" x14ac:dyDescent="0.25">
      <c r="A120">
        <v>7937991800</v>
      </c>
      <c r="B120" s="1">
        <v>41498</v>
      </c>
      <c r="C120">
        <v>38</v>
      </c>
      <c r="D120">
        <f>VLOOKUP(Table3[[#This Row],[violation_code]],Table2[[violation_code]:[category]],3,FALSE)</f>
        <v>5</v>
      </c>
      <c r="E120">
        <v>353164</v>
      </c>
      <c r="F120">
        <v>537</v>
      </c>
      <c r="G120">
        <v>537</v>
      </c>
      <c r="H120" t="s">
        <v>12</v>
      </c>
      <c r="I120">
        <v>1737</v>
      </c>
      <c r="J120" s="2">
        <v>0.73402777777777783</v>
      </c>
      <c r="K120">
        <v>17</v>
      </c>
      <c r="L120">
        <v>130</v>
      </c>
      <c r="M120" t="s">
        <v>52</v>
      </c>
      <c r="N120" t="str">
        <f>CONCATENATE(Table3[[#This Row],[house_number]], " ",Table3[[#This Row],[street_name]])</f>
        <v>130 Orchard St</v>
      </c>
      <c r="O120" t="s">
        <v>103</v>
      </c>
      <c r="P120" t="s">
        <v>13</v>
      </c>
      <c r="Q120">
        <v>10014</v>
      </c>
      <c r="R120" t="str">
        <f>CONCATENATE(Table3[[#This Row],[address]],",",Table3[[#This Row],[city]],",",Table3[[#This Row],[state]])</f>
        <v>130 Orchard St,New York,NY</v>
      </c>
      <c r="S120">
        <f>VLOOKUP(Table3[[#This Row],[summons_number]],GeocodeResults!A:G,6,FALSE)</f>
        <v>40.719799999999999</v>
      </c>
      <c r="T120">
        <f>VLOOKUP(Table3[[#This Row],[summons_number]],GeocodeResults!A:G,7,FALSE)</f>
        <v>-73.989295999999996</v>
      </c>
    </row>
    <row r="121" spans="1:20" x14ac:dyDescent="0.25">
      <c r="A121">
        <v>7937991574</v>
      </c>
      <c r="B121" s="1">
        <v>41498</v>
      </c>
      <c r="C121">
        <v>71</v>
      </c>
      <c r="D121">
        <f>VLOOKUP(Table3[[#This Row],[violation_code]],Table2[[violation_code]:[category]],3,FALSE)</f>
        <v>5</v>
      </c>
      <c r="E121">
        <v>353164</v>
      </c>
      <c r="F121">
        <v>1232</v>
      </c>
      <c r="G121">
        <v>32</v>
      </c>
      <c r="H121" t="s">
        <v>12</v>
      </c>
      <c r="I121">
        <v>1232</v>
      </c>
      <c r="J121" s="2">
        <v>0.52222222222222225</v>
      </c>
      <c r="K121">
        <v>12</v>
      </c>
      <c r="L121">
        <v>98</v>
      </c>
      <c r="M121" t="s">
        <v>54</v>
      </c>
      <c r="N121" t="str">
        <f>CONCATENATE(Table3[[#This Row],[house_number]], " ",Table3[[#This Row],[street_name]])</f>
        <v>98 Suffolk St</v>
      </c>
      <c r="O121" t="s">
        <v>103</v>
      </c>
      <c r="P121" t="s">
        <v>13</v>
      </c>
      <c r="Q121">
        <v>10014</v>
      </c>
      <c r="R121" t="str">
        <f>CONCATENATE(Table3[[#This Row],[address]],",",Table3[[#This Row],[city]],",",Table3[[#This Row],[state]])</f>
        <v>98 Suffolk St,New York,NY</v>
      </c>
      <c r="S121">
        <f>VLOOKUP(Table3[[#This Row],[summons_number]],GeocodeResults!A:G,6,FALSE)</f>
        <v>40.718395000000001</v>
      </c>
      <c r="T121">
        <f>VLOOKUP(Table3[[#This Row],[summons_number]],GeocodeResults!A:G,7,FALSE)</f>
        <v>-73.986320000000006</v>
      </c>
    </row>
    <row r="122" spans="1:20" x14ac:dyDescent="0.25">
      <c r="A122">
        <v>7937991586</v>
      </c>
      <c r="B122" s="1">
        <v>41498</v>
      </c>
      <c r="C122">
        <v>71</v>
      </c>
      <c r="D122">
        <f>VLOOKUP(Table3[[#This Row],[violation_code]],Table2[[violation_code]:[category]],3,FALSE)</f>
        <v>5</v>
      </c>
      <c r="E122">
        <v>353164</v>
      </c>
      <c r="F122">
        <v>1245</v>
      </c>
      <c r="G122">
        <v>45</v>
      </c>
      <c r="H122" t="s">
        <v>12</v>
      </c>
      <c r="I122">
        <v>1245</v>
      </c>
      <c r="J122" s="2">
        <v>0.53125</v>
      </c>
      <c r="K122">
        <v>12</v>
      </c>
      <c r="L122">
        <v>195</v>
      </c>
      <c r="M122" t="s">
        <v>34</v>
      </c>
      <c r="N122" t="str">
        <f>CONCATENATE(Table3[[#This Row],[house_number]], " ",Table3[[#This Row],[street_name]])</f>
        <v>195 Stanton St</v>
      </c>
      <c r="O122" t="s">
        <v>103</v>
      </c>
      <c r="P122" t="s">
        <v>13</v>
      </c>
      <c r="Q122">
        <v>10014</v>
      </c>
      <c r="R122" t="str">
        <f>CONCATENATE(Table3[[#This Row],[address]],",",Table3[[#This Row],[city]],",",Table3[[#This Row],[state]])</f>
        <v>195 Stanton St,New York,NY</v>
      </c>
      <c r="S122">
        <f>VLOOKUP(Table3[[#This Row],[summons_number]],GeocodeResults!A:G,6,FALSE)</f>
        <v>40.719799999999999</v>
      </c>
      <c r="T122">
        <f>VLOOKUP(Table3[[#This Row],[summons_number]],GeocodeResults!A:G,7,FALSE)</f>
        <v>-73.983249999999998</v>
      </c>
    </row>
    <row r="123" spans="1:20" x14ac:dyDescent="0.25">
      <c r="A123">
        <v>7937991598</v>
      </c>
      <c r="B123" s="1">
        <v>41498</v>
      </c>
      <c r="C123">
        <v>38</v>
      </c>
      <c r="D123">
        <f>VLOOKUP(Table3[[#This Row],[violation_code]],Table2[[violation_code]:[category]],3,FALSE)</f>
        <v>5</v>
      </c>
      <c r="E123">
        <v>353164</v>
      </c>
      <c r="F123">
        <v>106</v>
      </c>
      <c r="G123">
        <v>106</v>
      </c>
      <c r="H123" t="s">
        <v>12</v>
      </c>
      <c r="I123">
        <v>1306</v>
      </c>
      <c r="J123" s="2">
        <v>0.54583333333333328</v>
      </c>
      <c r="K123">
        <v>13</v>
      </c>
      <c r="L123">
        <v>149</v>
      </c>
      <c r="M123" t="s">
        <v>25</v>
      </c>
      <c r="N123" t="str">
        <f>CONCATENATE(Table3[[#This Row],[house_number]], " ",Table3[[#This Row],[street_name]])</f>
        <v>149 Ludlow St</v>
      </c>
      <c r="O123" t="s">
        <v>103</v>
      </c>
      <c r="P123" t="s">
        <v>13</v>
      </c>
      <c r="Q123">
        <v>10014</v>
      </c>
      <c r="R123" t="str">
        <f>CONCATENATE(Table3[[#This Row],[address]],",",Table3[[#This Row],[city]],",",Table3[[#This Row],[state]])</f>
        <v>149 Ludlow St,New York,NY</v>
      </c>
      <c r="S123">
        <f>VLOOKUP(Table3[[#This Row],[summons_number]],GeocodeResults!A:G,6,FALSE)</f>
        <v>40.720801999999999</v>
      </c>
      <c r="T123">
        <f>VLOOKUP(Table3[[#This Row],[summons_number]],GeocodeResults!A:G,7,FALSE)</f>
        <v>-73.988069999999993</v>
      </c>
    </row>
    <row r="124" spans="1:20" x14ac:dyDescent="0.25">
      <c r="A124">
        <v>7937991641</v>
      </c>
      <c r="B124" s="1">
        <v>41498</v>
      </c>
      <c r="C124">
        <v>37</v>
      </c>
      <c r="D124">
        <f>VLOOKUP(Table3[[#This Row],[violation_code]],Table2[[violation_code]:[category]],3,FALSE)</f>
        <v>4</v>
      </c>
      <c r="E124">
        <v>353164</v>
      </c>
      <c r="F124">
        <v>221</v>
      </c>
      <c r="G124">
        <v>221</v>
      </c>
      <c r="H124" t="s">
        <v>12</v>
      </c>
      <c r="I124">
        <v>1421</v>
      </c>
      <c r="J124" s="2">
        <v>0.59791666666666665</v>
      </c>
      <c r="K124">
        <v>14</v>
      </c>
      <c r="L124">
        <v>188</v>
      </c>
      <c r="M124" t="s">
        <v>41</v>
      </c>
      <c r="N124" t="str">
        <f>CONCATENATE(Table3[[#This Row],[house_number]], " ",Table3[[#This Row],[street_name]])</f>
        <v>188 Allen St</v>
      </c>
      <c r="O124" t="s">
        <v>103</v>
      </c>
      <c r="P124" t="s">
        <v>13</v>
      </c>
      <c r="Q124">
        <v>10014</v>
      </c>
      <c r="R124" t="str">
        <f>CONCATENATE(Table3[[#This Row],[address]],",",Table3[[#This Row],[city]],",",Table3[[#This Row],[state]])</f>
        <v>188 Allen St,New York,NY</v>
      </c>
      <c r="S124">
        <f>VLOOKUP(Table3[[#This Row],[summons_number]],GeocodeResults!A:G,6,FALSE)</f>
        <v>40.721783000000002</v>
      </c>
      <c r="T124">
        <f>VLOOKUP(Table3[[#This Row],[summons_number]],GeocodeResults!A:G,7,FALSE)</f>
        <v>-73.988910000000004</v>
      </c>
    </row>
    <row r="125" spans="1:20" x14ac:dyDescent="0.25">
      <c r="A125">
        <v>7937991665</v>
      </c>
      <c r="B125" s="1">
        <v>41498</v>
      </c>
      <c r="C125">
        <v>71</v>
      </c>
      <c r="D125">
        <f>VLOOKUP(Table3[[#This Row],[violation_code]],Table2[[violation_code]:[category]],3,FALSE)</f>
        <v>5</v>
      </c>
      <c r="E125">
        <v>353164</v>
      </c>
      <c r="F125">
        <v>238</v>
      </c>
      <c r="G125">
        <v>238</v>
      </c>
      <c r="H125" t="s">
        <v>12</v>
      </c>
      <c r="I125">
        <v>1438</v>
      </c>
      <c r="J125" s="2">
        <v>0.60972222222222217</v>
      </c>
      <c r="K125">
        <v>14</v>
      </c>
      <c r="L125">
        <v>203</v>
      </c>
      <c r="M125" t="s">
        <v>26</v>
      </c>
      <c r="N125" t="str">
        <f>CONCATENATE(Table3[[#This Row],[house_number]], " ",Table3[[#This Row],[street_name]])</f>
        <v>203 E Houston St</v>
      </c>
      <c r="O125" t="s">
        <v>103</v>
      </c>
      <c r="P125" t="s">
        <v>13</v>
      </c>
      <c r="Q125">
        <v>10014</v>
      </c>
      <c r="R125" t="str">
        <f>CONCATENATE(Table3[[#This Row],[address]],",",Table3[[#This Row],[city]],",",Table3[[#This Row],[state]])</f>
        <v>203 E Houston St,New York,NY</v>
      </c>
      <c r="S125">
        <f>VLOOKUP(Table3[[#This Row],[summons_number]],GeocodeResults!A:G,6,FALSE)</f>
        <v>40.722450000000002</v>
      </c>
      <c r="T125">
        <f>VLOOKUP(Table3[[#This Row],[summons_number]],GeocodeResults!A:G,7,FALSE)</f>
        <v>-73.987260000000006</v>
      </c>
    </row>
    <row r="126" spans="1:20" x14ac:dyDescent="0.25">
      <c r="A126">
        <v>7937991677</v>
      </c>
      <c r="B126" s="1">
        <v>41498</v>
      </c>
      <c r="C126">
        <v>20</v>
      </c>
      <c r="D126">
        <f>VLOOKUP(Table3[[#This Row],[violation_code]],Table2[[violation_code]:[category]],3,FALSE)</f>
        <v>2</v>
      </c>
      <c r="E126">
        <v>353164</v>
      </c>
      <c r="F126">
        <v>239</v>
      </c>
      <c r="G126">
        <v>239</v>
      </c>
      <c r="H126" t="s">
        <v>12</v>
      </c>
      <c r="I126">
        <v>1439</v>
      </c>
      <c r="J126" s="2">
        <v>0.61041666666666672</v>
      </c>
      <c r="K126">
        <v>14</v>
      </c>
      <c r="L126">
        <v>203</v>
      </c>
      <c r="M126" t="s">
        <v>26</v>
      </c>
      <c r="N126" t="str">
        <f>CONCATENATE(Table3[[#This Row],[house_number]], " ",Table3[[#This Row],[street_name]])</f>
        <v>203 E Houston St</v>
      </c>
      <c r="O126" t="s">
        <v>103</v>
      </c>
      <c r="P126" t="s">
        <v>13</v>
      </c>
      <c r="Q126">
        <v>10014</v>
      </c>
      <c r="R126" t="str">
        <f>CONCATENATE(Table3[[#This Row],[address]],",",Table3[[#This Row],[city]],",",Table3[[#This Row],[state]])</f>
        <v>203 E Houston St,New York,NY</v>
      </c>
      <c r="S126">
        <f>VLOOKUP(Table3[[#This Row],[summons_number]],GeocodeResults!A:G,6,FALSE)</f>
        <v>40.722450000000002</v>
      </c>
      <c r="T126">
        <f>VLOOKUP(Table3[[#This Row],[summons_number]],GeocodeResults!A:G,7,FALSE)</f>
        <v>-73.987260000000006</v>
      </c>
    </row>
    <row r="127" spans="1:20" x14ac:dyDescent="0.25">
      <c r="A127">
        <v>7937991689</v>
      </c>
      <c r="B127" s="1">
        <v>41498</v>
      </c>
      <c r="C127">
        <v>20</v>
      </c>
      <c r="D127">
        <f>VLOOKUP(Table3[[#This Row],[violation_code]],Table2[[violation_code]:[category]],3,FALSE)</f>
        <v>2</v>
      </c>
      <c r="E127">
        <v>353164</v>
      </c>
      <c r="F127">
        <v>242</v>
      </c>
      <c r="G127">
        <v>242</v>
      </c>
      <c r="H127" t="s">
        <v>12</v>
      </c>
      <c r="I127">
        <v>1442</v>
      </c>
      <c r="J127" s="2">
        <v>0.61249999999999993</v>
      </c>
      <c r="K127">
        <v>14</v>
      </c>
      <c r="L127" t="s">
        <v>55</v>
      </c>
      <c r="M127" t="s">
        <v>26</v>
      </c>
      <c r="N127" t="str">
        <f>CONCATENATE(Table3[[#This Row],[house_number]], " ",Table3[[#This Row],[street_name]])</f>
        <v>193-195 E Houston St</v>
      </c>
      <c r="O127" t="s">
        <v>103</v>
      </c>
      <c r="P127" t="s">
        <v>13</v>
      </c>
      <c r="Q127">
        <v>10014</v>
      </c>
      <c r="R127" t="str">
        <f>CONCATENATE(Table3[[#This Row],[address]],",",Table3[[#This Row],[city]],",",Table3[[#This Row],[state]])</f>
        <v>193-195 E Houston St,New York,NY</v>
      </c>
      <c r="S127">
        <f>VLOOKUP(Table3[[#This Row],[summons_number]],GeocodeResults!A:G,6,FALSE)</f>
        <v>40.722569999999997</v>
      </c>
      <c r="T127">
        <f>VLOOKUP(Table3[[#This Row],[summons_number]],GeocodeResults!A:G,7,FALSE)</f>
        <v>-73.987639999999999</v>
      </c>
    </row>
    <row r="128" spans="1:20" x14ac:dyDescent="0.25">
      <c r="A128">
        <v>7937991690</v>
      </c>
      <c r="B128" s="1">
        <v>41498</v>
      </c>
      <c r="C128">
        <v>38</v>
      </c>
      <c r="D128">
        <f>VLOOKUP(Table3[[#This Row],[violation_code]],Table2[[violation_code]:[category]],3,FALSE)</f>
        <v>5</v>
      </c>
      <c r="E128">
        <v>353164</v>
      </c>
      <c r="F128">
        <v>247</v>
      </c>
      <c r="G128">
        <v>247</v>
      </c>
      <c r="H128" t="s">
        <v>12</v>
      </c>
      <c r="I128">
        <v>1447</v>
      </c>
      <c r="J128" s="2">
        <v>0.61597222222222225</v>
      </c>
      <c r="K128">
        <v>14</v>
      </c>
      <c r="L128">
        <v>111</v>
      </c>
      <c r="M128" t="s">
        <v>34</v>
      </c>
      <c r="N128" t="str">
        <f>CONCATENATE(Table3[[#This Row],[house_number]], " ",Table3[[#This Row],[street_name]])</f>
        <v>111 Stanton St</v>
      </c>
      <c r="O128" t="s">
        <v>103</v>
      </c>
      <c r="P128" t="s">
        <v>13</v>
      </c>
      <c r="Q128">
        <v>10014</v>
      </c>
      <c r="R128" t="str">
        <f>CONCATENATE(Table3[[#This Row],[address]],",",Table3[[#This Row],[city]],",",Table3[[#This Row],[state]])</f>
        <v>111 Stanton St,New York,NY</v>
      </c>
      <c r="S128">
        <f>VLOOKUP(Table3[[#This Row],[summons_number]],GeocodeResults!A:G,6,FALSE)</f>
        <v>40.721057999999999</v>
      </c>
      <c r="T128">
        <f>VLOOKUP(Table3[[#This Row],[summons_number]],GeocodeResults!A:G,7,FALSE)</f>
        <v>-73.987390000000005</v>
      </c>
    </row>
    <row r="129" spans="1:20" x14ac:dyDescent="0.25">
      <c r="A129">
        <v>7937991707</v>
      </c>
      <c r="B129" s="1">
        <v>41498</v>
      </c>
      <c r="C129">
        <v>38</v>
      </c>
      <c r="D129">
        <f>VLOOKUP(Table3[[#This Row],[violation_code]],Table2[[violation_code]:[category]],3,FALSE)</f>
        <v>5</v>
      </c>
      <c r="E129">
        <v>353164</v>
      </c>
      <c r="F129">
        <v>324</v>
      </c>
      <c r="G129">
        <v>324</v>
      </c>
      <c r="H129" t="s">
        <v>12</v>
      </c>
      <c r="I129">
        <v>1524</v>
      </c>
      <c r="J129" s="2">
        <v>0.64166666666666672</v>
      </c>
      <c r="K129">
        <v>15</v>
      </c>
      <c r="L129">
        <v>164</v>
      </c>
      <c r="M129" t="s">
        <v>25</v>
      </c>
      <c r="N129" t="str">
        <f>CONCATENATE(Table3[[#This Row],[house_number]], " ",Table3[[#This Row],[street_name]])</f>
        <v>164 Ludlow St</v>
      </c>
      <c r="O129" t="s">
        <v>103</v>
      </c>
      <c r="P129" t="s">
        <v>13</v>
      </c>
      <c r="Q129">
        <v>10014</v>
      </c>
      <c r="R129" t="str">
        <f>CONCATENATE(Table3[[#This Row],[address]],",",Table3[[#This Row],[city]],",",Table3[[#This Row],[state]])</f>
        <v>164 Ludlow St,New York,NY</v>
      </c>
      <c r="S129">
        <f>VLOOKUP(Table3[[#This Row],[summons_number]],GeocodeResults!A:G,6,FALSE)</f>
        <v>40.721375000000002</v>
      </c>
      <c r="T129">
        <f>VLOOKUP(Table3[[#This Row],[summons_number]],GeocodeResults!A:G,7,FALSE)</f>
        <v>-73.987620000000007</v>
      </c>
    </row>
    <row r="130" spans="1:20" x14ac:dyDescent="0.25">
      <c r="A130">
        <v>7937991719</v>
      </c>
      <c r="B130" s="1">
        <v>41498</v>
      </c>
      <c r="C130">
        <v>20</v>
      </c>
      <c r="D130">
        <f>VLOOKUP(Table3[[#This Row],[violation_code]],Table2[[violation_code]:[category]],3,FALSE)</f>
        <v>2</v>
      </c>
      <c r="E130">
        <v>353164</v>
      </c>
      <c r="F130">
        <v>411</v>
      </c>
      <c r="G130">
        <v>411</v>
      </c>
      <c r="H130" t="s">
        <v>12</v>
      </c>
      <c r="I130">
        <v>1611</v>
      </c>
      <c r="J130" s="2">
        <v>0.6743055555555556</v>
      </c>
      <c r="K130">
        <v>16</v>
      </c>
      <c r="L130">
        <v>182</v>
      </c>
      <c r="M130" t="s">
        <v>56</v>
      </c>
      <c r="N130" t="str">
        <f>CONCATENATE(Table3[[#This Row],[house_number]], " ",Table3[[#This Row],[street_name]])</f>
        <v>182 Eldridge St</v>
      </c>
      <c r="O130" t="s">
        <v>103</v>
      </c>
      <c r="P130" t="s">
        <v>13</v>
      </c>
      <c r="Q130">
        <v>10014</v>
      </c>
      <c r="R130" t="str">
        <f>CONCATENATE(Table3[[#This Row],[address]],",",Table3[[#This Row],[city]],",",Table3[[#This Row],[state]])</f>
        <v>182 Eldridge St,New York,NY</v>
      </c>
      <c r="S130">
        <f>VLOOKUP(Table3[[#This Row],[summons_number]],GeocodeResults!A:G,6,FALSE)</f>
        <v>40.720573000000002</v>
      </c>
      <c r="T130">
        <f>VLOOKUP(Table3[[#This Row],[summons_number]],GeocodeResults!A:G,7,FALSE)</f>
        <v>-73.990650000000002</v>
      </c>
    </row>
    <row r="131" spans="1:20" x14ac:dyDescent="0.25">
      <c r="A131">
        <v>7937991744</v>
      </c>
      <c r="B131" s="1">
        <v>41498</v>
      </c>
      <c r="C131">
        <v>37</v>
      </c>
      <c r="D131">
        <f>VLOOKUP(Table3[[#This Row],[violation_code]],Table2[[violation_code]:[category]],3,FALSE)</f>
        <v>4</v>
      </c>
      <c r="E131">
        <v>353164</v>
      </c>
      <c r="F131">
        <v>434</v>
      </c>
      <c r="G131">
        <v>434</v>
      </c>
      <c r="H131" t="s">
        <v>12</v>
      </c>
      <c r="I131">
        <v>1634</v>
      </c>
      <c r="J131" s="2">
        <v>0.69027777777777777</v>
      </c>
      <c r="K131">
        <v>16</v>
      </c>
      <c r="L131">
        <v>131</v>
      </c>
      <c r="M131" t="s">
        <v>39</v>
      </c>
      <c r="N131" t="str">
        <f>CONCATENATE(Table3[[#This Row],[house_number]], " ",Table3[[#This Row],[street_name]])</f>
        <v>131 Essex St</v>
      </c>
      <c r="O131" t="s">
        <v>103</v>
      </c>
      <c r="P131" t="s">
        <v>13</v>
      </c>
      <c r="Q131">
        <v>10014</v>
      </c>
      <c r="R131" t="str">
        <f>CONCATENATE(Table3[[#This Row],[address]],",",Table3[[#This Row],[city]],",",Table3[[#This Row],[state]])</f>
        <v>131 Essex St,New York,NY</v>
      </c>
      <c r="S131">
        <f>VLOOKUP(Table3[[#This Row],[summons_number]],GeocodeResults!A:G,6,FALSE)</f>
        <v>40.719887</v>
      </c>
      <c r="T131">
        <f>VLOOKUP(Table3[[#This Row],[summons_number]],GeocodeResults!A:G,7,FALSE)</f>
        <v>-73.987594999999999</v>
      </c>
    </row>
    <row r="132" spans="1:20" x14ac:dyDescent="0.25">
      <c r="A132">
        <v>7937991768</v>
      </c>
      <c r="B132" s="1">
        <v>41498</v>
      </c>
      <c r="C132">
        <v>16</v>
      </c>
      <c r="D132">
        <f>VLOOKUP(Table3[[#This Row],[violation_code]],Table2[[violation_code]:[category]],3,FALSE)</f>
        <v>2</v>
      </c>
      <c r="E132">
        <v>353164</v>
      </c>
      <c r="F132">
        <v>456</v>
      </c>
      <c r="G132">
        <v>456</v>
      </c>
      <c r="H132" t="s">
        <v>12</v>
      </c>
      <c r="I132">
        <v>1656</v>
      </c>
      <c r="J132" s="2">
        <v>0.7055555555555556</v>
      </c>
      <c r="K132">
        <v>16</v>
      </c>
      <c r="L132">
        <v>188</v>
      </c>
      <c r="M132" t="s">
        <v>25</v>
      </c>
      <c r="N132" t="str">
        <f>CONCATENATE(Table3[[#This Row],[house_number]], " ",Table3[[#This Row],[street_name]])</f>
        <v>188 Ludlow St</v>
      </c>
      <c r="O132" t="s">
        <v>103</v>
      </c>
      <c r="P132" t="s">
        <v>13</v>
      </c>
      <c r="Q132">
        <v>10014</v>
      </c>
      <c r="R132" t="str">
        <f>CONCATENATE(Table3[[#This Row],[address]],",",Table3[[#This Row],[city]],",",Table3[[#This Row],[state]])</f>
        <v>188 Ludlow St,New York,NY</v>
      </c>
      <c r="S132">
        <f>VLOOKUP(Table3[[#This Row],[summons_number]],GeocodeResults!A:G,6,FALSE)</f>
        <v>40.722107000000001</v>
      </c>
      <c r="T132">
        <f>VLOOKUP(Table3[[#This Row],[summons_number]],GeocodeResults!A:G,7,FALSE)</f>
        <v>-73.98724</v>
      </c>
    </row>
    <row r="133" spans="1:20" x14ac:dyDescent="0.25">
      <c r="A133">
        <v>7937991770</v>
      </c>
      <c r="B133" s="1">
        <v>41498</v>
      </c>
      <c r="C133">
        <v>38</v>
      </c>
      <c r="D133">
        <f>VLOOKUP(Table3[[#This Row],[violation_code]],Table2[[violation_code]:[category]],3,FALSE)</f>
        <v>5</v>
      </c>
      <c r="E133">
        <v>353164</v>
      </c>
      <c r="F133">
        <v>505</v>
      </c>
      <c r="G133">
        <v>505</v>
      </c>
      <c r="H133" t="s">
        <v>12</v>
      </c>
      <c r="I133">
        <v>1705</v>
      </c>
      <c r="J133" s="2">
        <v>0.71180555555555547</v>
      </c>
      <c r="K133">
        <v>17</v>
      </c>
      <c r="L133">
        <v>188</v>
      </c>
      <c r="M133" t="s">
        <v>25</v>
      </c>
      <c r="N133" t="str">
        <f>CONCATENATE(Table3[[#This Row],[house_number]], " ",Table3[[#This Row],[street_name]])</f>
        <v>188 Ludlow St</v>
      </c>
      <c r="O133" t="s">
        <v>103</v>
      </c>
      <c r="P133" t="s">
        <v>13</v>
      </c>
      <c r="Q133">
        <v>10014</v>
      </c>
      <c r="R133" t="str">
        <f>CONCATENATE(Table3[[#This Row],[address]],",",Table3[[#This Row],[city]],",",Table3[[#This Row],[state]])</f>
        <v>188 Ludlow St,New York,NY</v>
      </c>
      <c r="S133">
        <f>VLOOKUP(Table3[[#This Row],[summons_number]],GeocodeResults!A:G,6,FALSE)</f>
        <v>40.722107000000001</v>
      </c>
      <c r="T133">
        <f>VLOOKUP(Table3[[#This Row],[summons_number]],GeocodeResults!A:G,7,FALSE)</f>
        <v>-73.98724</v>
      </c>
    </row>
    <row r="134" spans="1:20" x14ac:dyDescent="0.25">
      <c r="A134">
        <v>7937991781</v>
      </c>
      <c r="B134" s="1">
        <v>41498</v>
      </c>
      <c r="C134">
        <v>14</v>
      </c>
      <c r="D134">
        <f>VLOOKUP(Table3[[#This Row],[violation_code]],Table2[[violation_code]:[category]],3,FALSE)</f>
        <v>2</v>
      </c>
      <c r="E134">
        <v>353164</v>
      </c>
      <c r="F134">
        <v>522</v>
      </c>
      <c r="G134">
        <v>522</v>
      </c>
      <c r="H134" t="s">
        <v>12</v>
      </c>
      <c r="I134">
        <v>1722</v>
      </c>
      <c r="J134" s="2">
        <v>0.72361111111111109</v>
      </c>
      <c r="K134">
        <v>17</v>
      </c>
      <c r="L134">
        <v>203</v>
      </c>
      <c r="M134" t="s">
        <v>41</v>
      </c>
      <c r="N134" t="str">
        <f>CONCATENATE(Table3[[#This Row],[house_number]], " ",Table3[[#This Row],[street_name]])</f>
        <v>203 Allen St</v>
      </c>
      <c r="O134" t="s">
        <v>103</v>
      </c>
      <c r="P134" t="s">
        <v>13</v>
      </c>
      <c r="Q134">
        <v>10014</v>
      </c>
      <c r="R134" t="str">
        <f>CONCATENATE(Table3[[#This Row],[address]],",",Table3[[#This Row],[city]],",",Table3[[#This Row],[state]])</f>
        <v>203 Allen St,New York,NY</v>
      </c>
      <c r="S134">
        <f>VLOOKUP(Table3[[#This Row],[summons_number]],GeocodeResults!A:G,6,FALSE)</f>
        <v>40.722763</v>
      </c>
      <c r="T134">
        <f>VLOOKUP(Table3[[#This Row],[summons_number]],GeocodeResults!A:G,7,FALSE)</f>
        <v>-73.988799999999998</v>
      </c>
    </row>
    <row r="135" spans="1:20" x14ac:dyDescent="0.25">
      <c r="A135">
        <v>7937991859</v>
      </c>
      <c r="B135" s="1">
        <v>41499</v>
      </c>
      <c r="C135">
        <v>19</v>
      </c>
      <c r="D135">
        <f>VLOOKUP(Table3[[#This Row],[violation_code]],Table2[[violation_code]:[category]],3,FALSE)</f>
        <v>2</v>
      </c>
      <c r="E135">
        <v>353164</v>
      </c>
      <c r="F135">
        <v>110</v>
      </c>
      <c r="G135">
        <v>110</v>
      </c>
      <c r="H135" t="s">
        <v>12</v>
      </c>
      <c r="I135">
        <v>1310</v>
      </c>
      <c r="J135" s="2">
        <v>0.54861111111111105</v>
      </c>
      <c r="K135">
        <v>13</v>
      </c>
      <c r="L135">
        <v>205</v>
      </c>
      <c r="M135" t="s">
        <v>41</v>
      </c>
      <c r="N135" t="str">
        <f>CONCATENATE(Table3[[#This Row],[house_number]], " ",Table3[[#This Row],[street_name]])</f>
        <v>205 Allen St</v>
      </c>
      <c r="O135" t="s">
        <v>103</v>
      </c>
      <c r="P135" t="s">
        <v>13</v>
      </c>
      <c r="Q135">
        <v>10014</v>
      </c>
      <c r="R135" t="str">
        <f>CONCATENATE(Table3[[#This Row],[address]],",",Table3[[#This Row],[city]],",",Table3[[#This Row],[state]])</f>
        <v>205 Allen St,New York,NY</v>
      </c>
      <c r="S135">
        <f>VLOOKUP(Table3[[#This Row],[summons_number]],GeocodeResults!A:G,6,FALSE)</f>
        <v>40.722743999999999</v>
      </c>
      <c r="T135">
        <f>VLOOKUP(Table3[[#This Row],[summons_number]],GeocodeResults!A:G,7,FALSE)</f>
        <v>-73.988810000000001</v>
      </c>
    </row>
    <row r="136" spans="1:20" x14ac:dyDescent="0.25">
      <c r="A136">
        <v>7937991860</v>
      </c>
      <c r="B136" s="1">
        <v>41499</v>
      </c>
      <c r="C136">
        <v>20</v>
      </c>
      <c r="D136">
        <f>VLOOKUP(Table3[[#This Row],[violation_code]],Table2[[violation_code]:[category]],3,FALSE)</f>
        <v>2</v>
      </c>
      <c r="E136">
        <v>353164</v>
      </c>
      <c r="F136">
        <v>122</v>
      </c>
      <c r="G136">
        <v>122</v>
      </c>
      <c r="H136" t="s">
        <v>12</v>
      </c>
      <c r="I136">
        <v>1322</v>
      </c>
      <c r="J136" s="2">
        <v>0.55694444444444446</v>
      </c>
      <c r="K136">
        <v>13</v>
      </c>
      <c r="L136">
        <v>53</v>
      </c>
      <c r="M136" t="s">
        <v>34</v>
      </c>
      <c r="N136" t="str">
        <f>CONCATENATE(Table3[[#This Row],[house_number]], " ",Table3[[#This Row],[street_name]])</f>
        <v>53 Stanton St</v>
      </c>
      <c r="O136" t="s">
        <v>103</v>
      </c>
      <c r="P136" t="s">
        <v>13</v>
      </c>
      <c r="Q136">
        <v>10014</v>
      </c>
      <c r="R136" t="str">
        <f>CONCATENATE(Table3[[#This Row],[address]],",",Table3[[#This Row],[city]],",",Table3[[#This Row],[state]])</f>
        <v>53 Stanton St,New York,NY</v>
      </c>
      <c r="S136">
        <f>VLOOKUP(Table3[[#This Row],[summons_number]],GeocodeResults!A:G,6,FALSE)</f>
        <v>40.721960000000003</v>
      </c>
      <c r="T136">
        <f>VLOOKUP(Table3[[#This Row],[summons_number]],GeocodeResults!A:G,7,FALSE)</f>
        <v>-73.990364</v>
      </c>
    </row>
    <row r="137" spans="1:20" x14ac:dyDescent="0.25">
      <c r="A137">
        <v>7937991872</v>
      </c>
      <c r="B137" s="1">
        <v>41499</v>
      </c>
      <c r="C137">
        <v>20</v>
      </c>
      <c r="D137">
        <f>VLOOKUP(Table3[[#This Row],[violation_code]],Table2[[violation_code]:[category]],3,FALSE)</f>
        <v>2</v>
      </c>
      <c r="E137">
        <v>353164</v>
      </c>
      <c r="F137">
        <v>135</v>
      </c>
      <c r="G137">
        <v>135</v>
      </c>
      <c r="H137" t="s">
        <v>12</v>
      </c>
      <c r="I137">
        <v>1335</v>
      </c>
      <c r="J137" s="2">
        <v>0.56597222222222221</v>
      </c>
      <c r="K137">
        <v>13</v>
      </c>
      <c r="L137">
        <v>193</v>
      </c>
      <c r="M137" t="s">
        <v>38</v>
      </c>
      <c r="N137" t="str">
        <f>CONCATENATE(Table3[[#This Row],[house_number]], " ",Table3[[#This Row],[street_name]])</f>
        <v>193 Chrystie St</v>
      </c>
      <c r="O137" t="s">
        <v>103</v>
      </c>
      <c r="P137" t="s">
        <v>13</v>
      </c>
      <c r="Q137">
        <v>10014</v>
      </c>
      <c r="R137" t="str">
        <f>CONCATENATE(Table3[[#This Row],[address]],",",Table3[[#This Row],[city]],",",Table3[[#This Row],[state]])</f>
        <v>193 Chrystie St,New York,NY</v>
      </c>
      <c r="S137">
        <f>VLOOKUP(Table3[[#This Row],[summons_number]],GeocodeResults!A:G,6,FALSE)</f>
        <v>40.721809999999998</v>
      </c>
      <c r="T137">
        <f>VLOOKUP(Table3[[#This Row],[summons_number]],GeocodeResults!A:G,7,FALSE)</f>
        <v>-73.99203</v>
      </c>
    </row>
    <row r="138" spans="1:20" x14ac:dyDescent="0.25">
      <c r="A138">
        <v>7937991884</v>
      </c>
      <c r="B138" s="1">
        <v>41499</v>
      </c>
      <c r="C138">
        <v>20</v>
      </c>
      <c r="D138">
        <f>VLOOKUP(Table3[[#This Row],[violation_code]],Table2[[violation_code]:[category]],3,FALSE)</f>
        <v>2</v>
      </c>
      <c r="E138">
        <v>353164</v>
      </c>
      <c r="F138">
        <v>207</v>
      </c>
      <c r="G138">
        <v>207</v>
      </c>
      <c r="H138" t="s">
        <v>12</v>
      </c>
      <c r="I138">
        <v>1407</v>
      </c>
      <c r="J138" s="2">
        <v>0.58819444444444446</v>
      </c>
      <c r="K138">
        <v>14</v>
      </c>
      <c r="L138">
        <v>195</v>
      </c>
      <c r="M138" t="s">
        <v>38</v>
      </c>
      <c r="N138" t="str">
        <f>CONCATENATE(Table3[[#This Row],[house_number]], " ",Table3[[#This Row],[street_name]])</f>
        <v>195 Chrystie St</v>
      </c>
      <c r="O138" t="s">
        <v>103</v>
      </c>
      <c r="P138" t="s">
        <v>13</v>
      </c>
      <c r="Q138">
        <v>10014</v>
      </c>
      <c r="R138" t="str">
        <f>CONCATENATE(Table3[[#This Row],[address]],",",Table3[[#This Row],[city]],",",Table3[[#This Row],[state]])</f>
        <v>195 Chrystie St,New York,NY</v>
      </c>
      <c r="S138">
        <f>VLOOKUP(Table3[[#This Row],[summons_number]],GeocodeResults!A:G,6,FALSE)</f>
        <v>40.721879999999999</v>
      </c>
      <c r="T138">
        <f>VLOOKUP(Table3[[#This Row],[summons_number]],GeocodeResults!A:G,7,FALSE)</f>
        <v>-73.991990000000001</v>
      </c>
    </row>
    <row r="139" spans="1:20" x14ac:dyDescent="0.25">
      <c r="A139">
        <v>7937991896</v>
      </c>
      <c r="B139" s="1">
        <v>41499</v>
      </c>
      <c r="C139">
        <v>20</v>
      </c>
      <c r="D139">
        <f>VLOOKUP(Table3[[#This Row],[violation_code]],Table2[[violation_code]:[category]],3,FALSE)</f>
        <v>2</v>
      </c>
      <c r="E139">
        <v>353164</v>
      </c>
      <c r="F139">
        <v>211</v>
      </c>
      <c r="G139">
        <v>211</v>
      </c>
      <c r="H139" t="s">
        <v>12</v>
      </c>
      <c r="I139">
        <v>1411</v>
      </c>
      <c r="J139" s="2">
        <v>0.59097222222222223</v>
      </c>
      <c r="K139">
        <v>14</v>
      </c>
      <c r="L139">
        <v>201</v>
      </c>
      <c r="M139" t="s">
        <v>38</v>
      </c>
      <c r="N139" t="str">
        <f>CONCATENATE(Table3[[#This Row],[house_number]], " ",Table3[[#This Row],[street_name]])</f>
        <v>201 Chrystie St</v>
      </c>
      <c r="O139" t="s">
        <v>103</v>
      </c>
      <c r="P139" t="s">
        <v>13</v>
      </c>
      <c r="Q139">
        <v>10014</v>
      </c>
      <c r="R139" t="str">
        <f>CONCATENATE(Table3[[#This Row],[address]],",",Table3[[#This Row],[city]],",",Table3[[#This Row],[state]])</f>
        <v>201 Chrystie St,New York,NY</v>
      </c>
      <c r="S139">
        <f>VLOOKUP(Table3[[#This Row],[summons_number]],GeocodeResults!A:G,6,FALSE)</f>
        <v>40.722099999999998</v>
      </c>
      <c r="T139">
        <f>VLOOKUP(Table3[[#This Row],[summons_number]],GeocodeResults!A:G,7,FALSE)</f>
        <v>-73.991879999999995</v>
      </c>
    </row>
    <row r="140" spans="1:20" x14ac:dyDescent="0.25">
      <c r="A140">
        <v>7937991926</v>
      </c>
      <c r="B140" s="1">
        <v>41499</v>
      </c>
      <c r="C140">
        <v>40</v>
      </c>
      <c r="D140">
        <f>VLOOKUP(Table3[[#This Row],[violation_code]],Table2[[violation_code]:[category]],3,FALSE)</f>
        <v>2</v>
      </c>
      <c r="E140">
        <v>353164</v>
      </c>
      <c r="F140">
        <v>427</v>
      </c>
      <c r="G140">
        <v>427</v>
      </c>
      <c r="H140" t="s">
        <v>12</v>
      </c>
      <c r="I140">
        <v>1627</v>
      </c>
      <c r="J140" s="2">
        <v>0.68541666666666667</v>
      </c>
      <c r="K140">
        <v>16</v>
      </c>
      <c r="L140">
        <v>190</v>
      </c>
      <c r="M140" t="s">
        <v>33</v>
      </c>
      <c r="N140" t="str">
        <f>CONCATENATE(Table3[[#This Row],[house_number]], " ",Table3[[#This Row],[street_name]])</f>
        <v>190 Forsyth St</v>
      </c>
      <c r="O140" t="s">
        <v>103</v>
      </c>
      <c r="P140" t="s">
        <v>13</v>
      </c>
      <c r="Q140">
        <v>10014</v>
      </c>
      <c r="R140" t="str">
        <f>CONCATENATE(Table3[[#This Row],[address]],",",Table3[[#This Row],[city]],",",Table3[[#This Row],[state]])</f>
        <v>190 Forsyth St,New York,NY</v>
      </c>
      <c r="S140">
        <f>VLOOKUP(Table3[[#This Row],[summons_number]],GeocodeResults!A:G,6,FALSE)</f>
        <v>40.72204</v>
      </c>
      <c r="T140">
        <f>VLOOKUP(Table3[[#This Row],[summons_number]],GeocodeResults!A:G,7,FALSE)</f>
        <v>-73.99091</v>
      </c>
    </row>
    <row r="141" spans="1:20" x14ac:dyDescent="0.25">
      <c r="A141">
        <v>7937991940</v>
      </c>
      <c r="B141" s="1">
        <v>41499</v>
      </c>
      <c r="C141">
        <v>20</v>
      </c>
      <c r="D141">
        <f>VLOOKUP(Table3[[#This Row],[violation_code]],Table2[[violation_code]:[category]],3,FALSE)</f>
        <v>2</v>
      </c>
      <c r="E141">
        <v>353164</v>
      </c>
      <c r="F141">
        <v>518</v>
      </c>
      <c r="G141">
        <v>518</v>
      </c>
      <c r="H141" t="s">
        <v>12</v>
      </c>
      <c r="I141">
        <v>1718</v>
      </c>
      <c r="J141" s="2">
        <v>0.72083333333333333</v>
      </c>
      <c r="K141">
        <v>17</v>
      </c>
      <c r="L141">
        <v>201</v>
      </c>
      <c r="M141" t="s">
        <v>38</v>
      </c>
      <c r="N141" t="str">
        <f>CONCATENATE(Table3[[#This Row],[house_number]], " ",Table3[[#This Row],[street_name]])</f>
        <v>201 Chrystie St</v>
      </c>
      <c r="O141" t="s">
        <v>103</v>
      </c>
      <c r="P141" t="s">
        <v>13</v>
      </c>
      <c r="Q141">
        <v>10014</v>
      </c>
      <c r="R141" t="str">
        <f>CONCATENATE(Table3[[#This Row],[address]],",",Table3[[#This Row],[city]],",",Table3[[#This Row],[state]])</f>
        <v>201 Chrystie St,New York,NY</v>
      </c>
      <c r="S141">
        <f>VLOOKUP(Table3[[#This Row],[summons_number]],GeocodeResults!A:G,6,FALSE)</f>
        <v>40.722099999999998</v>
      </c>
      <c r="T141">
        <f>VLOOKUP(Table3[[#This Row],[summons_number]],GeocodeResults!A:G,7,FALSE)</f>
        <v>-73.991879999999995</v>
      </c>
    </row>
    <row r="142" spans="1:20" x14ac:dyDescent="0.25">
      <c r="A142">
        <v>7937991902</v>
      </c>
      <c r="B142" s="1">
        <v>41499</v>
      </c>
      <c r="C142">
        <v>20</v>
      </c>
      <c r="D142">
        <f>VLOOKUP(Table3[[#This Row],[violation_code]],Table2[[violation_code]:[category]],3,FALSE)</f>
        <v>2</v>
      </c>
      <c r="E142">
        <v>353164</v>
      </c>
      <c r="F142">
        <v>216</v>
      </c>
      <c r="G142">
        <v>216</v>
      </c>
      <c r="H142" t="s">
        <v>12</v>
      </c>
      <c r="I142">
        <v>1416</v>
      </c>
      <c r="J142" s="2">
        <v>0.59444444444444444</v>
      </c>
      <c r="K142">
        <v>14</v>
      </c>
      <c r="L142">
        <v>53</v>
      </c>
      <c r="M142" t="s">
        <v>34</v>
      </c>
      <c r="N142" t="str">
        <f>CONCATENATE(Table3[[#This Row],[house_number]], " ",Table3[[#This Row],[street_name]])</f>
        <v>53 Stanton St</v>
      </c>
      <c r="O142" t="s">
        <v>103</v>
      </c>
      <c r="P142" t="s">
        <v>13</v>
      </c>
      <c r="Q142">
        <v>10014</v>
      </c>
      <c r="R142" t="str">
        <f>CONCATENATE(Table3[[#This Row],[address]],",",Table3[[#This Row],[city]],",",Table3[[#This Row],[state]])</f>
        <v>53 Stanton St,New York,NY</v>
      </c>
      <c r="S142">
        <f>VLOOKUP(Table3[[#This Row],[summons_number]],GeocodeResults!A:G,6,FALSE)</f>
        <v>40.721960000000003</v>
      </c>
      <c r="T142">
        <f>VLOOKUP(Table3[[#This Row],[summons_number]],GeocodeResults!A:G,7,FALSE)</f>
        <v>-73.990364</v>
      </c>
    </row>
    <row r="143" spans="1:20" x14ac:dyDescent="0.25">
      <c r="A143">
        <v>7937991914</v>
      </c>
      <c r="B143" s="1">
        <v>41499</v>
      </c>
      <c r="C143">
        <v>38</v>
      </c>
      <c r="D143">
        <f>VLOOKUP(Table3[[#This Row],[violation_code]],Table2[[violation_code]:[category]],3,FALSE)</f>
        <v>5</v>
      </c>
      <c r="E143">
        <v>353164</v>
      </c>
      <c r="F143">
        <v>329</v>
      </c>
      <c r="G143">
        <v>329</v>
      </c>
      <c r="H143" t="s">
        <v>12</v>
      </c>
      <c r="I143">
        <v>1529</v>
      </c>
      <c r="J143" s="2">
        <v>0.64513888888888882</v>
      </c>
      <c r="K143">
        <v>15</v>
      </c>
      <c r="L143">
        <v>169</v>
      </c>
      <c r="M143" t="s">
        <v>41</v>
      </c>
      <c r="N143" t="str">
        <f>CONCATENATE(Table3[[#This Row],[house_number]], " ",Table3[[#This Row],[street_name]])</f>
        <v>169 Allen St</v>
      </c>
      <c r="O143" t="s">
        <v>103</v>
      </c>
      <c r="P143" t="s">
        <v>13</v>
      </c>
      <c r="Q143">
        <v>10014</v>
      </c>
      <c r="R143" t="str">
        <f>CONCATENATE(Table3[[#This Row],[address]],",",Table3[[#This Row],[city]],",",Table3[[#This Row],[state]])</f>
        <v>169 Allen St,New York,NY</v>
      </c>
      <c r="S143">
        <f>VLOOKUP(Table3[[#This Row],[summons_number]],GeocodeResults!A:G,6,FALSE)</f>
        <v>40.7211</v>
      </c>
      <c r="T143">
        <f>VLOOKUP(Table3[[#This Row],[summons_number]],GeocodeResults!A:G,7,FALSE)</f>
        <v>-73.989624000000006</v>
      </c>
    </row>
    <row r="144" spans="1:20" x14ac:dyDescent="0.25">
      <c r="A144">
        <v>7937991938</v>
      </c>
      <c r="B144" s="1">
        <v>41499</v>
      </c>
      <c r="C144">
        <v>10</v>
      </c>
      <c r="D144">
        <f>VLOOKUP(Table3[[#This Row],[violation_code]],Table2[[violation_code]:[category]],3,FALSE)</f>
        <v>2</v>
      </c>
      <c r="E144">
        <v>353164</v>
      </c>
      <c r="F144">
        <v>436</v>
      </c>
      <c r="G144">
        <v>436</v>
      </c>
      <c r="H144" t="s">
        <v>12</v>
      </c>
      <c r="I144">
        <v>1636</v>
      </c>
      <c r="J144" s="2">
        <v>0.69166666666666676</v>
      </c>
      <c r="K144">
        <v>16</v>
      </c>
      <c r="L144">
        <v>183</v>
      </c>
      <c r="M144" t="s">
        <v>38</v>
      </c>
      <c r="N144" t="str">
        <f>CONCATENATE(Table3[[#This Row],[house_number]], " ",Table3[[#This Row],[street_name]])</f>
        <v>183 Chrystie St</v>
      </c>
      <c r="O144" t="s">
        <v>103</v>
      </c>
      <c r="P144" t="s">
        <v>13</v>
      </c>
      <c r="Q144">
        <v>10014</v>
      </c>
      <c r="R144" t="str">
        <f>CONCATENATE(Table3[[#This Row],[address]],",",Table3[[#This Row],[city]],",",Table3[[#This Row],[state]])</f>
        <v>183 Chrystie St,New York,NY</v>
      </c>
      <c r="S144">
        <f>VLOOKUP(Table3[[#This Row],[summons_number]],GeocodeResults!A:G,6,FALSE)</f>
        <v>40.721446999999998</v>
      </c>
      <c r="T144">
        <f>VLOOKUP(Table3[[#This Row],[summons_number]],GeocodeResults!A:G,7,FALSE)</f>
        <v>-73.99221</v>
      </c>
    </row>
    <row r="145" spans="1:20" x14ac:dyDescent="0.25">
      <c r="A145">
        <v>7937991951</v>
      </c>
      <c r="B145" s="1">
        <v>41499</v>
      </c>
      <c r="C145">
        <v>16</v>
      </c>
      <c r="D145">
        <f>VLOOKUP(Table3[[#This Row],[violation_code]],Table2[[violation_code]:[category]],3,FALSE)</f>
        <v>2</v>
      </c>
      <c r="E145">
        <v>353164</v>
      </c>
      <c r="F145">
        <v>541</v>
      </c>
      <c r="G145">
        <v>541</v>
      </c>
      <c r="H145" t="s">
        <v>12</v>
      </c>
      <c r="I145">
        <v>1741</v>
      </c>
      <c r="J145" s="2">
        <v>0.7368055555555556</v>
      </c>
      <c r="K145">
        <v>17</v>
      </c>
      <c r="L145">
        <v>263</v>
      </c>
      <c r="M145" t="s">
        <v>24</v>
      </c>
      <c r="N145" t="str">
        <f>CONCATENATE(Table3[[#This Row],[house_number]], " ",Table3[[#This Row],[street_name]])</f>
        <v>263 Mulberry St</v>
      </c>
      <c r="O145" t="s">
        <v>103</v>
      </c>
      <c r="P145" t="s">
        <v>13</v>
      </c>
      <c r="Q145">
        <v>10014</v>
      </c>
      <c r="R145" t="str">
        <f>CONCATENATE(Table3[[#This Row],[address]],",",Table3[[#This Row],[city]],",",Table3[[#This Row],[state]])</f>
        <v>263 Mulberry St,New York,NY</v>
      </c>
      <c r="S145">
        <f>VLOOKUP(Table3[[#This Row],[summons_number]],GeocodeResults!A:G,6,FALSE)</f>
        <v>40.723689999999998</v>
      </c>
      <c r="T145">
        <f>VLOOKUP(Table3[[#This Row],[summons_number]],GeocodeResults!A:G,7,FALSE)</f>
        <v>-73.995620000000002</v>
      </c>
    </row>
    <row r="146" spans="1:20" x14ac:dyDescent="0.25">
      <c r="A146">
        <v>7937992037</v>
      </c>
      <c r="B146" s="1">
        <v>41501</v>
      </c>
      <c r="C146">
        <v>75</v>
      </c>
      <c r="D146">
        <f>VLOOKUP(Table3[[#This Row],[violation_code]],Table2[[violation_code]:[category]],3,FALSE)</f>
        <v>5</v>
      </c>
      <c r="E146">
        <v>353164</v>
      </c>
      <c r="F146">
        <v>218</v>
      </c>
      <c r="G146">
        <v>218</v>
      </c>
      <c r="H146" t="s">
        <v>12</v>
      </c>
      <c r="I146">
        <v>1418</v>
      </c>
      <c r="J146" s="2">
        <v>0.59583333333333333</v>
      </c>
      <c r="K146">
        <v>14</v>
      </c>
      <c r="L146">
        <v>228</v>
      </c>
      <c r="M146" t="s">
        <v>27</v>
      </c>
      <c r="N146" t="str">
        <f>CONCATENATE(Table3[[#This Row],[house_number]], " ",Table3[[#This Row],[street_name]])</f>
        <v>228 Elizabeth St</v>
      </c>
      <c r="O146" t="s">
        <v>103</v>
      </c>
      <c r="P146" t="s">
        <v>13</v>
      </c>
      <c r="Q146">
        <v>10014</v>
      </c>
      <c r="R146" t="str">
        <f>CONCATENATE(Table3[[#This Row],[address]],",",Table3[[#This Row],[city]],",",Table3[[#This Row],[state]])</f>
        <v>228 Elizabeth St,New York,NY</v>
      </c>
      <c r="S146">
        <f>VLOOKUP(Table3[[#This Row],[summons_number]],GeocodeResults!A:G,6,FALSE)</f>
        <v>40.722940000000001</v>
      </c>
      <c r="T146">
        <f>VLOOKUP(Table3[[#This Row],[summons_number]],GeocodeResults!A:G,7,FALSE)</f>
        <v>-73.993989999999997</v>
      </c>
    </row>
    <row r="147" spans="1:20" x14ac:dyDescent="0.25">
      <c r="A147">
        <v>7937992049</v>
      </c>
      <c r="B147" s="1">
        <v>41501</v>
      </c>
      <c r="C147">
        <v>20</v>
      </c>
      <c r="D147">
        <f>VLOOKUP(Table3[[#This Row],[violation_code]],Table2[[violation_code]:[category]],3,FALSE)</f>
        <v>2</v>
      </c>
      <c r="E147">
        <v>353164</v>
      </c>
      <c r="F147">
        <v>238</v>
      </c>
      <c r="G147">
        <v>238</v>
      </c>
      <c r="H147" t="s">
        <v>12</v>
      </c>
      <c r="I147">
        <v>1438</v>
      </c>
      <c r="J147" s="2">
        <v>0.60972222222222217</v>
      </c>
      <c r="K147">
        <v>14</v>
      </c>
      <c r="L147">
        <v>36</v>
      </c>
      <c r="M147" t="s">
        <v>23</v>
      </c>
      <c r="N147" t="str">
        <f>CONCATENATE(Table3[[#This Row],[house_number]], " ",Table3[[#This Row],[street_name]])</f>
        <v>36 Bleecker St</v>
      </c>
      <c r="O147" t="s">
        <v>103</v>
      </c>
      <c r="P147" t="s">
        <v>13</v>
      </c>
      <c r="Q147">
        <v>10014</v>
      </c>
      <c r="R147" t="str">
        <f>CONCATENATE(Table3[[#This Row],[address]],",",Table3[[#This Row],[city]],",",Table3[[#This Row],[state]])</f>
        <v>36 Bleecker St,New York,NY</v>
      </c>
      <c r="S147">
        <f>VLOOKUP(Table3[[#This Row],[summons_number]],GeocodeResults!A:G,6,FALSE)</f>
        <v>40.725642999999998</v>
      </c>
      <c r="T147">
        <f>VLOOKUP(Table3[[#This Row],[summons_number]],GeocodeResults!A:G,7,FALSE)</f>
        <v>-73.993949999999998</v>
      </c>
    </row>
    <row r="148" spans="1:20" x14ac:dyDescent="0.25">
      <c r="A148">
        <v>7937992062</v>
      </c>
      <c r="B148" s="1">
        <v>41501</v>
      </c>
      <c r="C148">
        <v>20</v>
      </c>
      <c r="D148">
        <f>VLOOKUP(Table3[[#This Row],[violation_code]],Table2[[violation_code]:[category]],3,FALSE)</f>
        <v>2</v>
      </c>
      <c r="E148">
        <v>353164</v>
      </c>
      <c r="F148">
        <v>255</v>
      </c>
      <c r="G148">
        <v>255</v>
      </c>
      <c r="H148" t="s">
        <v>12</v>
      </c>
      <c r="I148">
        <v>1455</v>
      </c>
      <c r="J148" s="2">
        <v>0.62152777777777779</v>
      </c>
      <c r="K148">
        <v>14</v>
      </c>
      <c r="L148">
        <v>8</v>
      </c>
      <c r="M148" t="s">
        <v>45</v>
      </c>
      <c r="N148" t="str">
        <f>CONCATENATE(Table3[[#This Row],[house_number]], " ",Table3[[#This Row],[street_name]])</f>
        <v>8 Prince St</v>
      </c>
      <c r="O148" t="s">
        <v>103</v>
      </c>
      <c r="P148" t="s">
        <v>13</v>
      </c>
      <c r="Q148">
        <v>10014</v>
      </c>
      <c r="R148" t="str">
        <f>CONCATENATE(Table3[[#This Row],[address]],",",Table3[[#This Row],[city]],",",Table3[[#This Row],[state]])</f>
        <v>8 Prince St,New York,NY</v>
      </c>
      <c r="S148">
        <f>VLOOKUP(Table3[[#This Row],[summons_number]],GeocodeResults!A:G,6,FALSE)</f>
        <v>40.722492000000003</v>
      </c>
      <c r="T148">
        <f>VLOOKUP(Table3[[#This Row],[summons_number]],GeocodeResults!A:G,7,FALSE)</f>
        <v>-73.993744000000007</v>
      </c>
    </row>
    <row r="149" spans="1:20" x14ac:dyDescent="0.25">
      <c r="A149">
        <v>7937992074</v>
      </c>
      <c r="B149" s="1">
        <v>41501</v>
      </c>
      <c r="C149">
        <v>20</v>
      </c>
      <c r="D149">
        <f>VLOOKUP(Table3[[#This Row],[violation_code]],Table2[[violation_code]:[category]],3,FALSE)</f>
        <v>2</v>
      </c>
      <c r="E149">
        <v>353164</v>
      </c>
      <c r="F149">
        <v>258</v>
      </c>
      <c r="G149">
        <v>258</v>
      </c>
      <c r="H149" t="s">
        <v>12</v>
      </c>
      <c r="I149">
        <v>1458</v>
      </c>
      <c r="J149" s="2">
        <v>0.62361111111111112</v>
      </c>
      <c r="K149">
        <v>14</v>
      </c>
      <c r="L149">
        <v>198</v>
      </c>
      <c r="M149" t="s">
        <v>27</v>
      </c>
      <c r="N149" t="str">
        <f>CONCATENATE(Table3[[#This Row],[house_number]], " ",Table3[[#This Row],[street_name]])</f>
        <v>198 Elizabeth St</v>
      </c>
      <c r="O149" t="s">
        <v>103</v>
      </c>
      <c r="P149" t="s">
        <v>13</v>
      </c>
      <c r="Q149">
        <v>10014</v>
      </c>
      <c r="R149" t="str">
        <f>CONCATENATE(Table3[[#This Row],[address]],",",Table3[[#This Row],[city]],",",Table3[[#This Row],[state]])</f>
        <v>198 Elizabeth St,New York,NY</v>
      </c>
      <c r="S149">
        <f>VLOOKUP(Table3[[#This Row],[summons_number]],GeocodeResults!A:G,6,FALSE)</f>
        <v>40.721850000000003</v>
      </c>
      <c r="T149">
        <f>VLOOKUP(Table3[[#This Row],[summons_number]],GeocodeResults!A:G,7,FALSE)</f>
        <v>-73.994415000000004</v>
      </c>
    </row>
    <row r="150" spans="1:20" x14ac:dyDescent="0.25">
      <c r="A150">
        <v>7937992086</v>
      </c>
      <c r="B150" s="1">
        <v>41501</v>
      </c>
      <c r="C150">
        <v>20</v>
      </c>
      <c r="D150">
        <f>VLOOKUP(Table3[[#This Row],[violation_code]],Table2[[violation_code]:[category]],3,FALSE)</f>
        <v>2</v>
      </c>
      <c r="E150">
        <v>353164</v>
      </c>
      <c r="F150">
        <v>300</v>
      </c>
      <c r="G150">
        <v>300</v>
      </c>
      <c r="H150" t="s">
        <v>12</v>
      </c>
      <c r="I150">
        <v>1500</v>
      </c>
      <c r="J150" s="2">
        <v>0.625</v>
      </c>
      <c r="K150">
        <v>15</v>
      </c>
      <c r="L150">
        <v>192</v>
      </c>
      <c r="M150" t="s">
        <v>27</v>
      </c>
      <c r="N150" t="str">
        <f>CONCATENATE(Table3[[#This Row],[house_number]], " ",Table3[[#This Row],[street_name]])</f>
        <v>192 Elizabeth St</v>
      </c>
      <c r="O150" t="s">
        <v>103</v>
      </c>
      <c r="P150" t="s">
        <v>13</v>
      </c>
      <c r="Q150">
        <v>10014</v>
      </c>
      <c r="R150" t="str">
        <f>CONCATENATE(Table3[[#This Row],[address]],",",Table3[[#This Row],[city]],",",Table3[[#This Row],[state]])</f>
        <v>192 Elizabeth St,New York,NY</v>
      </c>
      <c r="S150">
        <f>VLOOKUP(Table3[[#This Row],[summons_number]],GeocodeResults!A:G,6,FALSE)</f>
        <v>40.721629999999998</v>
      </c>
      <c r="T150">
        <f>VLOOKUP(Table3[[#This Row],[summons_number]],GeocodeResults!A:G,7,FALSE)</f>
        <v>-73.994510000000005</v>
      </c>
    </row>
    <row r="151" spans="1:20" x14ac:dyDescent="0.25">
      <c r="A151">
        <v>7937992104</v>
      </c>
      <c r="B151" s="1">
        <v>41501</v>
      </c>
      <c r="C151">
        <v>20</v>
      </c>
      <c r="D151">
        <f>VLOOKUP(Table3[[#This Row],[violation_code]],Table2[[violation_code]:[category]],3,FALSE)</f>
        <v>2</v>
      </c>
      <c r="E151">
        <v>353164</v>
      </c>
      <c r="F151">
        <v>349</v>
      </c>
      <c r="G151">
        <v>349</v>
      </c>
      <c r="H151" t="s">
        <v>12</v>
      </c>
      <c r="I151">
        <v>1549</v>
      </c>
      <c r="J151" s="2">
        <v>0.65902777777777777</v>
      </c>
      <c r="K151">
        <v>15</v>
      </c>
      <c r="L151">
        <v>52</v>
      </c>
      <c r="M151" t="s">
        <v>45</v>
      </c>
      <c r="N151" t="str">
        <f>CONCATENATE(Table3[[#This Row],[house_number]], " ",Table3[[#This Row],[street_name]])</f>
        <v>52 Prince St</v>
      </c>
      <c r="O151" t="s">
        <v>103</v>
      </c>
      <c r="P151" t="s">
        <v>13</v>
      </c>
      <c r="Q151">
        <v>10014</v>
      </c>
      <c r="R151" t="str">
        <f>CONCATENATE(Table3[[#This Row],[address]],",",Table3[[#This Row],[city]],",",Table3[[#This Row],[state]])</f>
        <v>52 Prince St,New York,NY</v>
      </c>
      <c r="S151">
        <f>VLOOKUP(Table3[[#This Row],[summons_number]],GeocodeResults!A:G,6,FALSE)</f>
        <v>40.72345</v>
      </c>
      <c r="T151">
        <f>VLOOKUP(Table3[[#This Row],[summons_number]],GeocodeResults!A:G,7,FALSE)</f>
        <v>-73.996055999999996</v>
      </c>
    </row>
    <row r="152" spans="1:20" x14ac:dyDescent="0.25">
      <c r="A152">
        <v>7937992116</v>
      </c>
      <c r="B152" s="1">
        <v>41501</v>
      </c>
      <c r="C152">
        <v>20</v>
      </c>
      <c r="D152">
        <f>VLOOKUP(Table3[[#This Row],[violation_code]],Table2[[violation_code]:[category]],3,FALSE)</f>
        <v>2</v>
      </c>
      <c r="E152">
        <v>353164</v>
      </c>
      <c r="F152">
        <v>411</v>
      </c>
      <c r="G152">
        <v>411</v>
      </c>
      <c r="H152" t="s">
        <v>12</v>
      </c>
      <c r="I152">
        <v>1611</v>
      </c>
      <c r="J152" s="2">
        <v>0.6743055555555556</v>
      </c>
      <c r="K152">
        <v>16</v>
      </c>
      <c r="L152">
        <v>6</v>
      </c>
      <c r="M152" t="s">
        <v>35</v>
      </c>
      <c r="N152" t="str">
        <f>CONCATENATE(Table3[[#This Row],[house_number]], " ",Table3[[#This Row],[street_name]])</f>
        <v>6 Rivington St</v>
      </c>
      <c r="O152" t="s">
        <v>103</v>
      </c>
      <c r="P152" t="s">
        <v>13</v>
      </c>
      <c r="Q152">
        <v>10014</v>
      </c>
      <c r="R152" t="str">
        <f>CONCATENATE(Table3[[#This Row],[address]],",",Table3[[#This Row],[city]],",",Table3[[#This Row],[state]])</f>
        <v>6 Rivington St,New York,NY</v>
      </c>
      <c r="S152">
        <f>VLOOKUP(Table3[[#This Row],[summons_number]],GeocodeResults!A:G,6,FALSE)</f>
        <v>40.721564999999998</v>
      </c>
      <c r="T152">
        <f>VLOOKUP(Table3[[#This Row],[summons_number]],GeocodeResults!A:G,7,FALSE)</f>
        <v>-73.993099999999998</v>
      </c>
    </row>
    <row r="153" spans="1:20" x14ac:dyDescent="0.25">
      <c r="A153">
        <v>7937992128</v>
      </c>
      <c r="B153" s="1">
        <v>41501</v>
      </c>
      <c r="C153">
        <v>16</v>
      </c>
      <c r="D153">
        <f>VLOOKUP(Table3[[#This Row],[violation_code]],Table2[[violation_code]:[category]],3,FALSE)</f>
        <v>2</v>
      </c>
      <c r="E153">
        <v>353164</v>
      </c>
      <c r="F153">
        <v>425</v>
      </c>
      <c r="G153">
        <v>425</v>
      </c>
      <c r="H153" t="s">
        <v>12</v>
      </c>
      <c r="I153">
        <v>1625</v>
      </c>
      <c r="J153" s="2">
        <v>0.68402777777777779</v>
      </c>
      <c r="K153">
        <v>16</v>
      </c>
      <c r="L153">
        <v>196</v>
      </c>
      <c r="M153" t="s">
        <v>19</v>
      </c>
      <c r="N153" t="str">
        <f>CONCATENATE(Table3[[#This Row],[house_number]], " ",Table3[[#This Row],[street_name]])</f>
        <v>196 Mott St</v>
      </c>
      <c r="O153" t="s">
        <v>103</v>
      </c>
      <c r="P153" t="s">
        <v>13</v>
      </c>
      <c r="Q153">
        <v>10014</v>
      </c>
      <c r="R153" t="str">
        <f>CONCATENATE(Table3[[#This Row],[address]],",",Table3[[#This Row],[city]],",",Table3[[#This Row],[state]])</f>
        <v>196 Mott St,New York,NY</v>
      </c>
      <c r="S153">
        <f>VLOOKUP(Table3[[#This Row],[summons_number]],GeocodeResults!A:G,6,FALSE)</f>
        <v>40.721156999999998</v>
      </c>
      <c r="T153">
        <f>VLOOKUP(Table3[[#This Row],[summons_number]],GeocodeResults!A:G,7,FALSE)</f>
        <v>-73.995575000000002</v>
      </c>
    </row>
    <row r="154" spans="1:20" x14ac:dyDescent="0.25">
      <c r="A154">
        <v>7937992141</v>
      </c>
      <c r="B154" s="1">
        <v>41501</v>
      </c>
      <c r="C154">
        <v>20</v>
      </c>
      <c r="D154">
        <f>VLOOKUP(Table3[[#This Row],[violation_code]],Table2[[violation_code]:[category]],3,FALSE)</f>
        <v>2</v>
      </c>
      <c r="E154">
        <v>353164</v>
      </c>
      <c r="F154">
        <v>522</v>
      </c>
      <c r="G154">
        <v>522</v>
      </c>
      <c r="H154" t="s">
        <v>12</v>
      </c>
      <c r="I154">
        <v>1722</v>
      </c>
      <c r="J154" s="2">
        <v>0.72361111111111109</v>
      </c>
      <c r="K154">
        <v>17</v>
      </c>
      <c r="L154">
        <v>284</v>
      </c>
      <c r="M154" t="s">
        <v>18</v>
      </c>
      <c r="N154" t="str">
        <f>CONCATENATE(Table3[[#This Row],[house_number]], " ",Table3[[#This Row],[street_name]])</f>
        <v>284 Lafayette St</v>
      </c>
      <c r="O154" t="s">
        <v>103</v>
      </c>
      <c r="P154" t="s">
        <v>13</v>
      </c>
      <c r="Q154">
        <v>10014</v>
      </c>
      <c r="R154" t="str">
        <f>CONCATENATE(Table3[[#This Row],[address]],",",Table3[[#This Row],[city]],",",Table3[[#This Row],[state]])</f>
        <v>284 Lafayette St,New York,NY</v>
      </c>
      <c r="S154">
        <f>VLOOKUP(Table3[[#This Row],[summons_number]],GeocodeResults!A:G,6,FALSE)</f>
        <v>40.724227999999997</v>
      </c>
      <c r="T154">
        <f>VLOOKUP(Table3[[#This Row],[summons_number]],GeocodeResults!A:G,7,FALSE)</f>
        <v>-73.996120000000005</v>
      </c>
    </row>
    <row r="155" spans="1:20" x14ac:dyDescent="0.25">
      <c r="A155">
        <v>7937991975</v>
      </c>
      <c r="B155" s="1">
        <v>41501</v>
      </c>
      <c r="C155">
        <v>71</v>
      </c>
      <c r="D155">
        <f>VLOOKUP(Table3[[#This Row],[violation_code]],Table2[[violation_code]:[category]],3,FALSE)</f>
        <v>5</v>
      </c>
      <c r="E155">
        <v>353164</v>
      </c>
      <c r="F155">
        <v>1255</v>
      </c>
      <c r="G155">
        <v>55</v>
      </c>
      <c r="H155" t="s">
        <v>12</v>
      </c>
      <c r="I155">
        <v>1255</v>
      </c>
      <c r="J155" s="2">
        <v>0.53819444444444442</v>
      </c>
      <c r="K155">
        <v>12</v>
      </c>
      <c r="L155">
        <v>170</v>
      </c>
      <c r="M155" t="s">
        <v>25</v>
      </c>
      <c r="N155" t="str">
        <f>CONCATENATE(Table3[[#This Row],[house_number]], " ",Table3[[#This Row],[street_name]])</f>
        <v>170 Ludlow St</v>
      </c>
      <c r="O155" t="s">
        <v>103</v>
      </c>
      <c r="P155" t="s">
        <v>13</v>
      </c>
      <c r="Q155">
        <v>10014</v>
      </c>
      <c r="R155" t="str">
        <f>CONCATENATE(Table3[[#This Row],[address]],",",Table3[[#This Row],[city]],",",Table3[[#This Row],[state]])</f>
        <v>170 Ludlow St,New York,NY</v>
      </c>
      <c r="S155">
        <f>VLOOKUP(Table3[[#This Row],[summons_number]],GeocodeResults!A:G,6,FALSE)</f>
        <v>40.721558000000002</v>
      </c>
      <c r="T155">
        <f>VLOOKUP(Table3[[#This Row],[summons_number]],GeocodeResults!A:G,7,FALSE)</f>
        <v>-73.987526000000003</v>
      </c>
    </row>
    <row r="156" spans="1:20" x14ac:dyDescent="0.25">
      <c r="A156">
        <v>7937991987</v>
      </c>
      <c r="B156" s="1">
        <v>41501</v>
      </c>
      <c r="C156">
        <v>53</v>
      </c>
      <c r="D156">
        <f>VLOOKUP(Table3[[#This Row],[violation_code]],Table2[[violation_code]:[category]],3,FALSE)</f>
        <v>3</v>
      </c>
      <c r="E156">
        <v>353164</v>
      </c>
      <c r="F156">
        <v>122</v>
      </c>
      <c r="G156">
        <v>122</v>
      </c>
      <c r="H156" t="s">
        <v>12</v>
      </c>
      <c r="I156">
        <v>1322</v>
      </c>
      <c r="J156" s="2">
        <v>0.55694444444444446</v>
      </c>
      <c r="K156">
        <v>13</v>
      </c>
      <c r="L156">
        <v>224</v>
      </c>
      <c r="M156" t="s">
        <v>27</v>
      </c>
      <c r="N156" t="str">
        <f>CONCATENATE(Table3[[#This Row],[house_number]], " ",Table3[[#This Row],[street_name]])</f>
        <v>224 Elizabeth St</v>
      </c>
      <c r="O156" t="s">
        <v>103</v>
      </c>
      <c r="P156" t="s">
        <v>13</v>
      </c>
      <c r="Q156">
        <v>10014</v>
      </c>
      <c r="R156" t="str">
        <f>CONCATENATE(Table3[[#This Row],[address]],",",Table3[[#This Row],[city]],",",Table3[[#This Row],[state]])</f>
        <v>224 Elizabeth St,New York,NY</v>
      </c>
      <c r="S156">
        <f>VLOOKUP(Table3[[#This Row],[summons_number]],GeocodeResults!A:G,6,FALSE)</f>
        <v>40.722816000000002</v>
      </c>
      <c r="T156">
        <f>VLOOKUP(Table3[[#This Row],[summons_number]],GeocodeResults!A:G,7,FALSE)</f>
        <v>-73.994039999999998</v>
      </c>
    </row>
    <row r="157" spans="1:20" x14ac:dyDescent="0.25">
      <c r="A157">
        <v>7937991999</v>
      </c>
      <c r="B157" s="1">
        <v>41501</v>
      </c>
      <c r="C157">
        <v>20</v>
      </c>
      <c r="D157">
        <f>VLOOKUP(Table3[[#This Row],[violation_code]],Table2[[violation_code]:[category]],3,FALSE)</f>
        <v>2</v>
      </c>
      <c r="E157">
        <v>353164</v>
      </c>
      <c r="F157">
        <v>126</v>
      </c>
      <c r="G157">
        <v>126</v>
      </c>
      <c r="H157" t="s">
        <v>12</v>
      </c>
      <c r="I157">
        <v>1326</v>
      </c>
      <c r="J157" s="2">
        <v>0.55972222222222223</v>
      </c>
      <c r="K157">
        <v>13</v>
      </c>
      <c r="L157">
        <v>240</v>
      </c>
      <c r="M157" t="s">
        <v>27</v>
      </c>
      <c r="N157" t="str">
        <f>CONCATENATE(Table3[[#This Row],[house_number]], " ",Table3[[#This Row],[street_name]])</f>
        <v>240 Elizabeth St</v>
      </c>
      <c r="O157" t="s">
        <v>103</v>
      </c>
      <c r="P157" t="s">
        <v>13</v>
      </c>
      <c r="Q157">
        <v>10014</v>
      </c>
      <c r="R157" t="str">
        <f>CONCATENATE(Table3[[#This Row],[address]],",",Table3[[#This Row],[city]],",",Table3[[#This Row],[state]])</f>
        <v>240 Elizabeth St,New York,NY</v>
      </c>
      <c r="S157">
        <f>VLOOKUP(Table3[[#This Row],[summons_number]],GeocodeResults!A:G,6,FALSE)</f>
        <v>40.723292999999998</v>
      </c>
      <c r="T157">
        <f>VLOOKUP(Table3[[#This Row],[summons_number]],GeocodeResults!A:G,7,FALSE)</f>
        <v>-73.993840000000006</v>
      </c>
    </row>
    <row r="158" spans="1:20" x14ac:dyDescent="0.25">
      <c r="A158">
        <v>7937992001</v>
      </c>
      <c r="B158" s="1">
        <v>41501</v>
      </c>
      <c r="C158">
        <v>20</v>
      </c>
      <c r="D158">
        <f>VLOOKUP(Table3[[#This Row],[violation_code]],Table2[[violation_code]:[category]],3,FALSE)</f>
        <v>2</v>
      </c>
      <c r="E158">
        <v>353164</v>
      </c>
      <c r="F158">
        <v>137</v>
      </c>
      <c r="G158">
        <v>137</v>
      </c>
      <c r="H158" t="s">
        <v>12</v>
      </c>
      <c r="I158">
        <v>1337</v>
      </c>
      <c r="J158" s="2">
        <v>0.56736111111111109</v>
      </c>
      <c r="K158">
        <v>13</v>
      </c>
      <c r="L158">
        <v>260</v>
      </c>
      <c r="M158" t="s">
        <v>27</v>
      </c>
      <c r="N158" t="str">
        <f>CONCATENATE(Table3[[#This Row],[house_number]], " ",Table3[[#This Row],[street_name]])</f>
        <v>260 Elizabeth St</v>
      </c>
      <c r="O158" t="s">
        <v>103</v>
      </c>
      <c r="P158" t="s">
        <v>13</v>
      </c>
      <c r="Q158">
        <v>10014</v>
      </c>
      <c r="R158" t="str">
        <f>CONCATENATE(Table3[[#This Row],[address]],",",Table3[[#This Row],[city]],",",Table3[[#This Row],[state]])</f>
        <v>260 Elizabeth St,New York,NY</v>
      </c>
      <c r="S158">
        <f>VLOOKUP(Table3[[#This Row],[summons_number]],GeocodeResults!A:G,6,FALSE)</f>
        <v>40.723889999999997</v>
      </c>
      <c r="T158">
        <f>VLOOKUP(Table3[[#This Row],[summons_number]],GeocodeResults!A:G,7,FALSE)</f>
        <v>-73.993610000000004</v>
      </c>
    </row>
    <row r="159" spans="1:20" x14ac:dyDescent="0.25">
      <c r="A159">
        <v>7937992013</v>
      </c>
      <c r="B159" s="1">
        <v>41501</v>
      </c>
      <c r="C159">
        <v>20</v>
      </c>
      <c r="D159">
        <f>VLOOKUP(Table3[[#This Row],[violation_code]],Table2[[violation_code]:[category]],3,FALSE)</f>
        <v>2</v>
      </c>
      <c r="E159">
        <v>353164</v>
      </c>
      <c r="F159">
        <v>145</v>
      </c>
      <c r="G159">
        <v>145</v>
      </c>
      <c r="H159" t="s">
        <v>12</v>
      </c>
      <c r="I159">
        <v>1345</v>
      </c>
      <c r="J159" s="2">
        <v>0.57291666666666663</v>
      </c>
      <c r="K159">
        <v>13</v>
      </c>
      <c r="L159">
        <v>298</v>
      </c>
      <c r="M159" t="s">
        <v>24</v>
      </c>
      <c r="N159" t="str">
        <f>CONCATENATE(Table3[[#This Row],[house_number]], " ",Table3[[#This Row],[street_name]])</f>
        <v>298 Mulberry St</v>
      </c>
      <c r="O159" t="s">
        <v>103</v>
      </c>
      <c r="P159" t="s">
        <v>13</v>
      </c>
      <c r="Q159">
        <v>10014</v>
      </c>
      <c r="R159" t="str">
        <f>CONCATENATE(Table3[[#This Row],[address]],",",Table3[[#This Row],[city]],",",Table3[[#This Row],[state]])</f>
        <v>298 Mulberry St,New York,NY</v>
      </c>
      <c r="S159">
        <f>VLOOKUP(Table3[[#This Row],[summons_number]],GeocodeResults!A:G,6,FALSE)</f>
        <v>40.724989999999998</v>
      </c>
      <c r="T159">
        <f>VLOOKUP(Table3[[#This Row],[summons_number]],GeocodeResults!A:G,7,FALSE)</f>
        <v>-73.994810000000001</v>
      </c>
    </row>
    <row r="160" spans="1:20" x14ac:dyDescent="0.25">
      <c r="A160">
        <v>7937992050</v>
      </c>
      <c r="B160" s="1">
        <v>41501</v>
      </c>
      <c r="C160">
        <v>20</v>
      </c>
      <c r="D160">
        <f>VLOOKUP(Table3[[#This Row],[violation_code]],Table2[[violation_code]:[category]],3,FALSE)</f>
        <v>2</v>
      </c>
      <c r="E160">
        <v>353164</v>
      </c>
      <c r="F160">
        <v>242</v>
      </c>
      <c r="G160">
        <v>242</v>
      </c>
      <c r="H160" t="s">
        <v>12</v>
      </c>
      <c r="I160">
        <v>1442</v>
      </c>
      <c r="J160" s="2">
        <v>0.61249999999999993</v>
      </c>
      <c r="K160">
        <v>14</v>
      </c>
      <c r="L160">
        <v>306</v>
      </c>
      <c r="M160" t="s">
        <v>19</v>
      </c>
      <c r="N160" t="str">
        <f>CONCATENATE(Table3[[#This Row],[house_number]], " ",Table3[[#This Row],[street_name]])</f>
        <v>306 Mott St</v>
      </c>
      <c r="O160" t="s">
        <v>103</v>
      </c>
      <c r="P160" t="s">
        <v>13</v>
      </c>
      <c r="Q160">
        <v>10014</v>
      </c>
      <c r="R160" t="str">
        <f>CONCATENATE(Table3[[#This Row],[address]],",",Table3[[#This Row],[city]],",",Table3[[#This Row],[state]])</f>
        <v>306 Mott St,New York,NY</v>
      </c>
      <c r="S160">
        <f>VLOOKUP(Table3[[#This Row],[summons_number]],GeocodeResults!A:G,6,FALSE)</f>
        <v>40.724792000000001</v>
      </c>
      <c r="T160">
        <f>VLOOKUP(Table3[[#This Row],[summons_number]],GeocodeResults!A:G,7,FALSE)</f>
        <v>-73.994063999999995</v>
      </c>
    </row>
    <row r="161" spans="1:20" x14ac:dyDescent="0.25">
      <c r="A161">
        <v>7937992130</v>
      </c>
      <c r="B161" s="1">
        <v>41501</v>
      </c>
      <c r="C161">
        <v>14</v>
      </c>
      <c r="D161">
        <f>VLOOKUP(Table3[[#This Row],[violation_code]],Table2[[violation_code]:[category]],3,FALSE)</f>
        <v>2</v>
      </c>
      <c r="E161">
        <v>353164</v>
      </c>
      <c r="F161">
        <v>446</v>
      </c>
      <c r="G161">
        <v>446</v>
      </c>
      <c r="H161" t="s">
        <v>12</v>
      </c>
      <c r="I161">
        <v>1646</v>
      </c>
      <c r="J161" s="2">
        <v>0.69861111111111107</v>
      </c>
      <c r="K161">
        <v>16</v>
      </c>
      <c r="L161">
        <v>47</v>
      </c>
      <c r="M161" t="s">
        <v>26</v>
      </c>
      <c r="N161" t="str">
        <f>CONCATENATE(Table3[[#This Row],[house_number]], " ",Table3[[#This Row],[street_name]])</f>
        <v>47 E Houston St</v>
      </c>
      <c r="O161" t="s">
        <v>103</v>
      </c>
      <c r="P161" t="s">
        <v>13</v>
      </c>
      <c r="Q161">
        <v>10014</v>
      </c>
      <c r="R161" t="str">
        <f>CONCATENATE(Table3[[#This Row],[address]],",",Table3[[#This Row],[city]],",",Table3[[#This Row],[state]])</f>
        <v>47 E Houston St,New York,NY</v>
      </c>
      <c r="S161">
        <f>VLOOKUP(Table3[[#This Row],[summons_number]],GeocodeResults!A:G,6,FALSE)</f>
        <v>40.724809999999998</v>
      </c>
      <c r="T161">
        <f>VLOOKUP(Table3[[#This Row],[summons_number]],GeocodeResults!A:G,7,FALSE)</f>
        <v>-73.994690000000006</v>
      </c>
    </row>
    <row r="162" spans="1:20" x14ac:dyDescent="0.25">
      <c r="A162">
        <v>7937992463</v>
      </c>
      <c r="B162" s="1">
        <v>41502</v>
      </c>
      <c r="C162">
        <v>38</v>
      </c>
      <c r="D162">
        <f>VLOOKUP(Table3[[#This Row],[violation_code]],Table2[[violation_code]:[category]],3,FALSE)</f>
        <v>5</v>
      </c>
      <c r="E162">
        <v>353164</v>
      </c>
      <c r="F162">
        <v>223</v>
      </c>
      <c r="G162">
        <v>223</v>
      </c>
      <c r="H162" t="s">
        <v>12</v>
      </c>
      <c r="I162">
        <v>1423</v>
      </c>
      <c r="J162" s="2">
        <v>0.59930555555555554</v>
      </c>
      <c r="K162">
        <v>14</v>
      </c>
      <c r="L162">
        <v>100</v>
      </c>
      <c r="M162" t="s">
        <v>54</v>
      </c>
      <c r="N162" t="str">
        <f>CONCATENATE(Table3[[#This Row],[house_number]], " ",Table3[[#This Row],[street_name]])</f>
        <v>100 Suffolk St</v>
      </c>
      <c r="O162" t="s">
        <v>103</v>
      </c>
      <c r="P162" t="s">
        <v>13</v>
      </c>
      <c r="Q162">
        <v>10014</v>
      </c>
      <c r="R162" t="str">
        <f>CONCATENATE(Table3[[#This Row],[address]],",",Table3[[#This Row],[city]],",",Table3[[#This Row],[state]])</f>
        <v>100 Suffolk St,New York,NY</v>
      </c>
      <c r="S162">
        <f>VLOOKUP(Table3[[#This Row],[summons_number]],GeocodeResults!A:G,6,FALSE)</f>
        <v>40.718470000000003</v>
      </c>
      <c r="T162">
        <f>VLOOKUP(Table3[[#This Row],[summons_number]],GeocodeResults!A:G,7,FALSE)</f>
        <v>-73.986279999999994</v>
      </c>
    </row>
    <row r="163" spans="1:20" x14ac:dyDescent="0.25">
      <c r="A163">
        <v>7937992505</v>
      </c>
      <c r="B163" s="1">
        <v>41502</v>
      </c>
      <c r="C163">
        <v>14</v>
      </c>
      <c r="D163">
        <f>VLOOKUP(Table3[[#This Row],[violation_code]],Table2[[violation_code]:[category]],3,FALSE)</f>
        <v>2</v>
      </c>
      <c r="E163">
        <v>353164</v>
      </c>
      <c r="F163">
        <v>431</v>
      </c>
      <c r="G163">
        <v>431</v>
      </c>
      <c r="H163" t="s">
        <v>12</v>
      </c>
      <c r="I163">
        <v>1631</v>
      </c>
      <c r="J163" s="2">
        <v>0.68819444444444444</v>
      </c>
      <c r="K163">
        <v>16</v>
      </c>
      <c r="L163">
        <v>97</v>
      </c>
      <c r="M163" t="s">
        <v>35</v>
      </c>
      <c r="N163" t="str">
        <f>CONCATENATE(Table3[[#This Row],[house_number]], " ",Table3[[#This Row],[street_name]])</f>
        <v>97 Rivington St</v>
      </c>
      <c r="O163" t="s">
        <v>103</v>
      </c>
      <c r="P163" t="s">
        <v>13</v>
      </c>
      <c r="Q163">
        <v>10014</v>
      </c>
      <c r="R163" t="str">
        <f>CONCATENATE(Table3[[#This Row],[address]],",",Table3[[#This Row],[city]],",",Table3[[#This Row],[state]])</f>
        <v>97 Rivington St,New York,NY</v>
      </c>
      <c r="S163">
        <f>VLOOKUP(Table3[[#This Row],[summons_number]],GeocodeResults!A:G,6,FALSE)</f>
        <v>40.720066000000003</v>
      </c>
      <c r="T163">
        <f>VLOOKUP(Table3[[#This Row],[summons_number]],GeocodeResults!A:G,7,FALSE)</f>
        <v>-73.988510000000005</v>
      </c>
    </row>
    <row r="164" spans="1:20" x14ac:dyDescent="0.25">
      <c r="A164">
        <v>7937992517</v>
      </c>
      <c r="B164" s="1">
        <v>41502</v>
      </c>
      <c r="C164">
        <v>20</v>
      </c>
      <c r="D164">
        <f>VLOOKUP(Table3[[#This Row],[violation_code]],Table2[[violation_code]:[category]],3,FALSE)</f>
        <v>2</v>
      </c>
      <c r="E164">
        <v>353164</v>
      </c>
      <c r="F164">
        <v>441</v>
      </c>
      <c r="G164">
        <v>441</v>
      </c>
      <c r="H164" t="s">
        <v>12</v>
      </c>
      <c r="I164">
        <v>1641</v>
      </c>
      <c r="J164" s="2">
        <v>0.69513888888888886</v>
      </c>
      <c r="K164">
        <v>16</v>
      </c>
      <c r="L164">
        <v>173</v>
      </c>
      <c r="M164" t="s">
        <v>25</v>
      </c>
      <c r="N164" t="str">
        <f>CONCATENATE(Table3[[#This Row],[house_number]], " ",Table3[[#This Row],[street_name]])</f>
        <v>173 Ludlow St</v>
      </c>
      <c r="O164" t="s">
        <v>103</v>
      </c>
      <c r="P164" t="s">
        <v>13</v>
      </c>
      <c r="Q164">
        <v>10014</v>
      </c>
      <c r="R164" t="str">
        <f>CONCATENATE(Table3[[#This Row],[address]],",",Table3[[#This Row],[city]],",",Table3[[#This Row],[state]])</f>
        <v>173 Ludlow St,New York,NY</v>
      </c>
      <c r="S164">
        <f>VLOOKUP(Table3[[#This Row],[summons_number]],GeocodeResults!A:G,6,FALSE)</f>
        <v>40.721657</v>
      </c>
      <c r="T164">
        <f>VLOOKUP(Table3[[#This Row],[summons_number]],GeocodeResults!A:G,7,FALSE)</f>
        <v>-73.987629999999996</v>
      </c>
    </row>
    <row r="165" spans="1:20" x14ac:dyDescent="0.25">
      <c r="A165">
        <v>7937992530</v>
      </c>
      <c r="B165" s="1">
        <v>41502</v>
      </c>
      <c r="C165">
        <v>14</v>
      </c>
      <c r="D165">
        <f>VLOOKUP(Table3[[#This Row],[violation_code]],Table2[[violation_code]:[category]],3,FALSE)</f>
        <v>2</v>
      </c>
      <c r="E165">
        <v>353164</v>
      </c>
      <c r="F165">
        <v>451</v>
      </c>
      <c r="G165">
        <v>451</v>
      </c>
      <c r="H165" t="s">
        <v>12</v>
      </c>
      <c r="I165">
        <v>1651</v>
      </c>
      <c r="J165" s="2">
        <v>0.70208333333333339</v>
      </c>
      <c r="K165">
        <v>16</v>
      </c>
      <c r="L165">
        <v>200</v>
      </c>
      <c r="M165" t="s">
        <v>52</v>
      </c>
      <c r="N165" t="str">
        <f>CONCATENATE(Table3[[#This Row],[house_number]], " ",Table3[[#This Row],[street_name]])</f>
        <v>200 Orchard St</v>
      </c>
      <c r="O165" t="s">
        <v>103</v>
      </c>
      <c r="P165" t="s">
        <v>13</v>
      </c>
      <c r="Q165">
        <v>10014</v>
      </c>
      <c r="R165" t="str">
        <f>CONCATENATE(Table3[[#This Row],[address]],",",Table3[[#This Row],[city]],",",Table3[[#This Row],[state]])</f>
        <v>200 Orchard St,New York,NY</v>
      </c>
      <c r="S165">
        <f>VLOOKUP(Table3[[#This Row],[summons_number]],GeocodeResults!A:G,6,FALSE)</f>
        <v>40.721736999999997</v>
      </c>
      <c r="T165">
        <f>VLOOKUP(Table3[[#This Row],[summons_number]],GeocodeResults!A:G,7,FALSE)</f>
        <v>-73.988299999999995</v>
      </c>
    </row>
    <row r="166" spans="1:20" x14ac:dyDescent="0.25">
      <c r="A166">
        <v>7937992554</v>
      </c>
      <c r="B166" s="1">
        <v>41502</v>
      </c>
      <c r="C166">
        <v>38</v>
      </c>
      <c r="D166">
        <f>VLOOKUP(Table3[[#This Row],[violation_code]],Table2[[violation_code]:[category]],3,FALSE)</f>
        <v>5</v>
      </c>
      <c r="E166">
        <v>353164</v>
      </c>
      <c r="F166">
        <v>523</v>
      </c>
      <c r="G166">
        <v>523</v>
      </c>
      <c r="H166" t="s">
        <v>12</v>
      </c>
      <c r="I166">
        <v>1723</v>
      </c>
      <c r="J166" s="2">
        <v>0.72430555555555554</v>
      </c>
      <c r="K166">
        <v>17</v>
      </c>
      <c r="L166">
        <v>177</v>
      </c>
      <c r="M166" t="s">
        <v>52</v>
      </c>
      <c r="N166" t="str">
        <f>CONCATENATE(Table3[[#This Row],[house_number]], " ",Table3[[#This Row],[street_name]])</f>
        <v>177 Orchard St</v>
      </c>
      <c r="O166" t="s">
        <v>103</v>
      </c>
      <c r="P166" t="s">
        <v>13</v>
      </c>
      <c r="Q166">
        <v>10014</v>
      </c>
      <c r="R166" t="str">
        <f>CONCATENATE(Table3[[#This Row],[address]],",",Table3[[#This Row],[city]],",",Table3[[#This Row],[state]])</f>
        <v>177 Orchard St,New York,NY</v>
      </c>
      <c r="S166">
        <f>VLOOKUP(Table3[[#This Row],[summons_number]],GeocodeResults!A:G,6,FALSE)</f>
        <v>40.721558000000002</v>
      </c>
      <c r="T166">
        <f>VLOOKUP(Table3[[#This Row],[summons_number]],GeocodeResults!A:G,7,FALSE)</f>
        <v>-73.988550000000004</v>
      </c>
    </row>
    <row r="167" spans="1:20" x14ac:dyDescent="0.25">
      <c r="A167">
        <v>7937992578</v>
      </c>
      <c r="B167" s="1">
        <v>41502</v>
      </c>
      <c r="C167">
        <v>38</v>
      </c>
      <c r="D167">
        <f>VLOOKUP(Table3[[#This Row],[violation_code]],Table2[[violation_code]:[category]],3,FALSE)</f>
        <v>5</v>
      </c>
      <c r="E167">
        <v>353164</v>
      </c>
      <c r="F167">
        <v>547</v>
      </c>
      <c r="G167">
        <v>547</v>
      </c>
      <c r="H167" t="s">
        <v>12</v>
      </c>
      <c r="I167">
        <v>1747</v>
      </c>
      <c r="J167" s="2">
        <v>0.74097222222222225</v>
      </c>
      <c r="K167">
        <v>17</v>
      </c>
      <c r="L167">
        <v>188</v>
      </c>
      <c r="M167" t="s">
        <v>25</v>
      </c>
      <c r="N167" t="str">
        <f>CONCATENATE(Table3[[#This Row],[house_number]], " ",Table3[[#This Row],[street_name]])</f>
        <v>188 Ludlow St</v>
      </c>
      <c r="O167" t="s">
        <v>103</v>
      </c>
      <c r="P167" t="s">
        <v>13</v>
      </c>
      <c r="Q167">
        <v>10014</v>
      </c>
      <c r="R167" t="str">
        <f>CONCATENATE(Table3[[#This Row],[address]],",",Table3[[#This Row],[city]],",",Table3[[#This Row],[state]])</f>
        <v>188 Ludlow St,New York,NY</v>
      </c>
      <c r="S167">
        <f>VLOOKUP(Table3[[#This Row],[summons_number]],GeocodeResults!A:G,6,FALSE)</f>
        <v>40.722107000000001</v>
      </c>
      <c r="T167">
        <f>VLOOKUP(Table3[[#This Row],[summons_number]],GeocodeResults!A:G,7,FALSE)</f>
        <v>-73.98724</v>
      </c>
    </row>
    <row r="168" spans="1:20" x14ac:dyDescent="0.25">
      <c r="A168">
        <v>7937992396</v>
      </c>
      <c r="B168" s="1">
        <v>41502</v>
      </c>
      <c r="C168">
        <v>71</v>
      </c>
      <c r="D168">
        <f>VLOOKUP(Table3[[#This Row],[violation_code]],Table2[[violation_code]:[category]],3,FALSE)</f>
        <v>5</v>
      </c>
      <c r="E168">
        <v>353164</v>
      </c>
      <c r="F168">
        <v>1253</v>
      </c>
      <c r="G168">
        <v>53</v>
      </c>
      <c r="H168" t="s">
        <v>12</v>
      </c>
      <c r="I168">
        <v>1253</v>
      </c>
      <c r="J168" s="2">
        <v>0.53680555555555554</v>
      </c>
      <c r="K168">
        <v>12</v>
      </c>
      <c r="L168">
        <v>99</v>
      </c>
      <c r="M168" t="s">
        <v>54</v>
      </c>
      <c r="N168" t="str">
        <f>CONCATENATE(Table3[[#This Row],[house_number]], " ",Table3[[#This Row],[street_name]])</f>
        <v>99 Suffolk St</v>
      </c>
      <c r="O168" t="s">
        <v>103</v>
      </c>
      <c r="P168" t="s">
        <v>13</v>
      </c>
      <c r="Q168">
        <v>10014</v>
      </c>
      <c r="R168" t="str">
        <f>CONCATENATE(Table3[[#This Row],[address]],",",Table3[[#This Row],[city]],",",Table3[[#This Row],[state]])</f>
        <v>99 Suffolk St,New York,NY</v>
      </c>
      <c r="S168">
        <f>VLOOKUP(Table3[[#This Row],[summons_number]],GeocodeResults!A:G,6,FALSE)</f>
        <v>40.718693000000002</v>
      </c>
      <c r="T168">
        <f>VLOOKUP(Table3[[#This Row],[summons_number]],GeocodeResults!A:G,7,FALSE)</f>
        <v>-73.986329999999995</v>
      </c>
    </row>
    <row r="169" spans="1:20" x14ac:dyDescent="0.25">
      <c r="A169">
        <v>7937992402</v>
      </c>
      <c r="B169" s="1">
        <v>41502</v>
      </c>
      <c r="C169">
        <v>37</v>
      </c>
      <c r="D169">
        <f>VLOOKUP(Table3[[#This Row],[violation_code]],Table2[[violation_code]:[category]],3,FALSE)</f>
        <v>4</v>
      </c>
      <c r="E169">
        <v>353164</v>
      </c>
      <c r="F169">
        <v>109</v>
      </c>
      <c r="G169">
        <v>109</v>
      </c>
      <c r="H169" t="s">
        <v>12</v>
      </c>
      <c r="I169">
        <v>1309</v>
      </c>
      <c r="J169" s="2">
        <v>0.54791666666666672</v>
      </c>
      <c r="K169">
        <v>13</v>
      </c>
      <c r="L169">
        <v>142</v>
      </c>
      <c r="M169" t="s">
        <v>25</v>
      </c>
      <c r="N169" t="str">
        <f>CONCATENATE(Table3[[#This Row],[house_number]], " ",Table3[[#This Row],[street_name]])</f>
        <v>142 Ludlow St</v>
      </c>
      <c r="O169" t="s">
        <v>103</v>
      </c>
      <c r="P169" t="s">
        <v>13</v>
      </c>
      <c r="Q169">
        <v>10014</v>
      </c>
      <c r="R169" t="str">
        <f>CONCATENATE(Table3[[#This Row],[address]],",",Table3[[#This Row],[city]],",",Table3[[#This Row],[state]])</f>
        <v>142 Ludlow St,New York,NY</v>
      </c>
      <c r="S169">
        <f>VLOOKUP(Table3[[#This Row],[summons_number]],GeocodeResults!A:G,6,FALSE)</f>
        <v>40.720511999999999</v>
      </c>
      <c r="T169">
        <f>VLOOKUP(Table3[[#This Row],[summons_number]],GeocodeResults!A:G,7,FALSE)</f>
        <v>-73.988060000000004</v>
      </c>
    </row>
    <row r="170" spans="1:20" x14ac:dyDescent="0.25">
      <c r="A170">
        <v>7937992414</v>
      </c>
      <c r="B170" s="1">
        <v>41502</v>
      </c>
      <c r="C170">
        <v>51</v>
      </c>
      <c r="D170">
        <f>VLOOKUP(Table3[[#This Row],[violation_code]],Table2[[violation_code]:[category]],3,FALSE)</f>
        <v>3</v>
      </c>
      <c r="E170">
        <v>353164</v>
      </c>
      <c r="F170">
        <v>135</v>
      </c>
      <c r="G170">
        <v>135</v>
      </c>
      <c r="H170" t="s">
        <v>12</v>
      </c>
      <c r="I170">
        <v>1335</v>
      </c>
      <c r="J170" s="2">
        <v>0.56597222222222221</v>
      </c>
      <c r="K170">
        <v>13</v>
      </c>
      <c r="L170">
        <v>100</v>
      </c>
      <c r="M170" t="s">
        <v>34</v>
      </c>
      <c r="N170" t="str">
        <f>CONCATENATE(Table3[[#This Row],[house_number]], " ",Table3[[#This Row],[street_name]])</f>
        <v>100 Stanton St</v>
      </c>
      <c r="O170" t="s">
        <v>103</v>
      </c>
      <c r="P170" t="s">
        <v>13</v>
      </c>
      <c r="Q170">
        <v>10014</v>
      </c>
      <c r="R170" t="str">
        <f>CONCATENATE(Table3[[#This Row],[address]],",",Table3[[#This Row],[city]],",",Table3[[#This Row],[state]])</f>
        <v>100 Stanton St,New York,NY</v>
      </c>
      <c r="S170">
        <f>VLOOKUP(Table3[[#This Row],[summons_number]],GeocodeResults!A:G,6,FALSE)</f>
        <v>40.721355000000003</v>
      </c>
      <c r="T170">
        <f>VLOOKUP(Table3[[#This Row],[summons_number]],GeocodeResults!A:G,7,FALSE)</f>
        <v>-73.987970000000004</v>
      </c>
    </row>
    <row r="171" spans="1:20" x14ac:dyDescent="0.25">
      <c r="A171">
        <v>7937992426</v>
      </c>
      <c r="B171" s="1">
        <v>41502</v>
      </c>
      <c r="C171">
        <v>71</v>
      </c>
      <c r="D171">
        <f>VLOOKUP(Table3[[#This Row],[violation_code]],Table2[[violation_code]:[category]],3,FALSE)</f>
        <v>5</v>
      </c>
      <c r="E171">
        <v>353164</v>
      </c>
      <c r="F171">
        <v>147</v>
      </c>
      <c r="G171">
        <v>147</v>
      </c>
      <c r="H171" t="s">
        <v>12</v>
      </c>
      <c r="I171">
        <v>1347</v>
      </c>
      <c r="J171" s="2">
        <v>0.57430555555555551</v>
      </c>
      <c r="K171">
        <v>13</v>
      </c>
      <c r="L171">
        <v>138</v>
      </c>
      <c r="M171" t="s">
        <v>25</v>
      </c>
      <c r="N171" t="str">
        <f>CONCATENATE(Table3[[#This Row],[house_number]], " ",Table3[[#This Row],[street_name]])</f>
        <v>138 Ludlow St</v>
      </c>
      <c r="O171" t="s">
        <v>103</v>
      </c>
      <c r="P171" t="s">
        <v>13</v>
      </c>
      <c r="Q171">
        <v>10014</v>
      </c>
      <c r="R171" t="str">
        <f>CONCATENATE(Table3[[#This Row],[address]],",",Table3[[#This Row],[city]],",",Table3[[#This Row],[state]])</f>
        <v>138 Ludlow St,New York,NY</v>
      </c>
      <c r="S171">
        <f>VLOOKUP(Table3[[#This Row],[summons_number]],GeocodeResults!A:G,6,FALSE)</f>
        <v>40.720345000000002</v>
      </c>
      <c r="T171">
        <f>VLOOKUP(Table3[[#This Row],[summons_number]],GeocodeResults!A:G,7,FALSE)</f>
        <v>-73.988144000000005</v>
      </c>
    </row>
    <row r="172" spans="1:20" x14ac:dyDescent="0.25">
      <c r="A172">
        <v>7937992438</v>
      </c>
      <c r="B172" s="1">
        <v>41502</v>
      </c>
      <c r="C172">
        <v>16</v>
      </c>
      <c r="D172">
        <f>VLOOKUP(Table3[[#This Row],[violation_code]],Table2[[violation_code]:[category]],3,FALSE)</f>
        <v>2</v>
      </c>
      <c r="E172">
        <v>353164</v>
      </c>
      <c r="F172">
        <v>152</v>
      </c>
      <c r="G172">
        <v>152</v>
      </c>
      <c r="H172" t="s">
        <v>12</v>
      </c>
      <c r="I172">
        <v>1352</v>
      </c>
      <c r="J172" s="2">
        <v>0.57777777777777783</v>
      </c>
      <c r="K172">
        <v>13</v>
      </c>
      <c r="L172">
        <v>104</v>
      </c>
      <c r="M172" t="s">
        <v>35</v>
      </c>
      <c r="N172" t="str">
        <f>CONCATENATE(Table3[[#This Row],[house_number]], " ",Table3[[#This Row],[street_name]])</f>
        <v>104 Rivington St</v>
      </c>
      <c r="O172" t="s">
        <v>103</v>
      </c>
      <c r="P172" t="s">
        <v>13</v>
      </c>
      <c r="Q172">
        <v>10014</v>
      </c>
      <c r="R172" t="str">
        <f>CONCATENATE(Table3[[#This Row],[address]],",",Table3[[#This Row],[city]],",",Table3[[#This Row],[state]])</f>
        <v>104 Rivington St,New York,NY</v>
      </c>
      <c r="S172">
        <f>VLOOKUP(Table3[[#This Row],[summons_number]],GeocodeResults!A:G,6,FALSE)</f>
        <v>40.720055000000002</v>
      </c>
      <c r="T172">
        <f>VLOOKUP(Table3[[#This Row],[summons_number]],GeocodeResults!A:G,7,FALSE)</f>
        <v>-73.988079999999997</v>
      </c>
    </row>
    <row r="173" spans="1:20" x14ac:dyDescent="0.25">
      <c r="A173">
        <v>7937992440</v>
      </c>
      <c r="B173" s="1">
        <v>41502</v>
      </c>
      <c r="C173">
        <v>16</v>
      </c>
      <c r="D173">
        <f>VLOOKUP(Table3[[#This Row],[violation_code]],Table2[[violation_code]:[category]],3,FALSE)</f>
        <v>2</v>
      </c>
      <c r="E173">
        <v>353164</v>
      </c>
      <c r="F173">
        <v>155</v>
      </c>
      <c r="G173">
        <v>155</v>
      </c>
      <c r="H173" t="s">
        <v>12</v>
      </c>
      <c r="I173">
        <v>1355</v>
      </c>
      <c r="J173" s="2">
        <v>0.57986111111111105</v>
      </c>
      <c r="K173">
        <v>13</v>
      </c>
      <c r="L173">
        <v>104</v>
      </c>
      <c r="M173" t="s">
        <v>35</v>
      </c>
      <c r="N173" t="str">
        <f>CONCATENATE(Table3[[#This Row],[house_number]], " ",Table3[[#This Row],[street_name]])</f>
        <v>104 Rivington St</v>
      </c>
      <c r="O173" t="s">
        <v>103</v>
      </c>
      <c r="P173" t="s">
        <v>13</v>
      </c>
      <c r="Q173">
        <v>10014</v>
      </c>
      <c r="R173" t="str">
        <f>CONCATENATE(Table3[[#This Row],[address]],",",Table3[[#This Row],[city]],",",Table3[[#This Row],[state]])</f>
        <v>104 Rivington St,New York,NY</v>
      </c>
      <c r="S173">
        <f>VLOOKUP(Table3[[#This Row],[summons_number]],GeocodeResults!A:G,6,FALSE)</f>
        <v>40.720055000000002</v>
      </c>
      <c r="T173">
        <f>VLOOKUP(Table3[[#This Row],[summons_number]],GeocodeResults!A:G,7,FALSE)</f>
        <v>-73.988079999999997</v>
      </c>
    </row>
    <row r="174" spans="1:20" x14ac:dyDescent="0.25">
      <c r="A174">
        <v>7937992451</v>
      </c>
      <c r="B174" s="1">
        <v>41502</v>
      </c>
      <c r="C174">
        <v>74</v>
      </c>
      <c r="D174">
        <f>VLOOKUP(Table3[[#This Row],[violation_code]],Table2[[violation_code]:[category]],3,FALSE)</f>
        <v>5</v>
      </c>
      <c r="E174">
        <v>353164</v>
      </c>
      <c r="F174">
        <v>200</v>
      </c>
      <c r="G174">
        <v>200</v>
      </c>
      <c r="H174" t="s">
        <v>12</v>
      </c>
      <c r="I174">
        <v>1400</v>
      </c>
      <c r="J174" s="2">
        <v>0.58333333333333337</v>
      </c>
      <c r="K174">
        <v>14</v>
      </c>
      <c r="L174">
        <v>104</v>
      </c>
      <c r="M174" t="s">
        <v>35</v>
      </c>
      <c r="N174" t="str">
        <f>CONCATENATE(Table3[[#This Row],[house_number]], " ",Table3[[#This Row],[street_name]])</f>
        <v>104 Rivington St</v>
      </c>
      <c r="O174" t="s">
        <v>103</v>
      </c>
      <c r="P174" t="s">
        <v>13</v>
      </c>
      <c r="Q174">
        <v>10014</v>
      </c>
      <c r="R174" t="str">
        <f>CONCATENATE(Table3[[#This Row],[address]],",",Table3[[#This Row],[city]],",",Table3[[#This Row],[state]])</f>
        <v>104 Rivington St,New York,NY</v>
      </c>
      <c r="S174">
        <f>VLOOKUP(Table3[[#This Row],[summons_number]],GeocodeResults!A:G,6,FALSE)</f>
        <v>40.720055000000002</v>
      </c>
      <c r="T174">
        <f>VLOOKUP(Table3[[#This Row],[summons_number]],GeocodeResults!A:G,7,FALSE)</f>
        <v>-73.988079999999997</v>
      </c>
    </row>
    <row r="175" spans="1:20" x14ac:dyDescent="0.25">
      <c r="A175">
        <v>7937992475</v>
      </c>
      <c r="B175" s="1">
        <v>41502</v>
      </c>
      <c r="C175">
        <v>37</v>
      </c>
      <c r="D175">
        <f>VLOOKUP(Table3[[#This Row],[violation_code]],Table2[[violation_code]:[category]],3,FALSE)</f>
        <v>4</v>
      </c>
      <c r="E175">
        <v>353164</v>
      </c>
      <c r="F175">
        <v>251</v>
      </c>
      <c r="G175">
        <v>251</v>
      </c>
      <c r="H175" t="s">
        <v>12</v>
      </c>
      <c r="I175">
        <v>1451</v>
      </c>
      <c r="J175" s="2">
        <v>0.61875000000000002</v>
      </c>
      <c r="K175">
        <v>14</v>
      </c>
      <c r="L175" t="s">
        <v>57</v>
      </c>
      <c r="M175" t="s">
        <v>37</v>
      </c>
      <c r="N175" t="str">
        <f>CONCATENATE(Table3[[#This Row],[house_number]], " ",Table3[[#This Row],[street_name]])</f>
        <v>80-82 Clinton St</v>
      </c>
      <c r="O175" t="s">
        <v>103</v>
      </c>
      <c r="P175" t="s">
        <v>13</v>
      </c>
      <c r="Q175">
        <v>10014</v>
      </c>
      <c r="R175" t="str">
        <f>CONCATENATE(Table3[[#This Row],[address]],",",Table3[[#This Row],[city]],",",Table3[[#This Row],[state]])</f>
        <v>80-82 Clinton St,New York,NY</v>
      </c>
      <c r="S175">
        <f>VLOOKUP(Table3[[#This Row],[summons_number]],GeocodeResults!A:G,6,FALSE)</f>
        <v>40.718837999999998</v>
      </c>
      <c r="T175">
        <f>VLOOKUP(Table3[[#This Row],[summons_number]],GeocodeResults!A:G,7,FALSE)</f>
        <v>-73.985119999999995</v>
      </c>
    </row>
    <row r="176" spans="1:20" x14ac:dyDescent="0.25">
      <c r="A176">
        <v>7937992487</v>
      </c>
      <c r="B176" s="1">
        <v>41502</v>
      </c>
      <c r="C176">
        <v>38</v>
      </c>
      <c r="D176">
        <f>VLOOKUP(Table3[[#This Row],[violation_code]],Table2[[violation_code]:[category]],3,FALSE)</f>
        <v>5</v>
      </c>
      <c r="E176">
        <v>353164</v>
      </c>
      <c r="F176">
        <v>300</v>
      </c>
      <c r="G176">
        <v>300</v>
      </c>
      <c r="H176" t="s">
        <v>12</v>
      </c>
      <c r="I176">
        <v>1500</v>
      </c>
      <c r="J176" s="2">
        <v>0.625</v>
      </c>
      <c r="K176">
        <v>15</v>
      </c>
      <c r="L176">
        <v>137</v>
      </c>
      <c r="M176" t="s">
        <v>35</v>
      </c>
      <c r="N176" t="str">
        <f>CONCATENATE(Table3[[#This Row],[house_number]], " ",Table3[[#This Row],[street_name]])</f>
        <v>137 Rivington St</v>
      </c>
      <c r="O176" t="s">
        <v>103</v>
      </c>
      <c r="P176" t="s">
        <v>13</v>
      </c>
      <c r="Q176">
        <v>10014</v>
      </c>
      <c r="R176" t="str">
        <f>CONCATENATE(Table3[[#This Row],[address]],",",Table3[[#This Row],[city]],",",Table3[[#This Row],[state]])</f>
        <v>137 Rivington St,New York,NY</v>
      </c>
      <c r="S176">
        <f>VLOOKUP(Table3[[#This Row],[summons_number]],GeocodeResults!A:G,6,FALSE)</f>
        <v>40.719433000000002</v>
      </c>
      <c r="T176">
        <f>VLOOKUP(Table3[[#This Row],[summons_number]],GeocodeResults!A:G,7,FALSE)</f>
        <v>-73.986410000000006</v>
      </c>
    </row>
    <row r="177" spans="1:20" x14ac:dyDescent="0.25">
      <c r="A177">
        <v>7937992529</v>
      </c>
      <c r="B177" s="1">
        <v>41502</v>
      </c>
      <c r="C177">
        <v>38</v>
      </c>
      <c r="D177">
        <f>VLOOKUP(Table3[[#This Row],[violation_code]],Table2[[violation_code]:[category]],3,FALSE)</f>
        <v>5</v>
      </c>
      <c r="E177">
        <v>353164</v>
      </c>
      <c r="F177">
        <v>445</v>
      </c>
      <c r="G177">
        <v>445</v>
      </c>
      <c r="H177" t="s">
        <v>12</v>
      </c>
      <c r="I177">
        <v>1645</v>
      </c>
      <c r="J177" s="2">
        <v>0.69791666666666663</v>
      </c>
      <c r="K177">
        <v>16</v>
      </c>
      <c r="L177">
        <v>188</v>
      </c>
      <c r="M177" t="s">
        <v>25</v>
      </c>
      <c r="N177" t="str">
        <f>CONCATENATE(Table3[[#This Row],[house_number]], " ",Table3[[#This Row],[street_name]])</f>
        <v>188 Ludlow St</v>
      </c>
      <c r="O177" t="s">
        <v>103</v>
      </c>
      <c r="P177" t="s">
        <v>13</v>
      </c>
      <c r="Q177">
        <v>10014</v>
      </c>
      <c r="R177" t="str">
        <f>CONCATENATE(Table3[[#This Row],[address]],",",Table3[[#This Row],[city]],",",Table3[[#This Row],[state]])</f>
        <v>188 Ludlow St,New York,NY</v>
      </c>
      <c r="S177">
        <f>VLOOKUP(Table3[[#This Row],[summons_number]],GeocodeResults!A:G,6,FALSE)</f>
        <v>40.722107000000001</v>
      </c>
      <c r="T177">
        <f>VLOOKUP(Table3[[#This Row],[summons_number]],GeocodeResults!A:G,7,FALSE)</f>
        <v>-73.98724</v>
      </c>
    </row>
    <row r="178" spans="1:20" x14ac:dyDescent="0.25">
      <c r="A178">
        <v>7937992542</v>
      </c>
      <c r="B178" s="1">
        <v>41502</v>
      </c>
      <c r="C178">
        <v>20</v>
      </c>
      <c r="D178">
        <f>VLOOKUP(Table3[[#This Row],[violation_code]],Table2[[violation_code]:[category]],3,FALSE)</f>
        <v>2</v>
      </c>
      <c r="E178">
        <v>353164</v>
      </c>
      <c r="F178">
        <v>515</v>
      </c>
      <c r="G178">
        <v>515</v>
      </c>
      <c r="H178" t="s">
        <v>12</v>
      </c>
      <c r="I178">
        <v>1715</v>
      </c>
      <c r="J178" s="2">
        <v>0.71875</v>
      </c>
      <c r="K178">
        <v>17</v>
      </c>
      <c r="L178">
        <v>158</v>
      </c>
      <c r="M178" t="s">
        <v>25</v>
      </c>
      <c r="N178" t="str">
        <f>CONCATENATE(Table3[[#This Row],[house_number]], " ",Table3[[#This Row],[street_name]])</f>
        <v>158 Ludlow St</v>
      </c>
      <c r="O178" t="s">
        <v>103</v>
      </c>
      <c r="P178" t="s">
        <v>13</v>
      </c>
      <c r="Q178">
        <v>10014</v>
      </c>
      <c r="R178" t="str">
        <f>CONCATENATE(Table3[[#This Row],[address]],",",Table3[[#This Row],[city]],",",Table3[[#This Row],[state]])</f>
        <v>158 Ludlow St,New York,NY</v>
      </c>
      <c r="S178">
        <f>VLOOKUP(Table3[[#This Row],[summons_number]],GeocodeResults!A:G,6,FALSE)</f>
        <v>40.721179999999997</v>
      </c>
      <c r="T178">
        <f>VLOOKUP(Table3[[#This Row],[summons_number]],GeocodeResults!A:G,7,FALSE)</f>
        <v>-73.987719999999996</v>
      </c>
    </row>
    <row r="179" spans="1:20" x14ac:dyDescent="0.25">
      <c r="A179">
        <v>7937992566</v>
      </c>
      <c r="B179" s="1">
        <v>41502</v>
      </c>
      <c r="C179">
        <v>38</v>
      </c>
      <c r="D179">
        <f>VLOOKUP(Table3[[#This Row],[violation_code]],Table2[[violation_code]:[category]],3,FALSE)</f>
        <v>5</v>
      </c>
      <c r="E179">
        <v>353164</v>
      </c>
      <c r="F179">
        <v>530</v>
      </c>
      <c r="G179">
        <v>530</v>
      </c>
      <c r="H179" t="s">
        <v>12</v>
      </c>
      <c r="I179">
        <v>1730</v>
      </c>
      <c r="J179" s="2">
        <v>0.72916666666666663</v>
      </c>
      <c r="K179">
        <v>17</v>
      </c>
      <c r="L179">
        <v>130</v>
      </c>
      <c r="M179" t="s">
        <v>52</v>
      </c>
      <c r="N179" t="str">
        <f>CONCATENATE(Table3[[#This Row],[house_number]], " ",Table3[[#This Row],[street_name]])</f>
        <v>130 Orchard St</v>
      </c>
      <c r="O179" t="s">
        <v>103</v>
      </c>
      <c r="P179" t="s">
        <v>13</v>
      </c>
      <c r="Q179">
        <v>10014</v>
      </c>
      <c r="R179" t="str">
        <f>CONCATENATE(Table3[[#This Row],[address]],",",Table3[[#This Row],[city]],",",Table3[[#This Row],[state]])</f>
        <v>130 Orchard St,New York,NY</v>
      </c>
      <c r="S179">
        <f>VLOOKUP(Table3[[#This Row],[summons_number]],GeocodeResults!A:G,6,FALSE)</f>
        <v>40.719799999999999</v>
      </c>
      <c r="T179">
        <f>VLOOKUP(Table3[[#This Row],[summons_number]],GeocodeResults!A:G,7,FALSE)</f>
        <v>-73.989295999999996</v>
      </c>
    </row>
    <row r="180" spans="1:20" x14ac:dyDescent="0.25">
      <c r="A180">
        <v>7937992864</v>
      </c>
      <c r="B180" s="1">
        <v>41503</v>
      </c>
      <c r="C180">
        <v>38</v>
      </c>
      <c r="D180">
        <f>VLOOKUP(Table3[[#This Row],[violation_code]],Table2[[violation_code]:[category]],3,FALSE)</f>
        <v>5</v>
      </c>
      <c r="E180">
        <v>353164</v>
      </c>
      <c r="F180">
        <v>1245</v>
      </c>
      <c r="G180">
        <v>45</v>
      </c>
      <c r="H180" t="s">
        <v>12</v>
      </c>
      <c r="I180">
        <v>1245</v>
      </c>
      <c r="J180" s="2">
        <v>0.53125</v>
      </c>
      <c r="K180">
        <v>12</v>
      </c>
      <c r="L180">
        <v>78</v>
      </c>
      <c r="M180" t="s">
        <v>37</v>
      </c>
      <c r="N180" t="str">
        <f>CONCATENATE(Table3[[#This Row],[house_number]], " ",Table3[[#This Row],[street_name]])</f>
        <v>78 Clinton St</v>
      </c>
      <c r="O180" t="s">
        <v>103</v>
      </c>
      <c r="P180" t="s">
        <v>13</v>
      </c>
      <c r="Q180">
        <v>10014</v>
      </c>
      <c r="R180" t="str">
        <f>CONCATENATE(Table3[[#This Row],[address]],",",Table3[[#This Row],[city]],",",Table3[[#This Row],[state]])</f>
        <v>78 Clinton St,New York,NY</v>
      </c>
      <c r="S180">
        <f>VLOOKUP(Table3[[#This Row],[summons_number]],GeocodeResults!A:G,6,FALSE)</f>
        <v>40.718902999999997</v>
      </c>
      <c r="T180">
        <f>VLOOKUP(Table3[[#This Row],[summons_number]],GeocodeResults!A:G,7,FALSE)</f>
        <v>-73.98509</v>
      </c>
    </row>
    <row r="181" spans="1:20" x14ac:dyDescent="0.25">
      <c r="A181">
        <v>7937992876</v>
      </c>
      <c r="B181" s="1">
        <v>41503</v>
      </c>
      <c r="C181">
        <v>38</v>
      </c>
      <c r="D181">
        <f>VLOOKUP(Table3[[#This Row],[violation_code]],Table2[[violation_code]:[category]],3,FALSE)</f>
        <v>5</v>
      </c>
      <c r="E181">
        <v>353164</v>
      </c>
      <c r="F181">
        <v>1256</v>
      </c>
      <c r="G181">
        <v>56</v>
      </c>
      <c r="H181" t="s">
        <v>12</v>
      </c>
      <c r="I181">
        <v>1256</v>
      </c>
      <c r="J181" s="2">
        <v>0.53888888888888886</v>
      </c>
      <c r="K181">
        <v>12</v>
      </c>
      <c r="L181">
        <v>131</v>
      </c>
      <c r="M181" t="s">
        <v>35</v>
      </c>
      <c r="N181" t="str">
        <f>CONCATENATE(Table3[[#This Row],[house_number]], " ",Table3[[#This Row],[street_name]])</f>
        <v>131 Rivington St</v>
      </c>
      <c r="O181" t="s">
        <v>103</v>
      </c>
      <c r="P181" t="s">
        <v>13</v>
      </c>
      <c r="Q181">
        <v>10014</v>
      </c>
      <c r="R181" t="str">
        <f>CONCATENATE(Table3[[#This Row],[address]],",",Table3[[#This Row],[city]],",",Table3[[#This Row],[state]])</f>
        <v>131 Rivington St,New York,NY</v>
      </c>
      <c r="S181">
        <f>VLOOKUP(Table3[[#This Row],[summons_number]],GeocodeResults!A:G,6,FALSE)</f>
        <v>40.719535999999998</v>
      </c>
      <c r="T181">
        <f>VLOOKUP(Table3[[#This Row],[summons_number]],GeocodeResults!A:G,7,FALSE)</f>
        <v>-73.986755000000002</v>
      </c>
    </row>
    <row r="182" spans="1:20" x14ac:dyDescent="0.25">
      <c r="A182">
        <v>7937992888</v>
      </c>
      <c r="B182" s="1">
        <v>41503</v>
      </c>
      <c r="C182">
        <v>38</v>
      </c>
      <c r="D182">
        <f>VLOOKUP(Table3[[#This Row],[violation_code]],Table2[[violation_code]:[category]],3,FALSE)</f>
        <v>5</v>
      </c>
      <c r="E182">
        <v>353164</v>
      </c>
      <c r="F182">
        <v>107</v>
      </c>
      <c r="G182">
        <v>107</v>
      </c>
      <c r="H182" t="s">
        <v>12</v>
      </c>
      <c r="I182">
        <v>1307</v>
      </c>
      <c r="J182" s="2">
        <v>0.54652777777777783</v>
      </c>
      <c r="K182">
        <v>13</v>
      </c>
      <c r="L182">
        <v>172</v>
      </c>
      <c r="M182" t="s">
        <v>25</v>
      </c>
      <c r="N182" t="str">
        <f>CONCATENATE(Table3[[#This Row],[house_number]], " ",Table3[[#This Row],[street_name]])</f>
        <v>172 Ludlow St</v>
      </c>
      <c r="O182" t="s">
        <v>103</v>
      </c>
      <c r="P182" t="s">
        <v>13</v>
      </c>
      <c r="Q182">
        <v>10014</v>
      </c>
      <c r="R182" t="str">
        <f>CONCATENATE(Table3[[#This Row],[address]],",",Table3[[#This Row],[city]],",",Table3[[#This Row],[state]])</f>
        <v>172 Ludlow St,New York,NY</v>
      </c>
      <c r="S182">
        <f>VLOOKUP(Table3[[#This Row],[summons_number]],GeocodeResults!A:G,6,FALSE)</f>
        <v>40.721620000000001</v>
      </c>
      <c r="T182">
        <f>VLOOKUP(Table3[[#This Row],[summons_number]],GeocodeResults!A:G,7,FALSE)</f>
        <v>-73.987494999999996</v>
      </c>
    </row>
    <row r="183" spans="1:20" x14ac:dyDescent="0.25">
      <c r="A183">
        <v>7937992906</v>
      </c>
      <c r="B183" s="1">
        <v>41503</v>
      </c>
      <c r="C183">
        <v>38</v>
      </c>
      <c r="D183">
        <f>VLOOKUP(Table3[[#This Row],[violation_code]],Table2[[violation_code]:[category]],3,FALSE)</f>
        <v>5</v>
      </c>
      <c r="E183">
        <v>353164</v>
      </c>
      <c r="F183">
        <v>135</v>
      </c>
      <c r="G183">
        <v>135</v>
      </c>
      <c r="H183" t="s">
        <v>12</v>
      </c>
      <c r="I183">
        <v>1335</v>
      </c>
      <c r="J183" s="2">
        <v>0.56597222222222221</v>
      </c>
      <c r="K183">
        <v>13</v>
      </c>
      <c r="L183">
        <v>189</v>
      </c>
      <c r="M183" t="s">
        <v>41</v>
      </c>
      <c r="N183" t="str">
        <f>CONCATENATE(Table3[[#This Row],[house_number]], " ",Table3[[#This Row],[street_name]])</f>
        <v>189 Allen St</v>
      </c>
      <c r="O183" t="s">
        <v>103</v>
      </c>
      <c r="P183" t="s">
        <v>13</v>
      </c>
      <c r="Q183">
        <v>10014</v>
      </c>
      <c r="R183" t="str">
        <f>CONCATENATE(Table3[[#This Row],[address]],",",Table3[[#This Row],[city]],",",Table3[[#This Row],[state]])</f>
        <v>189 Allen St,New York,NY</v>
      </c>
      <c r="S183">
        <f>VLOOKUP(Table3[[#This Row],[summons_number]],GeocodeResults!A:G,6,FALSE)</f>
        <v>40.722915999999998</v>
      </c>
      <c r="T183">
        <f>VLOOKUP(Table3[[#This Row],[summons_number]],GeocodeResults!A:G,7,FALSE)</f>
        <v>-73.988730000000004</v>
      </c>
    </row>
    <row r="184" spans="1:20" x14ac:dyDescent="0.25">
      <c r="A184">
        <v>7937992920</v>
      </c>
      <c r="B184" s="1">
        <v>41503</v>
      </c>
      <c r="C184">
        <v>38</v>
      </c>
      <c r="D184">
        <f>VLOOKUP(Table3[[#This Row],[violation_code]],Table2[[violation_code]:[category]],3,FALSE)</f>
        <v>5</v>
      </c>
      <c r="E184">
        <v>353164</v>
      </c>
      <c r="F184">
        <v>145</v>
      </c>
      <c r="G184">
        <v>145</v>
      </c>
      <c r="H184" t="s">
        <v>12</v>
      </c>
      <c r="I184">
        <v>1345</v>
      </c>
      <c r="J184" s="2">
        <v>0.57291666666666663</v>
      </c>
      <c r="K184">
        <v>13</v>
      </c>
      <c r="L184">
        <v>189</v>
      </c>
      <c r="M184" t="s">
        <v>41</v>
      </c>
      <c r="N184" t="str">
        <f>CONCATENATE(Table3[[#This Row],[house_number]], " ",Table3[[#This Row],[street_name]])</f>
        <v>189 Allen St</v>
      </c>
      <c r="O184" t="s">
        <v>103</v>
      </c>
      <c r="P184" t="s">
        <v>13</v>
      </c>
      <c r="Q184">
        <v>10014</v>
      </c>
      <c r="R184" t="str">
        <f>CONCATENATE(Table3[[#This Row],[address]],",",Table3[[#This Row],[city]],",",Table3[[#This Row],[state]])</f>
        <v>189 Allen St,New York,NY</v>
      </c>
      <c r="S184">
        <f>VLOOKUP(Table3[[#This Row],[summons_number]],GeocodeResults!A:G,6,FALSE)</f>
        <v>40.722915999999998</v>
      </c>
      <c r="T184">
        <f>VLOOKUP(Table3[[#This Row],[summons_number]],GeocodeResults!A:G,7,FALSE)</f>
        <v>-73.988730000000004</v>
      </c>
    </row>
    <row r="185" spans="1:20" x14ac:dyDescent="0.25">
      <c r="A185">
        <v>7937992943</v>
      </c>
      <c r="B185" s="1">
        <v>41503</v>
      </c>
      <c r="C185">
        <v>14</v>
      </c>
      <c r="D185">
        <f>VLOOKUP(Table3[[#This Row],[violation_code]],Table2[[violation_code]:[category]],3,FALSE)</f>
        <v>2</v>
      </c>
      <c r="E185">
        <v>353164</v>
      </c>
      <c r="F185">
        <v>159</v>
      </c>
      <c r="G185">
        <v>159</v>
      </c>
      <c r="H185" t="s">
        <v>12</v>
      </c>
      <c r="I185">
        <v>1359</v>
      </c>
      <c r="J185" s="2">
        <v>0.58263888888888882</v>
      </c>
      <c r="K185">
        <v>13</v>
      </c>
      <c r="L185">
        <v>95</v>
      </c>
      <c r="M185" t="s">
        <v>42</v>
      </c>
      <c r="N185" t="str">
        <f>CONCATENATE(Table3[[#This Row],[house_number]], " ",Table3[[#This Row],[street_name]])</f>
        <v>95 Delancey St</v>
      </c>
      <c r="O185" t="s">
        <v>103</v>
      </c>
      <c r="P185" t="s">
        <v>13</v>
      </c>
      <c r="Q185">
        <v>10014</v>
      </c>
      <c r="R185" t="str">
        <f>CONCATENATE(Table3[[#This Row],[address]],",",Table3[[#This Row],[city]],",",Table3[[#This Row],[state]])</f>
        <v>95 Delancey St,New York,NY</v>
      </c>
      <c r="S185">
        <f>VLOOKUP(Table3[[#This Row],[summons_number]],GeocodeResults!A:G,6,FALSE)</f>
        <v>40.718789999999998</v>
      </c>
      <c r="T185">
        <f>VLOOKUP(Table3[[#This Row],[summons_number]],GeocodeResults!A:G,7,FALSE)</f>
        <v>-73.989180000000005</v>
      </c>
    </row>
    <row r="186" spans="1:20" x14ac:dyDescent="0.25">
      <c r="A186">
        <v>7937992955</v>
      </c>
      <c r="B186" s="1">
        <v>41503</v>
      </c>
      <c r="C186">
        <v>37</v>
      </c>
      <c r="D186">
        <f>VLOOKUP(Table3[[#This Row],[violation_code]],Table2[[violation_code]:[category]],3,FALSE)</f>
        <v>4</v>
      </c>
      <c r="E186">
        <v>353164</v>
      </c>
      <c r="F186">
        <v>203</v>
      </c>
      <c r="G186">
        <v>203</v>
      </c>
      <c r="H186" t="s">
        <v>12</v>
      </c>
      <c r="I186">
        <v>1403</v>
      </c>
      <c r="J186" s="2">
        <v>0.5854166666666667</v>
      </c>
      <c r="K186">
        <v>14</v>
      </c>
      <c r="L186">
        <v>95</v>
      </c>
      <c r="M186" t="s">
        <v>42</v>
      </c>
      <c r="N186" t="str">
        <f>CONCATENATE(Table3[[#This Row],[house_number]], " ",Table3[[#This Row],[street_name]])</f>
        <v>95 Delancey St</v>
      </c>
      <c r="O186" t="s">
        <v>103</v>
      </c>
      <c r="P186" t="s">
        <v>13</v>
      </c>
      <c r="Q186">
        <v>10014</v>
      </c>
      <c r="R186" t="str">
        <f>CONCATENATE(Table3[[#This Row],[address]],",",Table3[[#This Row],[city]],",",Table3[[#This Row],[state]])</f>
        <v>95 Delancey St,New York,NY</v>
      </c>
      <c r="S186">
        <f>VLOOKUP(Table3[[#This Row],[summons_number]],GeocodeResults!A:G,6,FALSE)</f>
        <v>40.718789999999998</v>
      </c>
      <c r="T186">
        <f>VLOOKUP(Table3[[#This Row],[summons_number]],GeocodeResults!A:G,7,FALSE)</f>
        <v>-73.989180000000005</v>
      </c>
    </row>
    <row r="187" spans="1:20" hidden="1" x14ac:dyDescent="0.25">
      <c r="A187">
        <v>7937992967</v>
      </c>
      <c r="B187" s="1">
        <v>41503</v>
      </c>
      <c r="C187">
        <v>14</v>
      </c>
      <c r="D187">
        <f>VLOOKUP(Table3[[#This Row],[violation_code]],Table2[[violation_code]:[category]],3,FALSE)</f>
        <v>2</v>
      </c>
      <c r="E187">
        <v>353164</v>
      </c>
      <c r="F187">
        <v>209</v>
      </c>
      <c r="G187">
        <v>209</v>
      </c>
      <c r="H187" t="s">
        <v>12</v>
      </c>
      <c r="I187">
        <v>1409</v>
      </c>
      <c r="J187" s="2">
        <v>0.58958333333333335</v>
      </c>
      <c r="K187">
        <v>14</v>
      </c>
      <c r="M187" t="s">
        <v>58</v>
      </c>
      <c r="N187" t="str">
        <f>CONCATENATE(Table3[[#This Row],[house_number]], " ",Table3[[#This Row],[street_name]])</f>
        <v xml:space="preserve"> Broome and Ludlow Lo</v>
      </c>
      <c r="O187" t="s">
        <v>103</v>
      </c>
      <c r="P187" t="s">
        <v>13</v>
      </c>
      <c r="Q187">
        <v>10014</v>
      </c>
      <c r="R187" t="str">
        <f>CONCATENATE(Table3[[#This Row],[address]],",",Table3[[#This Row],[city]],",",Table3[[#This Row],[state]])</f>
        <v xml:space="preserve"> Broome and Ludlow Lo,New York,NY</v>
      </c>
      <c r="S187">
        <f>VLOOKUP(Table3[[#This Row],[summons_number]],GeocodeResults!A:G,6,FALSE)</f>
        <v>0</v>
      </c>
      <c r="T187">
        <f>VLOOKUP(Table3[[#This Row],[summons_number]],GeocodeResults!A:G,7,FALSE)</f>
        <v>0</v>
      </c>
    </row>
    <row r="188" spans="1:20" x14ac:dyDescent="0.25">
      <c r="A188">
        <v>7937992979</v>
      </c>
      <c r="B188" s="1">
        <v>41503</v>
      </c>
      <c r="C188">
        <v>38</v>
      </c>
      <c r="D188">
        <f>VLOOKUP(Table3[[#This Row],[violation_code]],Table2[[violation_code]:[category]],3,FALSE)</f>
        <v>5</v>
      </c>
      <c r="E188">
        <v>353164</v>
      </c>
      <c r="F188">
        <v>215</v>
      </c>
      <c r="G188">
        <v>215</v>
      </c>
      <c r="H188" t="s">
        <v>12</v>
      </c>
      <c r="I188">
        <v>1415</v>
      </c>
      <c r="J188" s="2">
        <v>0.59375</v>
      </c>
      <c r="K188">
        <v>14</v>
      </c>
      <c r="L188">
        <v>95</v>
      </c>
      <c r="M188" t="s">
        <v>52</v>
      </c>
      <c r="N188" t="str">
        <f>CONCATENATE(Table3[[#This Row],[house_number]], " ",Table3[[#This Row],[street_name]])</f>
        <v>95 Orchard St</v>
      </c>
      <c r="O188" t="s">
        <v>103</v>
      </c>
      <c r="P188" t="s">
        <v>13</v>
      </c>
      <c r="Q188">
        <v>10014</v>
      </c>
      <c r="R188" t="str">
        <f>CONCATENATE(Table3[[#This Row],[address]],",",Table3[[#This Row],[city]],",",Table3[[#This Row],[state]])</f>
        <v>95 Orchard St,New York,NY</v>
      </c>
      <c r="S188">
        <f>VLOOKUP(Table3[[#This Row],[summons_number]],GeocodeResults!A:G,6,FALSE)</f>
        <v>40.718339999999998</v>
      </c>
      <c r="T188">
        <f>VLOOKUP(Table3[[#This Row],[summons_number]],GeocodeResults!A:G,7,FALSE)</f>
        <v>-73.990200000000002</v>
      </c>
    </row>
    <row r="189" spans="1:20" x14ac:dyDescent="0.25">
      <c r="A189">
        <v>7937992992</v>
      </c>
      <c r="B189" s="1">
        <v>41503</v>
      </c>
      <c r="C189">
        <v>37</v>
      </c>
      <c r="D189">
        <f>VLOOKUP(Table3[[#This Row],[violation_code]],Table2[[violation_code]:[category]],3,FALSE)</f>
        <v>4</v>
      </c>
      <c r="E189">
        <v>353164</v>
      </c>
      <c r="F189">
        <v>231</v>
      </c>
      <c r="G189">
        <v>231</v>
      </c>
      <c r="H189" t="s">
        <v>12</v>
      </c>
      <c r="I189">
        <v>1431</v>
      </c>
      <c r="J189" s="2">
        <v>0.60486111111111118</v>
      </c>
      <c r="K189">
        <v>14</v>
      </c>
      <c r="L189">
        <v>19</v>
      </c>
      <c r="M189" t="s">
        <v>52</v>
      </c>
      <c r="N189" t="str">
        <f>CONCATENATE(Table3[[#This Row],[house_number]], " ",Table3[[#This Row],[street_name]])</f>
        <v>19 Orchard St</v>
      </c>
      <c r="O189" t="s">
        <v>103</v>
      </c>
      <c r="P189" t="s">
        <v>13</v>
      </c>
      <c r="Q189">
        <v>10014</v>
      </c>
      <c r="R189" t="str">
        <f>CONCATENATE(Table3[[#This Row],[address]],",",Table3[[#This Row],[city]],",",Table3[[#This Row],[state]])</f>
        <v>19 Orchard St,New York,NY</v>
      </c>
      <c r="S189">
        <f>VLOOKUP(Table3[[#This Row],[summons_number]],GeocodeResults!A:G,6,FALSE)</f>
        <v>40.715454000000001</v>
      </c>
      <c r="T189">
        <f>VLOOKUP(Table3[[#This Row],[summons_number]],GeocodeResults!A:G,7,FALSE)</f>
        <v>-73.991684000000006</v>
      </c>
    </row>
    <row r="190" spans="1:20" x14ac:dyDescent="0.25">
      <c r="A190">
        <v>7937993005</v>
      </c>
      <c r="B190" s="1">
        <v>41503</v>
      </c>
      <c r="C190">
        <v>37</v>
      </c>
      <c r="D190">
        <f>VLOOKUP(Table3[[#This Row],[violation_code]],Table2[[violation_code]:[category]],3,FALSE)</f>
        <v>4</v>
      </c>
      <c r="E190">
        <v>353164</v>
      </c>
      <c r="F190">
        <v>238</v>
      </c>
      <c r="G190">
        <v>238</v>
      </c>
      <c r="H190" t="s">
        <v>12</v>
      </c>
      <c r="I190">
        <v>1438</v>
      </c>
      <c r="J190" s="2">
        <v>0.60972222222222217</v>
      </c>
      <c r="K190">
        <v>14</v>
      </c>
      <c r="L190">
        <v>23</v>
      </c>
      <c r="M190" t="s">
        <v>39</v>
      </c>
      <c r="N190" t="str">
        <f>CONCATENATE(Table3[[#This Row],[house_number]], " ",Table3[[#This Row],[street_name]])</f>
        <v>23 Essex St</v>
      </c>
      <c r="O190" t="s">
        <v>103</v>
      </c>
      <c r="P190" t="s">
        <v>13</v>
      </c>
      <c r="Q190">
        <v>10014</v>
      </c>
      <c r="R190" t="str">
        <f>CONCATENATE(Table3[[#This Row],[address]],",",Table3[[#This Row],[city]],",",Table3[[#This Row],[state]])</f>
        <v>23 Essex St,New York,NY</v>
      </c>
      <c r="S190">
        <f>VLOOKUP(Table3[[#This Row],[summons_number]],GeocodeResults!A:G,6,FALSE)</f>
        <v>40.715477</v>
      </c>
      <c r="T190">
        <f>VLOOKUP(Table3[[#This Row],[summons_number]],GeocodeResults!A:G,7,FALSE)</f>
        <v>-73.989869999999996</v>
      </c>
    </row>
    <row r="191" spans="1:20" x14ac:dyDescent="0.25">
      <c r="A191">
        <v>7937993017</v>
      </c>
      <c r="B191" s="1">
        <v>41503</v>
      </c>
      <c r="C191">
        <v>37</v>
      </c>
      <c r="D191">
        <f>VLOOKUP(Table3[[#This Row],[violation_code]],Table2[[violation_code]:[category]],3,FALSE)</f>
        <v>4</v>
      </c>
      <c r="E191">
        <v>353164</v>
      </c>
      <c r="F191">
        <v>340</v>
      </c>
      <c r="G191">
        <v>340</v>
      </c>
      <c r="H191" t="s">
        <v>12</v>
      </c>
      <c r="I191">
        <v>1540</v>
      </c>
      <c r="J191" s="2">
        <v>0.65277777777777779</v>
      </c>
      <c r="K191">
        <v>15</v>
      </c>
      <c r="L191">
        <v>55</v>
      </c>
      <c r="M191" t="s">
        <v>52</v>
      </c>
      <c r="N191" t="str">
        <f>CONCATENATE(Table3[[#This Row],[house_number]], " ",Table3[[#This Row],[street_name]])</f>
        <v>55 Orchard St</v>
      </c>
      <c r="O191" t="s">
        <v>103</v>
      </c>
      <c r="P191" t="s">
        <v>13</v>
      </c>
      <c r="Q191">
        <v>10014</v>
      </c>
      <c r="R191" t="str">
        <f>CONCATENATE(Table3[[#This Row],[address]],",",Table3[[#This Row],[city]],",",Table3[[#This Row],[state]])</f>
        <v>55 Orchard St,New York,NY</v>
      </c>
      <c r="S191">
        <f>VLOOKUP(Table3[[#This Row],[summons_number]],GeocodeResults!A:G,6,FALSE)</f>
        <v>40.716723999999999</v>
      </c>
      <c r="T191">
        <f>VLOOKUP(Table3[[#This Row],[summons_number]],GeocodeResults!A:G,7,FALSE)</f>
        <v>-73.991029999999995</v>
      </c>
    </row>
    <row r="192" spans="1:20" x14ac:dyDescent="0.25">
      <c r="A192">
        <v>7937993066</v>
      </c>
      <c r="B192" s="1">
        <v>41503</v>
      </c>
      <c r="C192">
        <v>14</v>
      </c>
      <c r="D192">
        <f>VLOOKUP(Table3[[#This Row],[violation_code]],Table2[[violation_code]:[category]],3,FALSE)</f>
        <v>2</v>
      </c>
      <c r="E192">
        <v>353164</v>
      </c>
      <c r="F192">
        <v>409</v>
      </c>
      <c r="G192">
        <v>409</v>
      </c>
      <c r="H192" t="s">
        <v>12</v>
      </c>
      <c r="I192">
        <v>1609</v>
      </c>
      <c r="J192" s="2">
        <v>0.67291666666666661</v>
      </c>
      <c r="K192">
        <v>16</v>
      </c>
      <c r="L192">
        <v>91</v>
      </c>
      <c r="M192" t="s">
        <v>41</v>
      </c>
      <c r="N192" t="str">
        <f>CONCATENATE(Table3[[#This Row],[house_number]], " ",Table3[[#This Row],[street_name]])</f>
        <v>91 Allen St</v>
      </c>
      <c r="O192" t="s">
        <v>103</v>
      </c>
      <c r="P192" t="s">
        <v>13</v>
      </c>
      <c r="Q192">
        <v>10014</v>
      </c>
      <c r="R192" t="str">
        <f>CONCATENATE(Table3[[#This Row],[address]],",",Table3[[#This Row],[city]],",",Table3[[#This Row],[state]])</f>
        <v>91 Allen St,New York,NY</v>
      </c>
      <c r="S192">
        <f>VLOOKUP(Table3[[#This Row],[summons_number]],GeocodeResults!A:G,6,FALSE)</f>
        <v>40.719242000000001</v>
      </c>
      <c r="T192">
        <f>VLOOKUP(Table3[[#This Row],[summons_number]],GeocodeResults!A:G,7,FALSE)</f>
        <v>-73.990584999999996</v>
      </c>
    </row>
    <row r="193" spans="1:20" x14ac:dyDescent="0.25">
      <c r="A193">
        <v>7937993091</v>
      </c>
      <c r="B193" s="1">
        <v>41503</v>
      </c>
      <c r="C193">
        <v>14</v>
      </c>
      <c r="D193">
        <f>VLOOKUP(Table3[[#This Row],[violation_code]],Table2[[violation_code]:[category]],3,FALSE)</f>
        <v>2</v>
      </c>
      <c r="E193">
        <v>353164</v>
      </c>
      <c r="F193">
        <v>449</v>
      </c>
      <c r="G193">
        <v>449</v>
      </c>
      <c r="H193" t="s">
        <v>12</v>
      </c>
      <c r="I193">
        <v>1649</v>
      </c>
      <c r="J193" s="2">
        <v>0.7006944444444444</v>
      </c>
      <c r="K193">
        <v>16</v>
      </c>
      <c r="L193">
        <v>61</v>
      </c>
      <c r="M193" t="s">
        <v>42</v>
      </c>
      <c r="N193" t="str">
        <f>CONCATENATE(Table3[[#This Row],[house_number]], " ",Table3[[#This Row],[street_name]])</f>
        <v>61 Delancey St</v>
      </c>
      <c r="O193" t="s">
        <v>103</v>
      </c>
      <c r="P193" t="s">
        <v>13</v>
      </c>
      <c r="Q193">
        <v>10014</v>
      </c>
      <c r="R193" t="str">
        <f>CONCATENATE(Table3[[#This Row],[address]],",",Table3[[#This Row],[city]],",",Table3[[#This Row],[state]])</f>
        <v>61 Delancey St,New York,NY</v>
      </c>
      <c r="S193">
        <f>VLOOKUP(Table3[[#This Row],[summons_number]],GeocodeResults!A:G,6,FALSE)</f>
        <v>40.719307000000001</v>
      </c>
      <c r="T193">
        <f>VLOOKUP(Table3[[#This Row],[summons_number]],GeocodeResults!A:G,7,FALSE)</f>
        <v>-73.990889999999993</v>
      </c>
    </row>
    <row r="194" spans="1:20" x14ac:dyDescent="0.25">
      <c r="A194">
        <v>7937992840</v>
      </c>
      <c r="B194" s="1">
        <v>41503</v>
      </c>
      <c r="C194">
        <v>16</v>
      </c>
      <c r="D194">
        <f>VLOOKUP(Table3[[#This Row],[violation_code]],Table2[[violation_code]:[category]],3,FALSE)</f>
        <v>2</v>
      </c>
      <c r="E194">
        <v>353164</v>
      </c>
      <c r="F194">
        <v>1240</v>
      </c>
      <c r="G194">
        <v>40</v>
      </c>
      <c r="H194" t="s">
        <v>12</v>
      </c>
      <c r="I194">
        <v>1240</v>
      </c>
      <c r="J194" s="2">
        <v>0.52777777777777779</v>
      </c>
      <c r="K194">
        <v>12</v>
      </c>
      <c r="L194">
        <v>95</v>
      </c>
      <c r="M194" t="s">
        <v>37</v>
      </c>
      <c r="N194" t="str">
        <f>CONCATENATE(Table3[[#This Row],[house_number]], " ",Table3[[#This Row],[street_name]])</f>
        <v>95 Clinton St</v>
      </c>
      <c r="O194" t="s">
        <v>103</v>
      </c>
      <c r="P194" t="s">
        <v>13</v>
      </c>
      <c r="Q194">
        <v>10014</v>
      </c>
      <c r="R194" t="str">
        <f>CONCATENATE(Table3[[#This Row],[address]],",",Table3[[#This Row],[city]],",",Table3[[#This Row],[state]])</f>
        <v>95 Clinton St,New York,NY</v>
      </c>
      <c r="S194">
        <f>VLOOKUP(Table3[[#This Row],[summons_number]],GeocodeResults!A:G,6,FALSE)</f>
        <v>40.718525</v>
      </c>
      <c r="T194">
        <f>VLOOKUP(Table3[[#This Row],[summons_number]],GeocodeResults!A:G,7,FALSE)</f>
        <v>-73.985439999999997</v>
      </c>
    </row>
    <row r="195" spans="1:20" x14ac:dyDescent="0.25">
      <c r="A195">
        <v>7937992852</v>
      </c>
      <c r="B195" s="1">
        <v>41503</v>
      </c>
      <c r="C195">
        <v>16</v>
      </c>
      <c r="D195">
        <f>VLOOKUP(Table3[[#This Row],[violation_code]],Table2[[violation_code]:[category]],3,FALSE)</f>
        <v>2</v>
      </c>
      <c r="E195">
        <v>353164</v>
      </c>
      <c r="F195">
        <v>1242</v>
      </c>
      <c r="G195">
        <v>42</v>
      </c>
      <c r="H195" t="s">
        <v>12</v>
      </c>
      <c r="I195">
        <v>1242</v>
      </c>
      <c r="J195" s="2">
        <v>0.52916666666666667</v>
      </c>
      <c r="K195">
        <v>12</v>
      </c>
      <c r="L195">
        <v>93</v>
      </c>
      <c r="M195" t="s">
        <v>37</v>
      </c>
      <c r="N195" t="str">
        <f>CONCATENATE(Table3[[#This Row],[house_number]], " ",Table3[[#This Row],[street_name]])</f>
        <v>93 Clinton St</v>
      </c>
      <c r="O195" t="s">
        <v>103</v>
      </c>
      <c r="P195" t="s">
        <v>13</v>
      </c>
      <c r="Q195">
        <v>10014</v>
      </c>
      <c r="R195" t="str">
        <f>CONCATENATE(Table3[[#This Row],[address]],",",Table3[[#This Row],[city]],",",Table3[[#This Row],[state]])</f>
        <v>93 Clinton St,New York,NY</v>
      </c>
      <c r="S195">
        <f>VLOOKUP(Table3[[#This Row],[summons_number]],GeocodeResults!A:G,6,FALSE)</f>
        <v>40.718580000000003</v>
      </c>
      <c r="T195">
        <f>VLOOKUP(Table3[[#This Row],[summons_number]],GeocodeResults!A:G,7,FALSE)</f>
        <v>-73.985410000000002</v>
      </c>
    </row>
    <row r="196" spans="1:20" x14ac:dyDescent="0.25">
      <c r="A196">
        <v>7937992890</v>
      </c>
      <c r="B196" s="1">
        <v>41503</v>
      </c>
      <c r="C196">
        <v>38</v>
      </c>
      <c r="D196">
        <f>VLOOKUP(Table3[[#This Row],[violation_code]],Table2[[violation_code]:[category]],3,FALSE)</f>
        <v>5</v>
      </c>
      <c r="E196">
        <v>353164</v>
      </c>
      <c r="F196">
        <v>117</v>
      </c>
      <c r="G196">
        <v>117</v>
      </c>
      <c r="H196" t="s">
        <v>12</v>
      </c>
      <c r="I196">
        <v>1317</v>
      </c>
      <c r="J196" s="2">
        <v>0.55347222222222225</v>
      </c>
      <c r="K196">
        <v>13</v>
      </c>
      <c r="L196">
        <v>138</v>
      </c>
      <c r="M196" t="s">
        <v>52</v>
      </c>
      <c r="N196" t="str">
        <f>CONCATENATE(Table3[[#This Row],[house_number]], " ",Table3[[#This Row],[street_name]])</f>
        <v>138 Orchard St</v>
      </c>
      <c r="O196" t="s">
        <v>103</v>
      </c>
      <c r="P196" t="s">
        <v>13</v>
      </c>
      <c r="Q196">
        <v>10014</v>
      </c>
      <c r="R196" t="str">
        <f>CONCATENATE(Table3[[#This Row],[address]],",",Table3[[#This Row],[city]],",",Table3[[#This Row],[state]])</f>
        <v>138 Orchard St,New York,NY</v>
      </c>
      <c r="S196">
        <f>VLOOKUP(Table3[[#This Row],[summons_number]],GeocodeResults!A:G,6,FALSE)</f>
        <v>40.720100000000002</v>
      </c>
      <c r="T196">
        <f>VLOOKUP(Table3[[#This Row],[summons_number]],GeocodeResults!A:G,7,FALSE)</f>
        <v>-73.989140000000006</v>
      </c>
    </row>
    <row r="197" spans="1:20" x14ac:dyDescent="0.25">
      <c r="A197">
        <v>7937992918</v>
      </c>
      <c r="B197" s="1">
        <v>41503</v>
      </c>
      <c r="C197">
        <v>38</v>
      </c>
      <c r="D197">
        <f>VLOOKUP(Table3[[#This Row],[violation_code]],Table2[[violation_code]:[category]],3,FALSE)</f>
        <v>5</v>
      </c>
      <c r="E197">
        <v>353164</v>
      </c>
      <c r="F197">
        <v>140</v>
      </c>
      <c r="G197">
        <v>140</v>
      </c>
      <c r="H197" t="s">
        <v>12</v>
      </c>
      <c r="I197">
        <v>1340</v>
      </c>
      <c r="J197" s="2">
        <v>0.56944444444444442</v>
      </c>
      <c r="K197">
        <v>13</v>
      </c>
      <c r="L197">
        <v>201</v>
      </c>
      <c r="M197" t="s">
        <v>41</v>
      </c>
      <c r="N197" t="str">
        <f>CONCATENATE(Table3[[#This Row],[house_number]], " ",Table3[[#This Row],[street_name]])</f>
        <v>201 Allen St</v>
      </c>
      <c r="O197" t="s">
        <v>103</v>
      </c>
      <c r="P197" t="s">
        <v>13</v>
      </c>
      <c r="Q197">
        <v>10014</v>
      </c>
      <c r="R197" t="str">
        <f>CONCATENATE(Table3[[#This Row],[address]],",",Table3[[#This Row],[city]],",",Table3[[#This Row],[state]])</f>
        <v>201 Allen St,New York,NY</v>
      </c>
      <c r="S197">
        <f>VLOOKUP(Table3[[#This Row],[summons_number]],GeocodeResults!A:G,6,FALSE)</f>
        <v>40.722785999999999</v>
      </c>
      <c r="T197">
        <f>VLOOKUP(Table3[[#This Row],[summons_number]],GeocodeResults!A:G,7,FALSE)</f>
        <v>-73.988789999999995</v>
      </c>
    </row>
    <row r="198" spans="1:20" x14ac:dyDescent="0.25">
      <c r="A198">
        <v>7937992931</v>
      </c>
      <c r="B198" s="1">
        <v>41503</v>
      </c>
      <c r="C198">
        <v>38</v>
      </c>
      <c r="D198">
        <f>VLOOKUP(Table3[[#This Row],[violation_code]],Table2[[violation_code]:[category]],3,FALSE)</f>
        <v>5</v>
      </c>
      <c r="E198">
        <v>353164</v>
      </c>
      <c r="F198">
        <v>153</v>
      </c>
      <c r="G198">
        <v>153</v>
      </c>
      <c r="H198" t="s">
        <v>12</v>
      </c>
      <c r="I198">
        <v>1353</v>
      </c>
      <c r="J198" s="2">
        <v>0.57847222222222217</v>
      </c>
      <c r="K198">
        <v>13</v>
      </c>
      <c r="L198">
        <v>143</v>
      </c>
      <c r="M198" t="s">
        <v>52</v>
      </c>
      <c r="N198" t="str">
        <f>CONCATENATE(Table3[[#This Row],[house_number]], " ",Table3[[#This Row],[street_name]])</f>
        <v>143 Orchard St</v>
      </c>
      <c r="O198" t="s">
        <v>103</v>
      </c>
      <c r="P198" t="s">
        <v>13</v>
      </c>
      <c r="Q198">
        <v>10014</v>
      </c>
      <c r="R198" t="str">
        <f>CONCATENATE(Table3[[#This Row],[address]],",",Table3[[#This Row],[city]],",",Table3[[#This Row],[state]])</f>
        <v>143 Orchard St,New York,NY</v>
      </c>
      <c r="S198">
        <f>VLOOKUP(Table3[[#This Row],[summons_number]],GeocodeResults!A:G,6,FALSE)</f>
        <v>40.720289999999999</v>
      </c>
      <c r="T198">
        <f>VLOOKUP(Table3[[#This Row],[summons_number]],GeocodeResults!A:G,7,FALSE)</f>
        <v>-73.989204000000001</v>
      </c>
    </row>
    <row r="199" spans="1:20" x14ac:dyDescent="0.25">
      <c r="A199">
        <v>7937992980</v>
      </c>
      <c r="B199" s="1">
        <v>41503</v>
      </c>
      <c r="C199">
        <v>37</v>
      </c>
      <c r="D199">
        <f>VLOOKUP(Table3[[#This Row],[violation_code]],Table2[[violation_code]:[category]],3,FALSE)</f>
        <v>4</v>
      </c>
      <c r="E199">
        <v>353164</v>
      </c>
      <c r="F199">
        <v>219</v>
      </c>
      <c r="G199">
        <v>219</v>
      </c>
      <c r="H199" t="s">
        <v>12</v>
      </c>
      <c r="I199">
        <v>1419</v>
      </c>
      <c r="J199" s="2">
        <v>0.59652777777777777</v>
      </c>
      <c r="K199">
        <v>14</v>
      </c>
      <c r="L199" t="s">
        <v>59</v>
      </c>
      <c r="M199" t="s">
        <v>52</v>
      </c>
      <c r="N199" t="str">
        <f>CONCATENATE(Table3[[#This Row],[house_number]], " ",Table3[[#This Row],[street_name]])</f>
        <v>75-79 Orchard St</v>
      </c>
      <c r="O199" t="s">
        <v>103</v>
      </c>
      <c r="P199" t="s">
        <v>13</v>
      </c>
      <c r="Q199">
        <v>10014</v>
      </c>
      <c r="R199" t="str">
        <f>CONCATENATE(Table3[[#This Row],[address]],",",Table3[[#This Row],[city]],",",Table3[[#This Row],[state]])</f>
        <v>75-79 Orchard St,New York,NY</v>
      </c>
      <c r="S199">
        <f>VLOOKUP(Table3[[#This Row],[summons_number]],GeocodeResults!A:G,6,FALSE)</f>
        <v>40.717564000000003</v>
      </c>
      <c r="T199">
        <f>VLOOKUP(Table3[[#This Row],[summons_number]],GeocodeResults!A:G,7,FALSE)</f>
        <v>-73.990600000000001</v>
      </c>
    </row>
    <row r="200" spans="1:20" x14ac:dyDescent="0.25">
      <c r="A200">
        <v>7937993029</v>
      </c>
      <c r="B200" s="1">
        <v>41503</v>
      </c>
      <c r="C200">
        <v>37</v>
      </c>
      <c r="D200">
        <f>VLOOKUP(Table3[[#This Row],[violation_code]],Table2[[violation_code]:[category]],3,FALSE)</f>
        <v>4</v>
      </c>
      <c r="E200">
        <v>353164</v>
      </c>
      <c r="F200">
        <v>345</v>
      </c>
      <c r="G200">
        <v>345</v>
      </c>
      <c r="H200" t="s">
        <v>12</v>
      </c>
      <c r="I200">
        <v>1545</v>
      </c>
      <c r="J200" s="2">
        <v>0.65625</v>
      </c>
      <c r="K200">
        <v>15</v>
      </c>
      <c r="L200" t="s">
        <v>59</v>
      </c>
      <c r="M200" t="s">
        <v>52</v>
      </c>
      <c r="N200" t="str">
        <f>CONCATENATE(Table3[[#This Row],[house_number]], " ",Table3[[#This Row],[street_name]])</f>
        <v>75-79 Orchard St</v>
      </c>
      <c r="O200" t="s">
        <v>103</v>
      </c>
      <c r="P200" t="s">
        <v>13</v>
      </c>
      <c r="Q200">
        <v>10014</v>
      </c>
      <c r="R200" t="str">
        <f>CONCATENATE(Table3[[#This Row],[address]],",",Table3[[#This Row],[city]],",",Table3[[#This Row],[state]])</f>
        <v>75-79 Orchard St,New York,NY</v>
      </c>
      <c r="S200">
        <f>VLOOKUP(Table3[[#This Row],[summons_number]],GeocodeResults!A:G,6,FALSE)</f>
        <v>40.717564000000003</v>
      </c>
      <c r="T200">
        <f>VLOOKUP(Table3[[#This Row],[summons_number]],GeocodeResults!A:G,7,FALSE)</f>
        <v>-73.990600000000001</v>
      </c>
    </row>
    <row r="201" spans="1:20" x14ac:dyDescent="0.25">
      <c r="A201">
        <v>7937993030</v>
      </c>
      <c r="B201" s="1">
        <v>41503</v>
      </c>
      <c r="C201">
        <v>38</v>
      </c>
      <c r="D201">
        <f>VLOOKUP(Table3[[#This Row],[violation_code]],Table2[[violation_code]:[category]],3,FALSE)</f>
        <v>5</v>
      </c>
      <c r="E201">
        <v>353164</v>
      </c>
      <c r="F201">
        <v>356</v>
      </c>
      <c r="G201">
        <v>356</v>
      </c>
      <c r="H201" t="s">
        <v>12</v>
      </c>
      <c r="I201">
        <v>1556</v>
      </c>
      <c r="J201" s="2">
        <v>0.66388888888888886</v>
      </c>
      <c r="K201">
        <v>15</v>
      </c>
      <c r="L201">
        <v>252</v>
      </c>
      <c r="M201" t="s">
        <v>60</v>
      </c>
      <c r="N201" t="str">
        <f>CONCATENATE(Table3[[#This Row],[house_number]], " ",Table3[[#This Row],[street_name]])</f>
        <v>252 Broome St</v>
      </c>
      <c r="O201" t="s">
        <v>103</v>
      </c>
      <c r="P201" t="s">
        <v>13</v>
      </c>
      <c r="Q201">
        <v>10014</v>
      </c>
      <c r="R201" t="str">
        <f>CONCATENATE(Table3[[#This Row],[address]],",",Table3[[#This Row],[city]],",",Table3[[#This Row],[state]])</f>
        <v>252 Broome St,New York,NY</v>
      </c>
      <c r="S201">
        <f>VLOOKUP(Table3[[#This Row],[summons_number]],GeocodeResults!A:G,6,FALSE)</f>
        <v>40.718074999999999</v>
      </c>
      <c r="T201">
        <f>VLOOKUP(Table3[[#This Row],[summons_number]],GeocodeResults!A:G,7,FALSE)</f>
        <v>-73.989875999999995</v>
      </c>
    </row>
    <row r="202" spans="1:20" x14ac:dyDescent="0.25">
      <c r="A202">
        <v>7937993054</v>
      </c>
      <c r="B202" s="1">
        <v>41503</v>
      </c>
      <c r="C202">
        <v>14</v>
      </c>
      <c r="D202">
        <f>VLOOKUP(Table3[[#This Row],[violation_code]],Table2[[violation_code]:[category]],3,FALSE)</f>
        <v>2</v>
      </c>
      <c r="E202">
        <v>353164</v>
      </c>
      <c r="F202">
        <v>407</v>
      </c>
      <c r="G202">
        <v>407</v>
      </c>
      <c r="H202" t="s">
        <v>12</v>
      </c>
      <c r="I202">
        <v>1607</v>
      </c>
      <c r="J202" s="2">
        <v>0.67152777777777783</v>
      </c>
      <c r="K202">
        <v>16</v>
      </c>
      <c r="L202">
        <v>93</v>
      </c>
      <c r="M202" t="s">
        <v>41</v>
      </c>
      <c r="N202" t="str">
        <f>CONCATENATE(Table3[[#This Row],[house_number]], " ",Table3[[#This Row],[street_name]])</f>
        <v>93 Allen St</v>
      </c>
      <c r="O202" t="s">
        <v>103</v>
      </c>
      <c r="P202" t="s">
        <v>13</v>
      </c>
      <c r="Q202">
        <v>10014</v>
      </c>
      <c r="R202" t="str">
        <f>CONCATENATE(Table3[[#This Row],[address]],",",Table3[[#This Row],[city]],",",Table3[[#This Row],[state]])</f>
        <v>93 Allen St,New York,NY</v>
      </c>
      <c r="S202">
        <f>VLOOKUP(Table3[[#This Row],[summons_number]],GeocodeResults!A:G,6,FALSE)</f>
        <v>40.719166000000001</v>
      </c>
      <c r="T202">
        <f>VLOOKUP(Table3[[#This Row],[summons_number]],GeocodeResults!A:G,7,FALSE)</f>
        <v>-73.990620000000007</v>
      </c>
    </row>
    <row r="203" spans="1:20" x14ac:dyDescent="0.25">
      <c r="A203">
        <v>7937993078</v>
      </c>
      <c r="B203" s="1">
        <v>41503</v>
      </c>
      <c r="C203">
        <v>40</v>
      </c>
      <c r="D203">
        <f>VLOOKUP(Table3[[#This Row],[violation_code]],Table2[[violation_code]:[category]],3,FALSE)</f>
        <v>2</v>
      </c>
      <c r="E203">
        <v>353164</v>
      </c>
      <c r="F203">
        <v>441</v>
      </c>
      <c r="G203">
        <v>441</v>
      </c>
      <c r="H203" t="s">
        <v>12</v>
      </c>
      <c r="I203">
        <v>1641</v>
      </c>
      <c r="J203" s="2">
        <v>0.69513888888888886</v>
      </c>
      <c r="K203">
        <v>16</v>
      </c>
      <c r="L203">
        <v>81</v>
      </c>
      <c r="M203" t="s">
        <v>25</v>
      </c>
      <c r="N203" t="str">
        <f>CONCATENATE(Table3[[#This Row],[house_number]], " ",Table3[[#This Row],[street_name]])</f>
        <v>81 Ludlow St</v>
      </c>
      <c r="O203" t="s">
        <v>103</v>
      </c>
      <c r="P203" t="s">
        <v>13</v>
      </c>
      <c r="Q203">
        <v>10014</v>
      </c>
      <c r="R203" t="str">
        <f>CONCATENATE(Table3[[#This Row],[address]],",",Table3[[#This Row],[city]],",",Table3[[#This Row],[state]])</f>
        <v>81 Ludlow St,New York,NY</v>
      </c>
      <c r="S203">
        <f>VLOOKUP(Table3[[#This Row],[summons_number]],GeocodeResults!A:G,6,FALSE)</f>
        <v>40.717939999999999</v>
      </c>
      <c r="T203">
        <f>VLOOKUP(Table3[[#This Row],[summons_number]],GeocodeResults!A:G,7,FALSE)</f>
        <v>-73.989525</v>
      </c>
    </row>
    <row r="204" spans="1:20" x14ac:dyDescent="0.25">
      <c r="A204">
        <v>7937993080</v>
      </c>
      <c r="B204" s="1">
        <v>41503</v>
      </c>
      <c r="C204">
        <v>37</v>
      </c>
      <c r="D204">
        <f>VLOOKUP(Table3[[#This Row],[violation_code]],Table2[[violation_code]:[category]],3,FALSE)</f>
        <v>4</v>
      </c>
      <c r="E204">
        <v>353164</v>
      </c>
      <c r="F204">
        <v>445</v>
      </c>
      <c r="G204">
        <v>445</v>
      </c>
      <c r="H204" t="s">
        <v>12</v>
      </c>
      <c r="I204">
        <v>1645</v>
      </c>
      <c r="J204" s="2">
        <v>0.69791666666666663</v>
      </c>
      <c r="K204">
        <v>16</v>
      </c>
      <c r="L204">
        <v>95</v>
      </c>
      <c r="M204" t="s">
        <v>42</v>
      </c>
      <c r="N204" t="str">
        <f>CONCATENATE(Table3[[#This Row],[house_number]], " ",Table3[[#This Row],[street_name]])</f>
        <v>95 Delancey St</v>
      </c>
      <c r="O204" t="s">
        <v>103</v>
      </c>
      <c r="P204" t="s">
        <v>13</v>
      </c>
      <c r="Q204">
        <v>10014</v>
      </c>
      <c r="R204" t="str">
        <f>CONCATENATE(Table3[[#This Row],[address]],",",Table3[[#This Row],[city]],",",Table3[[#This Row],[state]])</f>
        <v>95 Delancey St,New York,NY</v>
      </c>
      <c r="S204">
        <f>VLOOKUP(Table3[[#This Row],[summons_number]],GeocodeResults!A:G,6,FALSE)</f>
        <v>40.718789999999998</v>
      </c>
      <c r="T204">
        <f>VLOOKUP(Table3[[#This Row],[summons_number]],GeocodeResults!A:G,7,FALSE)</f>
        <v>-73.989180000000005</v>
      </c>
    </row>
    <row r="205" spans="1:20" x14ac:dyDescent="0.25">
      <c r="A205">
        <v>7937993108</v>
      </c>
      <c r="B205" s="1">
        <v>41503</v>
      </c>
      <c r="C205">
        <v>37</v>
      </c>
      <c r="D205">
        <f>VLOOKUP(Table3[[#This Row],[violation_code]],Table2[[violation_code]:[category]],3,FALSE)</f>
        <v>4</v>
      </c>
      <c r="E205">
        <v>353164</v>
      </c>
      <c r="F205">
        <v>456</v>
      </c>
      <c r="G205">
        <v>456</v>
      </c>
      <c r="H205" t="s">
        <v>12</v>
      </c>
      <c r="I205">
        <v>1656</v>
      </c>
      <c r="J205" s="2">
        <v>0.7055555555555556</v>
      </c>
      <c r="K205">
        <v>16</v>
      </c>
      <c r="L205">
        <v>48</v>
      </c>
      <c r="M205" t="s">
        <v>42</v>
      </c>
      <c r="N205" t="str">
        <f>CONCATENATE(Table3[[#This Row],[house_number]], " ",Table3[[#This Row],[street_name]])</f>
        <v>48 Delancey St</v>
      </c>
      <c r="O205" t="s">
        <v>103</v>
      </c>
      <c r="P205" t="s">
        <v>13</v>
      </c>
      <c r="Q205">
        <v>10014</v>
      </c>
      <c r="R205" t="str">
        <f>CONCATENATE(Table3[[#This Row],[address]],",",Table3[[#This Row],[city]],",",Table3[[#This Row],[state]])</f>
        <v>48 Delancey St,New York,NY</v>
      </c>
      <c r="S205">
        <f>VLOOKUP(Table3[[#This Row],[summons_number]],GeocodeResults!A:G,6,FALSE)</f>
        <v>40.719611999999998</v>
      </c>
      <c r="T205">
        <f>VLOOKUP(Table3[[#This Row],[summons_number]],GeocodeResults!A:G,7,FALSE)</f>
        <v>-73.991510000000005</v>
      </c>
    </row>
    <row r="206" spans="1:20" x14ac:dyDescent="0.25">
      <c r="A206">
        <v>7937993110</v>
      </c>
      <c r="B206" s="1">
        <v>41503</v>
      </c>
      <c r="C206">
        <v>37</v>
      </c>
      <c r="D206">
        <f>VLOOKUP(Table3[[#This Row],[violation_code]],Table2[[violation_code]:[category]],3,FALSE)</f>
        <v>4</v>
      </c>
      <c r="E206">
        <v>353164</v>
      </c>
      <c r="F206">
        <v>525</v>
      </c>
      <c r="G206">
        <v>525</v>
      </c>
      <c r="H206" t="s">
        <v>12</v>
      </c>
      <c r="I206">
        <v>1725</v>
      </c>
      <c r="J206" s="2">
        <v>0.72569444444444453</v>
      </c>
      <c r="K206">
        <v>17</v>
      </c>
      <c r="L206">
        <v>47</v>
      </c>
      <c r="M206" t="s">
        <v>42</v>
      </c>
      <c r="N206" t="str">
        <f>CONCATENATE(Table3[[#This Row],[house_number]], " ",Table3[[#This Row],[street_name]])</f>
        <v>47 Delancey St</v>
      </c>
      <c r="O206" t="s">
        <v>103</v>
      </c>
      <c r="P206" t="s">
        <v>13</v>
      </c>
      <c r="Q206">
        <v>10014</v>
      </c>
      <c r="R206" t="str">
        <f>CONCATENATE(Table3[[#This Row],[address]],",",Table3[[#This Row],[city]],",",Table3[[#This Row],[state]])</f>
        <v>47 Delancey St,New York,NY</v>
      </c>
      <c r="S206">
        <f>VLOOKUP(Table3[[#This Row],[summons_number]],GeocodeResults!A:G,6,FALSE)</f>
        <v>40.719444000000003</v>
      </c>
      <c r="T206">
        <f>VLOOKUP(Table3[[#This Row],[summons_number]],GeocodeResults!A:G,7,FALSE)</f>
        <v>-73.991330000000005</v>
      </c>
    </row>
    <row r="207" spans="1:20" x14ac:dyDescent="0.25">
      <c r="A207">
        <v>7937993121</v>
      </c>
      <c r="B207" s="1">
        <v>41503</v>
      </c>
      <c r="C207">
        <v>37</v>
      </c>
      <c r="D207">
        <f>VLOOKUP(Table3[[#This Row],[violation_code]],Table2[[violation_code]:[category]],3,FALSE)</f>
        <v>4</v>
      </c>
      <c r="E207">
        <v>353164</v>
      </c>
      <c r="F207">
        <v>542</v>
      </c>
      <c r="G207">
        <v>542</v>
      </c>
      <c r="H207" t="s">
        <v>12</v>
      </c>
      <c r="I207">
        <v>1742</v>
      </c>
      <c r="J207" s="2">
        <v>0.73749999999999993</v>
      </c>
      <c r="K207">
        <v>17</v>
      </c>
      <c r="L207" t="s">
        <v>59</v>
      </c>
      <c r="M207" t="s">
        <v>52</v>
      </c>
      <c r="N207" t="str">
        <f>CONCATENATE(Table3[[#This Row],[house_number]], " ",Table3[[#This Row],[street_name]])</f>
        <v>75-79 Orchard St</v>
      </c>
      <c r="O207" t="s">
        <v>103</v>
      </c>
      <c r="P207" t="s">
        <v>13</v>
      </c>
      <c r="Q207">
        <v>10014</v>
      </c>
      <c r="R207" t="str">
        <f>CONCATENATE(Table3[[#This Row],[address]],",",Table3[[#This Row],[city]],",",Table3[[#This Row],[state]])</f>
        <v>75-79 Orchard St,New York,NY</v>
      </c>
      <c r="S207">
        <f>VLOOKUP(Table3[[#This Row],[summons_number]],GeocodeResults!A:G,6,FALSE)</f>
        <v>40.717564000000003</v>
      </c>
      <c r="T207">
        <f>VLOOKUP(Table3[[#This Row],[summons_number]],GeocodeResults!A:G,7,FALSE)</f>
        <v>-73.990600000000001</v>
      </c>
    </row>
    <row r="208" spans="1:20" x14ac:dyDescent="0.25">
      <c r="A208">
        <v>7937993261</v>
      </c>
      <c r="B208" s="1">
        <v>41504</v>
      </c>
      <c r="C208">
        <v>19</v>
      </c>
      <c r="D208">
        <f>VLOOKUP(Table3[[#This Row],[violation_code]],Table2[[violation_code]:[category]],3,FALSE)</f>
        <v>2</v>
      </c>
      <c r="E208">
        <v>353164</v>
      </c>
      <c r="F208">
        <v>1124</v>
      </c>
      <c r="G208">
        <v>1124</v>
      </c>
      <c r="H208" t="s">
        <v>32</v>
      </c>
      <c r="I208">
        <v>1124</v>
      </c>
      <c r="J208" s="2">
        <v>0.47500000000000003</v>
      </c>
      <c r="K208">
        <v>11</v>
      </c>
      <c r="L208">
        <v>274</v>
      </c>
      <c r="M208" t="s">
        <v>20</v>
      </c>
      <c r="N208" t="str">
        <f>CONCATENATE(Table3[[#This Row],[house_number]], " ",Table3[[#This Row],[street_name]])</f>
        <v>274 Bowery</v>
      </c>
      <c r="O208" t="s">
        <v>103</v>
      </c>
      <c r="P208" t="s">
        <v>13</v>
      </c>
      <c r="Q208">
        <v>10014</v>
      </c>
      <c r="R208" t="str">
        <f>CONCATENATE(Table3[[#This Row],[address]],",",Table3[[#This Row],[city]],",",Table3[[#This Row],[state]])</f>
        <v>274 Bowery,New York,NY</v>
      </c>
      <c r="S208">
        <f>VLOOKUP(Table3[[#This Row],[summons_number]],GeocodeResults!A:G,6,FALSE)</f>
        <v>40.723655999999998</v>
      </c>
      <c r="T208">
        <f>VLOOKUP(Table3[[#This Row],[summons_number]],GeocodeResults!A:G,7,FALSE)</f>
        <v>-73.992859999999993</v>
      </c>
    </row>
    <row r="209" spans="1:20" x14ac:dyDescent="0.25">
      <c r="A209">
        <v>7937993273</v>
      </c>
      <c r="B209" s="1">
        <v>41504</v>
      </c>
      <c r="C209">
        <v>14</v>
      </c>
      <c r="D209">
        <f>VLOOKUP(Table3[[#This Row],[violation_code]],Table2[[violation_code]:[category]],3,FALSE)</f>
        <v>2</v>
      </c>
      <c r="E209">
        <v>353164</v>
      </c>
      <c r="F209">
        <v>1141</v>
      </c>
      <c r="G209">
        <v>1141</v>
      </c>
      <c r="H209" t="s">
        <v>32</v>
      </c>
      <c r="I209">
        <v>1141</v>
      </c>
      <c r="J209" s="2">
        <v>0.48680555555555555</v>
      </c>
      <c r="K209">
        <v>11</v>
      </c>
      <c r="L209">
        <v>202</v>
      </c>
      <c r="M209" t="s">
        <v>19</v>
      </c>
      <c r="N209" t="str">
        <f>CONCATENATE(Table3[[#This Row],[house_number]], " ",Table3[[#This Row],[street_name]])</f>
        <v>202 Mott St</v>
      </c>
      <c r="O209" t="s">
        <v>103</v>
      </c>
      <c r="P209" t="s">
        <v>13</v>
      </c>
      <c r="Q209">
        <v>10014</v>
      </c>
      <c r="R209" t="str">
        <f>CONCATENATE(Table3[[#This Row],[address]],",",Table3[[#This Row],[city]],",",Table3[[#This Row],[state]])</f>
        <v>202 Mott St,New York,NY</v>
      </c>
      <c r="S209">
        <f>VLOOKUP(Table3[[#This Row],[summons_number]],GeocodeResults!A:G,6,FALSE)</f>
        <v>40.721412999999998</v>
      </c>
      <c r="T209">
        <f>VLOOKUP(Table3[[#This Row],[summons_number]],GeocodeResults!A:G,7,FALSE)</f>
        <v>-73.995469999999997</v>
      </c>
    </row>
    <row r="210" spans="1:20" x14ac:dyDescent="0.25">
      <c r="A210">
        <v>7937993285</v>
      </c>
      <c r="B210" s="1">
        <v>41504</v>
      </c>
      <c r="C210">
        <v>14</v>
      </c>
      <c r="D210">
        <f>VLOOKUP(Table3[[#This Row],[violation_code]],Table2[[violation_code]:[category]],3,FALSE)</f>
        <v>2</v>
      </c>
      <c r="E210">
        <v>353164</v>
      </c>
      <c r="F210">
        <v>1145</v>
      </c>
      <c r="G210">
        <v>1145</v>
      </c>
      <c r="H210" t="s">
        <v>32</v>
      </c>
      <c r="I210">
        <v>1145</v>
      </c>
      <c r="J210" s="2">
        <v>0.48958333333333331</v>
      </c>
      <c r="K210">
        <v>11</v>
      </c>
      <c r="L210">
        <v>180</v>
      </c>
      <c r="M210" t="s">
        <v>19</v>
      </c>
      <c r="N210" t="str">
        <f>CONCATENATE(Table3[[#This Row],[house_number]], " ",Table3[[#This Row],[street_name]])</f>
        <v>180 Mott St</v>
      </c>
      <c r="O210" t="s">
        <v>103</v>
      </c>
      <c r="P210" t="s">
        <v>13</v>
      </c>
      <c r="Q210">
        <v>10014</v>
      </c>
      <c r="R210" t="str">
        <f>CONCATENATE(Table3[[#This Row],[address]],",",Table3[[#This Row],[city]],",",Table3[[#This Row],[state]])</f>
        <v>180 Mott St,New York,NY</v>
      </c>
      <c r="S210">
        <f>VLOOKUP(Table3[[#This Row],[summons_number]],GeocodeResults!A:G,6,FALSE)</f>
        <v>40.720447999999998</v>
      </c>
      <c r="T210">
        <f>VLOOKUP(Table3[[#This Row],[summons_number]],GeocodeResults!A:G,7,FALSE)</f>
        <v>-73.995850000000004</v>
      </c>
    </row>
    <row r="211" spans="1:20" x14ac:dyDescent="0.25">
      <c r="A211">
        <v>7937993297</v>
      </c>
      <c r="B211" s="1">
        <v>41504</v>
      </c>
      <c r="C211">
        <v>14</v>
      </c>
      <c r="D211">
        <f>VLOOKUP(Table3[[#This Row],[violation_code]],Table2[[violation_code]:[category]],3,FALSE)</f>
        <v>2</v>
      </c>
      <c r="E211">
        <v>353164</v>
      </c>
      <c r="F211">
        <v>1225</v>
      </c>
      <c r="G211">
        <v>25</v>
      </c>
      <c r="H211" t="s">
        <v>12</v>
      </c>
      <c r="I211">
        <v>1225</v>
      </c>
      <c r="J211" s="2">
        <v>0.51736111111111105</v>
      </c>
      <c r="K211">
        <v>12</v>
      </c>
      <c r="L211">
        <v>180</v>
      </c>
      <c r="M211" t="s">
        <v>19</v>
      </c>
      <c r="N211" t="str">
        <f>CONCATENATE(Table3[[#This Row],[house_number]], " ",Table3[[#This Row],[street_name]])</f>
        <v>180 Mott St</v>
      </c>
      <c r="O211" t="s">
        <v>103</v>
      </c>
      <c r="P211" t="s">
        <v>13</v>
      </c>
      <c r="Q211">
        <v>10014</v>
      </c>
      <c r="R211" t="str">
        <f>CONCATENATE(Table3[[#This Row],[address]],",",Table3[[#This Row],[city]],",",Table3[[#This Row],[state]])</f>
        <v>180 Mott St,New York,NY</v>
      </c>
      <c r="S211">
        <f>VLOOKUP(Table3[[#This Row],[summons_number]],GeocodeResults!A:G,6,FALSE)</f>
        <v>40.720447999999998</v>
      </c>
      <c r="T211">
        <f>VLOOKUP(Table3[[#This Row],[summons_number]],GeocodeResults!A:G,7,FALSE)</f>
        <v>-73.995850000000004</v>
      </c>
    </row>
    <row r="212" spans="1:20" x14ac:dyDescent="0.25">
      <c r="A212">
        <v>7937993303</v>
      </c>
      <c r="B212" s="1">
        <v>41504</v>
      </c>
      <c r="C212">
        <v>14</v>
      </c>
      <c r="D212">
        <f>VLOOKUP(Table3[[#This Row],[violation_code]],Table2[[violation_code]:[category]],3,FALSE)</f>
        <v>2</v>
      </c>
      <c r="E212">
        <v>353164</v>
      </c>
      <c r="F212">
        <v>1239</v>
      </c>
      <c r="G212">
        <v>39</v>
      </c>
      <c r="H212" t="s">
        <v>12</v>
      </c>
      <c r="I212">
        <v>1239</v>
      </c>
      <c r="J212" s="2">
        <v>0.52708333333333335</v>
      </c>
      <c r="K212">
        <v>12</v>
      </c>
      <c r="L212" t="s">
        <v>61</v>
      </c>
      <c r="M212" t="s">
        <v>62</v>
      </c>
      <c r="N212" t="str">
        <f>CONCATENATE(Table3[[#This Row],[house_number]], " ",Table3[[#This Row],[street_name]])</f>
        <v>89A E Houston St.</v>
      </c>
      <c r="O212" t="s">
        <v>103</v>
      </c>
      <c r="P212" t="s">
        <v>13</v>
      </c>
      <c r="Q212">
        <v>10014</v>
      </c>
      <c r="R212" t="str">
        <f>CONCATENATE(Table3[[#This Row],[address]],",",Table3[[#This Row],[city]],",",Table3[[#This Row],[state]])</f>
        <v>89A E Houston St.,New York,NY</v>
      </c>
      <c r="S212">
        <f>VLOOKUP(Table3[[#This Row],[summons_number]],GeocodeResults!A:G,6,FALSE)</f>
        <v>40.724094000000001</v>
      </c>
      <c r="T212">
        <f>VLOOKUP(Table3[[#This Row],[summons_number]],GeocodeResults!A:G,7,FALSE)</f>
        <v>-73.992660000000001</v>
      </c>
    </row>
    <row r="213" spans="1:20" x14ac:dyDescent="0.25">
      <c r="A213">
        <v>7937993406</v>
      </c>
      <c r="B213" s="1">
        <v>41504</v>
      </c>
      <c r="C213">
        <v>14</v>
      </c>
      <c r="D213">
        <f>VLOOKUP(Table3[[#This Row],[violation_code]],Table2[[violation_code]:[category]],3,FALSE)</f>
        <v>2</v>
      </c>
      <c r="E213">
        <v>353164</v>
      </c>
      <c r="F213">
        <v>122</v>
      </c>
      <c r="G213">
        <v>122</v>
      </c>
      <c r="H213" t="s">
        <v>12</v>
      </c>
      <c r="I213">
        <v>1322</v>
      </c>
      <c r="J213" s="2">
        <v>0.55694444444444446</v>
      </c>
      <c r="K213">
        <v>13</v>
      </c>
      <c r="L213">
        <v>200</v>
      </c>
      <c r="M213" t="s">
        <v>41</v>
      </c>
      <c r="N213" t="str">
        <f>CONCATENATE(Table3[[#This Row],[house_number]], " ",Table3[[#This Row],[street_name]])</f>
        <v>200 Allen St</v>
      </c>
      <c r="O213" t="s">
        <v>103</v>
      </c>
      <c r="P213" t="s">
        <v>13</v>
      </c>
      <c r="Q213">
        <v>10014</v>
      </c>
      <c r="R213" t="str">
        <f>CONCATENATE(Table3[[#This Row],[address]],",",Table3[[#This Row],[city]],",",Table3[[#This Row],[state]])</f>
        <v>200 Allen St,New York,NY</v>
      </c>
      <c r="S213">
        <f>VLOOKUP(Table3[[#This Row],[summons_number]],GeocodeResults!A:G,6,FALSE)</f>
        <v>40.721899999999998</v>
      </c>
      <c r="T213">
        <f>VLOOKUP(Table3[[#This Row],[summons_number]],GeocodeResults!A:G,7,FALSE)</f>
        <v>-73.988879999999995</v>
      </c>
    </row>
    <row r="214" spans="1:20" x14ac:dyDescent="0.25">
      <c r="A214">
        <v>7937993467</v>
      </c>
      <c r="B214" s="1">
        <v>41504</v>
      </c>
      <c r="C214">
        <v>20</v>
      </c>
      <c r="D214">
        <f>VLOOKUP(Table3[[#This Row],[violation_code]],Table2[[violation_code]:[category]],3,FALSE)</f>
        <v>2</v>
      </c>
      <c r="E214">
        <v>353164</v>
      </c>
      <c r="F214">
        <v>244</v>
      </c>
      <c r="G214">
        <v>244</v>
      </c>
      <c r="H214" t="s">
        <v>12</v>
      </c>
      <c r="I214">
        <v>1444</v>
      </c>
      <c r="J214" s="2">
        <v>0.61388888888888882</v>
      </c>
      <c r="K214">
        <v>14</v>
      </c>
      <c r="L214">
        <v>147</v>
      </c>
      <c r="M214" t="s">
        <v>39</v>
      </c>
      <c r="N214" t="str">
        <f>CONCATENATE(Table3[[#This Row],[house_number]], " ",Table3[[#This Row],[street_name]])</f>
        <v>147 Essex St</v>
      </c>
      <c r="O214" t="s">
        <v>103</v>
      </c>
      <c r="P214" t="s">
        <v>13</v>
      </c>
      <c r="Q214">
        <v>10014</v>
      </c>
      <c r="R214" t="str">
        <f>CONCATENATE(Table3[[#This Row],[address]],",",Table3[[#This Row],[city]],",",Table3[[#This Row],[state]])</f>
        <v>147 Essex St,New York,NY</v>
      </c>
      <c r="S214">
        <f>VLOOKUP(Table3[[#This Row],[summons_number]],GeocodeResults!A:G,6,FALSE)</f>
        <v>40.720554</v>
      </c>
      <c r="T214">
        <f>VLOOKUP(Table3[[#This Row],[summons_number]],GeocodeResults!A:G,7,FALSE)</f>
        <v>-73.987250000000003</v>
      </c>
    </row>
    <row r="215" spans="1:20" x14ac:dyDescent="0.25">
      <c r="A215">
        <v>7937993479</v>
      </c>
      <c r="B215" s="1">
        <v>41504</v>
      </c>
      <c r="C215">
        <v>20</v>
      </c>
      <c r="D215">
        <f>VLOOKUP(Table3[[#This Row],[violation_code]],Table2[[violation_code]:[category]],3,FALSE)</f>
        <v>2</v>
      </c>
      <c r="E215">
        <v>353164</v>
      </c>
      <c r="F215">
        <v>305</v>
      </c>
      <c r="G215">
        <v>305</v>
      </c>
      <c r="H215" t="s">
        <v>12</v>
      </c>
      <c r="I215">
        <v>1505</v>
      </c>
      <c r="J215" s="2">
        <v>0.62847222222222221</v>
      </c>
      <c r="K215">
        <v>15</v>
      </c>
      <c r="L215">
        <v>141</v>
      </c>
      <c r="M215" t="s">
        <v>25</v>
      </c>
      <c r="N215" t="str">
        <f>CONCATENATE(Table3[[#This Row],[house_number]], " ",Table3[[#This Row],[street_name]])</f>
        <v>141 Ludlow St</v>
      </c>
      <c r="O215" t="s">
        <v>103</v>
      </c>
      <c r="P215" t="s">
        <v>13</v>
      </c>
      <c r="Q215">
        <v>10014</v>
      </c>
      <c r="R215" t="str">
        <f>CONCATENATE(Table3[[#This Row],[address]],",",Table3[[#This Row],[city]],",",Table3[[#This Row],[state]])</f>
        <v>141 Ludlow St,New York,NY</v>
      </c>
      <c r="S215">
        <f>VLOOKUP(Table3[[#This Row],[summons_number]],GeocodeResults!A:G,6,FALSE)</f>
        <v>40.720466999999999</v>
      </c>
      <c r="T215">
        <f>VLOOKUP(Table3[[#This Row],[summons_number]],GeocodeResults!A:G,7,FALSE)</f>
        <v>-73.988235000000003</v>
      </c>
    </row>
    <row r="216" spans="1:20" x14ac:dyDescent="0.25">
      <c r="A216">
        <v>7937993492</v>
      </c>
      <c r="B216" s="1">
        <v>41504</v>
      </c>
      <c r="C216">
        <v>14</v>
      </c>
      <c r="D216">
        <f>VLOOKUP(Table3[[#This Row],[violation_code]],Table2[[violation_code]:[category]],3,FALSE)</f>
        <v>2</v>
      </c>
      <c r="E216">
        <v>353164</v>
      </c>
      <c r="F216">
        <v>412</v>
      </c>
      <c r="G216">
        <v>412</v>
      </c>
      <c r="H216" t="s">
        <v>12</v>
      </c>
      <c r="I216">
        <v>1612</v>
      </c>
      <c r="J216" s="2">
        <v>0.67499999999999993</v>
      </c>
      <c r="K216">
        <v>16</v>
      </c>
      <c r="L216" t="s">
        <v>63</v>
      </c>
      <c r="M216" t="s">
        <v>40</v>
      </c>
      <c r="N216" t="str">
        <f>CONCATENATE(Table3[[#This Row],[house_number]], " ",Table3[[#This Row],[street_name]])</f>
        <v>85A Kenmare St</v>
      </c>
      <c r="O216" t="s">
        <v>103</v>
      </c>
      <c r="P216" t="s">
        <v>13</v>
      </c>
      <c r="Q216">
        <v>10014</v>
      </c>
      <c r="R216" t="str">
        <f>CONCATENATE(Table3[[#This Row],[address]],",",Table3[[#This Row],[city]],",",Table3[[#This Row],[state]])</f>
        <v>85A Kenmare St,New York,NY</v>
      </c>
      <c r="S216">
        <f>VLOOKUP(Table3[[#This Row],[summons_number]],GeocodeResults!A:G,6,FALSE)</f>
        <v>40.721268000000002</v>
      </c>
      <c r="T216">
        <f>VLOOKUP(Table3[[#This Row],[summons_number]],GeocodeResults!A:G,7,FALSE)</f>
        <v>-73.996669999999995</v>
      </c>
    </row>
    <row r="217" spans="1:20" x14ac:dyDescent="0.25">
      <c r="A217">
        <v>7937993194</v>
      </c>
      <c r="B217" s="1">
        <v>41504</v>
      </c>
      <c r="C217">
        <v>20</v>
      </c>
      <c r="D217">
        <f>VLOOKUP(Table3[[#This Row],[violation_code]],Table2[[violation_code]:[category]],3,FALSE)</f>
        <v>2</v>
      </c>
      <c r="E217">
        <v>353164</v>
      </c>
      <c r="F217">
        <v>1034</v>
      </c>
      <c r="G217">
        <v>1034</v>
      </c>
      <c r="H217" t="s">
        <v>32</v>
      </c>
      <c r="I217">
        <v>1034</v>
      </c>
      <c r="J217" s="2">
        <v>0.44027777777777777</v>
      </c>
      <c r="K217">
        <v>10</v>
      </c>
      <c r="L217">
        <v>109</v>
      </c>
      <c r="M217" t="s">
        <v>36</v>
      </c>
      <c r="N217" t="str">
        <f>CONCATENATE(Table3[[#This Row],[house_number]], " ",Table3[[#This Row],[street_name]])</f>
        <v>109 Norfolk St</v>
      </c>
      <c r="O217" t="s">
        <v>103</v>
      </c>
      <c r="P217" t="s">
        <v>13</v>
      </c>
      <c r="Q217">
        <v>10014</v>
      </c>
      <c r="R217" t="str">
        <f>CONCATENATE(Table3[[#This Row],[address]],",",Table3[[#This Row],[city]],",",Table3[[#This Row],[state]])</f>
        <v>109 Norfolk St,New York,NY</v>
      </c>
      <c r="S217">
        <f>VLOOKUP(Table3[[#This Row],[summons_number]],GeocodeResults!A:G,6,FALSE)</f>
        <v>40.718964</v>
      </c>
      <c r="T217">
        <f>VLOOKUP(Table3[[#This Row],[summons_number]],GeocodeResults!A:G,7,FALSE)</f>
        <v>-73.987160000000003</v>
      </c>
    </row>
    <row r="218" spans="1:20" x14ac:dyDescent="0.25">
      <c r="A218">
        <v>7937993200</v>
      </c>
      <c r="B218" s="1">
        <v>41504</v>
      </c>
      <c r="C218">
        <v>20</v>
      </c>
      <c r="D218">
        <f>VLOOKUP(Table3[[#This Row],[violation_code]],Table2[[violation_code]:[category]],3,FALSE)</f>
        <v>2</v>
      </c>
      <c r="E218">
        <v>353164</v>
      </c>
      <c r="F218">
        <v>1039</v>
      </c>
      <c r="G218">
        <v>1039</v>
      </c>
      <c r="H218" t="s">
        <v>32</v>
      </c>
      <c r="I218">
        <v>1039</v>
      </c>
      <c r="J218" s="2">
        <v>0.44375000000000003</v>
      </c>
      <c r="K218">
        <v>10</v>
      </c>
      <c r="L218">
        <v>105</v>
      </c>
      <c r="M218" t="s">
        <v>37</v>
      </c>
      <c r="N218" t="str">
        <f>CONCATENATE(Table3[[#This Row],[house_number]], " ",Table3[[#This Row],[street_name]])</f>
        <v>105 Clinton St</v>
      </c>
      <c r="O218" t="s">
        <v>103</v>
      </c>
      <c r="P218" t="s">
        <v>13</v>
      </c>
      <c r="Q218">
        <v>10014</v>
      </c>
      <c r="R218" t="str">
        <f>CONCATENATE(Table3[[#This Row],[address]],",",Table3[[#This Row],[city]],",",Table3[[#This Row],[state]])</f>
        <v>105 Clinton St,New York,NY</v>
      </c>
      <c r="S218">
        <f>VLOOKUP(Table3[[#This Row],[summons_number]],GeocodeResults!A:G,6,FALSE)</f>
        <v>40.718254000000002</v>
      </c>
      <c r="T218">
        <f>VLOOKUP(Table3[[#This Row],[summons_number]],GeocodeResults!A:G,7,FALSE)</f>
        <v>-73.985579999999999</v>
      </c>
    </row>
    <row r="219" spans="1:20" x14ac:dyDescent="0.25">
      <c r="A219">
        <v>7937993212</v>
      </c>
      <c r="B219" s="1">
        <v>41504</v>
      </c>
      <c r="C219">
        <v>16</v>
      </c>
      <c r="D219">
        <f>VLOOKUP(Table3[[#This Row],[violation_code]],Table2[[violation_code]:[category]],3,FALSE)</f>
        <v>2</v>
      </c>
      <c r="E219">
        <v>353164</v>
      </c>
      <c r="F219">
        <v>1042</v>
      </c>
      <c r="G219">
        <v>1042</v>
      </c>
      <c r="H219" t="s">
        <v>32</v>
      </c>
      <c r="I219">
        <v>1042</v>
      </c>
      <c r="J219" s="2">
        <v>0.4458333333333333</v>
      </c>
      <c r="K219">
        <v>10</v>
      </c>
      <c r="L219">
        <v>93</v>
      </c>
      <c r="M219" t="s">
        <v>37</v>
      </c>
      <c r="N219" t="str">
        <f>CONCATENATE(Table3[[#This Row],[house_number]], " ",Table3[[#This Row],[street_name]])</f>
        <v>93 Clinton St</v>
      </c>
      <c r="O219" t="s">
        <v>103</v>
      </c>
      <c r="P219" t="s">
        <v>13</v>
      </c>
      <c r="Q219">
        <v>10014</v>
      </c>
      <c r="R219" t="str">
        <f>CONCATENATE(Table3[[#This Row],[address]],",",Table3[[#This Row],[city]],",",Table3[[#This Row],[state]])</f>
        <v>93 Clinton St,New York,NY</v>
      </c>
      <c r="S219">
        <f>VLOOKUP(Table3[[#This Row],[summons_number]],GeocodeResults!A:G,6,FALSE)</f>
        <v>40.718580000000003</v>
      </c>
      <c r="T219">
        <f>VLOOKUP(Table3[[#This Row],[summons_number]],GeocodeResults!A:G,7,FALSE)</f>
        <v>-73.985410000000002</v>
      </c>
    </row>
    <row r="220" spans="1:20" x14ac:dyDescent="0.25">
      <c r="A220">
        <v>7937993224</v>
      </c>
      <c r="B220" s="1">
        <v>41504</v>
      </c>
      <c r="C220">
        <v>20</v>
      </c>
      <c r="D220">
        <f>VLOOKUP(Table3[[#This Row],[violation_code]],Table2[[violation_code]:[category]],3,FALSE)</f>
        <v>2</v>
      </c>
      <c r="E220">
        <v>353164</v>
      </c>
      <c r="F220">
        <v>1050</v>
      </c>
      <c r="G220">
        <v>1050</v>
      </c>
      <c r="H220" t="s">
        <v>32</v>
      </c>
      <c r="I220">
        <v>1050</v>
      </c>
      <c r="J220" s="2">
        <v>0.4513888888888889</v>
      </c>
      <c r="K220">
        <v>10</v>
      </c>
      <c r="L220">
        <v>109</v>
      </c>
      <c r="M220" t="s">
        <v>36</v>
      </c>
      <c r="N220" t="str">
        <f>CONCATENATE(Table3[[#This Row],[house_number]], " ",Table3[[#This Row],[street_name]])</f>
        <v>109 Norfolk St</v>
      </c>
      <c r="O220" t="s">
        <v>103</v>
      </c>
      <c r="P220" t="s">
        <v>13</v>
      </c>
      <c r="Q220">
        <v>10014</v>
      </c>
      <c r="R220" t="str">
        <f>CONCATENATE(Table3[[#This Row],[address]],",",Table3[[#This Row],[city]],",",Table3[[#This Row],[state]])</f>
        <v>109 Norfolk St,New York,NY</v>
      </c>
      <c r="S220">
        <f>VLOOKUP(Table3[[#This Row],[summons_number]],GeocodeResults!A:G,6,FALSE)</f>
        <v>40.718964</v>
      </c>
      <c r="T220">
        <f>VLOOKUP(Table3[[#This Row],[summons_number]],GeocodeResults!A:G,7,FALSE)</f>
        <v>-73.987160000000003</v>
      </c>
    </row>
    <row r="221" spans="1:20" x14ac:dyDescent="0.25">
      <c r="A221">
        <v>7937993236</v>
      </c>
      <c r="B221" s="1">
        <v>41504</v>
      </c>
      <c r="C221">
        <v>71</v>
      </c>
      <c r="D221">
        <f>VLOOKUP(Table3[[#This Row],[violation_code]],Table2[[violation_code]:[category]],3,FALSE)</f>
        <v>5</v>
      </c>
      <c r="E221">
        <v>353164</v>
      </c>
      <c r="F221">
        <v>1050</v>
      </c>
      <c r="G221">
        <v>1050</v>
      </c>
      <c r="H221" t="s">
        <v>32</v>
      </c>
      <c r="I221">
        <v>1050</v>
      </c>
      <c r="J221" s="2">
        <v>0.4513888888888889</v>
      </c>
      <c r="K221">
        <v>10</v>
      </c>
      <c r="L221">
        <v>109</v>
      </c>
      <c r="M221" t="s">
        <v>36</v>
      </c>
      <c r="N221" t="str">
        <f>CONCATENATE(Table3[[#This Row],[house_number]], " ",Table3[[#This Row],[street_name]])</f>
        <v>109 Norfolk St</v>
      </c>
      <c r="O221" t="s">
        <v>103</v>
      </c>
      <c r="P221" t="s">
        <v>13</v>
      </c>
      <c r="Q221">
        <v>10014</v>
      </c>
      <c r="R221" t="str">
        <f>CONCATENATE(Table3[[#This Row],[address]],",",Table3[[#This Row],[city]],",",Table3[[#This Row],[state]])</f>
        <v>109 Norfolk St,New York,NY</v>
      </c>
      <c r="S221">
        <f>VLOOKUP(Table3[[#This Row],[summons_number]],GeocodeResults!A:G,6,FALSE)</f>
        <v>40.718964</v>
      </c>
      <c r="T221">
        <f>VLOOKUP(Table3[[#This Row],[summons_number]],GeocodeResults!A:G,7,FALSE)</f>
        <v>-73.987160000000003</v>
      </c>
    </row>
    <row r="222" spans="1:20" x14ac:dyDescent="0.25">
      <c r="A222">
        <v>7937993250</v>
      </c>
      <c r="B222" s="1">
        <v>41504</v>
      </c>
      <c r="C222">
        <v>71</v>
      </c>
      <c r="D222">
        <f>VLOOKUP(Table3[[#This Row],[violation_code]],Table2[[violation_code]:[category]],3,FALSE)</f>
        <v>5</v>
      </c>
      <c r="E222">
        <v>353164</v>
      </c>
      <c r="F222">
        <v>1114</v>
      </c>
      <c r="G222">
        <v>1114</v>
      </c>
      <c r="H222" t="s">
        <v>32</v>
      </c>
      <c r="I222">
        <v>1114</v>
      </c>
      <c r="J222" s="2">
        <v>0.4680555555555555</v>
      </c>
      <c r="K222">
        <v>11</v>
      </c>
      <c r="L222">
        <v>58</v>
      </c>
      <c r="M222" t="s">
        <v>14</v>
      </c>
      <c r="N222" t="str">
        <f>CONCATENATE(Table3[[#This Row],[house_number]], " ",Table3[[#This Row],[street_name]])</f>
        <v>58 E 1st St</v>
      </c>
      <c r="O222" t="s">
        <v>103</v>
      </c>
      <c r="P222" t="s">
        <v>13</v>
      </c>
      <c r="Q222">
        <v>10014</v>
      </c>
      <c r="R222" t="str">
        <f>CONCATENATE(Table3[[#This Row],[address]],",",Table3[[#This Row],[city]],",",Table3[[#This Row],[state]])</f>
        <v>58 E 1st St,New York,NY</v>
      </c>
      <c r="S222">
        <f>VLOOKUP(Table3[[#This Row],[summons_number]],GeocodeResults!A:G,6,FALSE)</f>
        <v>40.723697999999999</v>
      </c>
      <c r="T222">
        <f>VLOOKUP(Table3[[#This Row],[summons_number]],GeocodeResults!A:G,7,FALSE)</f>
        <v>-73.989295999999996</v>
      </c>
    </row>
    <row r="223" spans="1:20" x14ac:dyDescent="0.25">
      <c r="A223">
        <v>7937993364</v>
      </c>
      <c r="B223" s="1">
        <v>41504</v>
      </c>
      <c r="C223">
        <v>71</v>
      </c>
      <c r="D223">
        <f>VLOOKUP(Table3[[#This Row],[violation_code]],Table2[[violation_code]:[category]],3,FALSE)</f>
        <v>5</v>
      </c>
      <c r="E223">
        <v>353164</v>
      </c>
      <c r="F223">
        <v>102</v>
      </c>
      <c r="G223">
        <v>102</v>
      </c>
      <c r="H223" t="s">
        <v>12</v>
      </c>
      <c r="I223">
        <v>1302</v>
      </c>
      <c r="J223" s="2">
        <v>0.54305555555555551</v>
      </c>
      <c r="K223">
        <v>13</v>
      </c>
      <c r="L223">
        <v>30</v>
      </c>
      <c r="M223" t="s">
        <v>64</v>
      </c>
      <c r="N223" t="str">
        <f>CONCATENATE(Table3[[#This Row],[house_number]], " ",Table3[[#This Row],[street_name]])</f>
        <v>30 Bond St</v>
      </c>
      <c r="O223" t="s">
        <v>103</v>
      </c>
      <c r="P223" t="s">
        <v>13</v>
      </c>
      <c r="Q223">
        <v>10014</v>
      </c>
      <c r="R223" t="str">
        <f>CONCATENATE(Table3[[#This Row],[address]],",",Table3[[#This Row],[city]],",",Table3[[#This Row],[state]])</f>
        <v>30 Bond St,New York,NY</v>
      </c>
      <c r="S223">
        <f>VLOOKUP(Table3[[#This Row],[summons_number]],GeocodeResults!A:G,6,FALSE)</f>
        <v>40.726536000000003</v>
      </c>
      <c r="T223">
        <f>VLOOKUP(Table3[[#This Row],[summons_number]],GeocodeResults!A:G,7,FALSE)</f>
        <v>-73.993780000000001</v>
      </c>
    </row>
    <row r="224" spans="1:20" x14ac:dyDescent="0.25">
      <c r="A224">
        <v>7937993376</v>
      </c>
      <c r="B224" s="1">
        <v>41504</v>
      </c>
      <c r="C224">
        <v>51</v>
      </c>
      <c r="D224">
        <f>VLOOKUP(Table3[[#This Row],[violation_code]],Table2[[violation_code]:[category]],3,FALSE)</f>
        <v>3</v>
      </c>
      <c r="E224">
        <v>353164</v>
      </c>
      <c r="F224">
        <v>107</v>
      </c>
      <c r="G224">
        <v>107</v>
      </c>
      <c r="H224" t="s">
        <v>12</v>
      </c>
      <c r="I224">
        <v>1307</v>
      </c>
      <c r="J224" s="2">
        <v>0.54652777777777783</v>
      </c>
      <c r="K224">
        <v>13</v>
      </c>
      <c r="L224">
        <v>50</v>
      </c>
      <c r="M224" t="s">
        <v>64</v>
      </c>
      <c r="N224" t="str">
        <f>CONCATENATE(Table3[[#This Row],[house_number]], " ",Table3[[#This Row],[street_name]])</f>
        <v>50 Bond St</v>
      </c>
      <c r="O224" t="s">
        <v>103</v>
      </c>
      <c r="P224" t="s">
        <v>13</v>
      </c>
      <c r="Q224">
        <v>10014</v>
      </c>
      <c r="R224" t="str">
        <f>CONCATENATE(Table3[[#This Row],[address]],",",Table3[[#This Row],[city]],",",Table3[[#This Row],[state]])</f>
        <v>50 Bond St,New York,NY</v>
      </c>
      <c r="S224">
        <f>VLOOKUP(Table3[[#This Row],[summons_number]],GeocodeResults!A:G,6,FALSE)</f>
        <v>40.726295</v>
      </c>
      <c r="T224">
        <f>VLOOKUP(Table3[[#This Row],[summons_number]],GeocodeResults!A:G,7,FALSE)</f>
        <v>-73.993279999999999</v>
      </c>
    </row>
    <row r="225" spans="1:20" x14ac:dyDescent="0.25">
      <c r="A225">
        <v>7937993388</v>
      </c>
      <c r="B225" s="1">
        <v>41504</v>
      </c>
      <c r="C225">
        <v>14</v>
      </c>
      <c r="D225">
        <f>VLOOKUP(Table3[[#This Row],[violation_code]],Table2[[violation_code]:[category]],3,FALSE)</f>
        <v>2</v>
      </c>
      <c r="E225">
        <v>353164</v>
      </c>
      <c r="F225">
        <v>119</v>
      </c>
      <c r="G225">
        <v>119</v>
      </c>
      <c r="H225" t="s">
        <v>12</v>
      </c>
      <c r="I225">
        <v>1319</v>
      </c>
      <c r="J225" s="2">
        <v>0.55486111111111114</v>
      </c>
      <c r="K225">
        <v>13</v>
      </c>
      <c r="L225">
        <v>205</v>
      </c>
      <c r="M225" t="s">
        <v>41</v>
      </c>
      <c r="N225" t="str">
        <f>CONCATENATE(Table3[[#This Row],[house_number]], " ",Table3[[#This Row],[street_name]])</f>
        <v>205 Allen St</v>
      </c>
      <c r="O225" t="s">
        <v>103</v>
      </c>
      <c r="P225" t="s">
        <v>13</v>
      </c>
      <c r="Q225">
        <v>10014</v>
      </c>
      <c r="R225" t="str">
        <f>CONCATENATE(Table3[[#This Row],[address]],",",Table3[[#This Row],[city]],",",Table3[[#This Row],[state]])</f>
        <v>205 Allen St,New York,NY</v>
      </c>
      <c r="S225">
        <f>VLOOKUP(Table3[[#This Row],[summons_number]],GeocodeResults!A:G,6,FALSE)</f>
        <v>40.722743999999999</v>
      </c>
      <c r="T225">
        <f>VLOOKUP(Table3[[#This Row],[summons_number]],GeocodeResults!A:G,7,FALSE)</f>
        <v>-73.988810000000001</v>
      </c>
    </row>
    <row r="226" spans="1:20" x14ac:dyDescent="0.25">
      <c r="A226">
        <v>7937993390</v>
      </c>
      <c r="B226" s="1">
        <v>41504</v>
      </c>
      <c r="C226">
        <v>14</v>
      </c>
      <c r="D226">
        <f>VLOOKUP(Table3[[#This Row],[violation_code]],Table2[[violation_code]:[category]],3,FALSE)</f>
        <v>2</v>
      </c>
      <c r="E226">
        <v>353164</v>
      </c>
      <c r="F226">
        <v>121</v>
      </c>
      <c r="G226">
        <v>121</v>
      </c>
      <c r="H226" t="s">
        <v>12</v>
      </c>
      <c r="I226">
        <v>1321</v>
      </c>
      <c r="J226" s="2">
        <v>0.55625000000000002</v>
      </c>
      <c r="K226">
        <v>13</v>
      </c>
      <c r="L226">
        <v>205</v>
      </c>
      <c r="M226" t="s">
        <v>41</v>
      </c>
      <c r="N226" t="str">
        <f>CONCATENATE(Table3[[#This Row],[house_number]], " ",Table3[[#This Row],[street_name]])</f>
        <v>205 Allen St</v>
      </c>
      <c r="O226" t="s">
        <v>103</v>
      </c>
      <c r="P226" t="s">
        <v>13</v>
      </c>
      <c r="Q226">
        <v>10014</v>
      </c>
      <c r="R226" t="str">
        <f>CONCATENATE(Table3[[#This Row],[address]],",",Table3[[#This Row],[city]],",",Table3[[#This Row],[state]])</f>
        <v>205 Allen St,New York,NY</v>
      </c>
      <c r="S226">
        <f>VLOOKUP(Table3[[#This Row],[summons_number]],GeocodeResults!A:G,6,FALSE)</f>
        <v>40.722743999999999</v>
      </c>
      <c r="T226">
        <f>VLOOKUP(Table3[[#This Row],[summons_number]],GeocodeResults!A:G,7,FALSE)</f>
        <v>-73.988810000000001</v>
      </c>
    </row>
    <row r="227" spans="1:20" x14ac:dyDescent="0.25">
      <c r="A227">
        <v>7937993431</v>
      </c>
      <c r="B227" s="1">
        <v>41504</v>
      </c>
      <c r="C227">
        <v>20</v>
      </c>
      <c r="D227">
        <f>VLOOKUP(Table3[[#This Row],[violation_code]],Table2[[violation_code]:[category]],3,FALSE)</f>
        <v>2</v>
      </c>
      <c r="E227">
        <v>353164</v>
      </c>
      <c r="F227">
        <v>230</v>
      </c>
      <c r="G227">
        <v>230</v>
      </c>
      <c r="H227" t="s">
        <v>12</v>
      </c>
      <c r="I227">
        <v>1430</v>
      </c>
      <c r="J227" s="2">
        <v>0.60416666666666663</v>
      </c>
      <c r="K227">
        <v>14</v>
      </c>
      <c r="L227">
        <v>107</v>
      </c>
      <c r="M227" t="s">
        <v>39</v>
      </c>
      <c r="N227" t="str">
        <f>CONCATENATE(Table3[[#This Row],[house_number]], " ",Table3[[#This Row],[street_name]])</f>
        <v>107 Essex St</v>
      </c>
      <c r="O227" t="s">
        <v>103</v>
      </c>
      <c r="P227" t="s">
        <v>13</v>
      </c>
      <c r="Q227">
        <v>10014</v>
      </c>
      <c r="R227" t="str">
        <f>CONCATENATE(Table3[[#This Row],[address]],",",Table3[[#This Row],[city]],",",Table3[[#This Row],[state]])</f>
        <v>107 Essex St,New York,NY</v>
      </c>
      <c r="S227">
        <f>VLOOKUP(Table3[[#This Row],[summons_number]],GeocodeResults!A:G,6,FALSE)</f>
        <v>40.719079999999998</v>
      </c>
      <c r="T227">
        <f>VLOOKUP(Table3[[#This Row],[summons_number]],GeocodeResults!A:G,7,FALSE)</f>
        <v>-73.988010000000003</v>
      </c>
    </row>
    <row r="228" spans="1:20" x14ac:dyDescent="0.25">
      <c r="A228">
        <v>7937993443</v>
      </c>
      <c r="B228" s="1">
        <v>41504</v>
      </c>
      <c r="C228">
        <v>20</v>
      </c>
      <c r="D228">
        <f>VLOOKUP(Table3[[#This Row],[violation_code]],Table2[[violation_code]:[category]],3,FALSE)</f>
        <v>2</v>
      </c>
      <c r="E228">
        <v>353164</v>
      </c>
      <c r="F228">
        <v>232</v>
      </c>
      <c r="G228">
        <v>232</v>
      </c>
      <c r="H228" t="s">
        <v>12</v>
      </c>
      <c r="I228">
        <v>1432</v>
      </c>
      <c r="J228" s="2">
        <v>0.60555555555555551</v>
      </c>
      <c r="K228">
        <v>14</v>
      </c>
      <c r="L228">
        <v>107</v>
      </c>
      <c r="M228" t="s">
        <v>37</v>
      </c>
      <c r="N228" t="str">
        <f>CONCATENATE(Table3[[#This Row],[house_number]], " ",Table3[[#This Row],[street_name]])</f>
        <v>107 Clinton St</v>
      </c>
      <c r="O228" t="s">
        <v>103</v>
      </c>
      <c r="P228" t="s">
        <v>13</v>
      </c>
      <c r="Q228">
        <v>10014</v>
      </c>
      <c r="R228" t="str">
        <f>CONCATENATE(Table3[[#This Row],[address]],",",Table3[[#This Row],[city]],",",Table3[[#This Row],[state]])</f>
        <v>107 Clinton St,New York,NY</v>
      </c>
      <c r="S228">
        <f>VLOOKUP(Table3[[#This Row],[summons_number]],GeocodeResults!A:G,6,FALSE)</f>
        <v>40.718200000000003</v>
      </c>
      <c r="T228">
        <f>VLOOKUP(Table3[[#This Row],[summons_number]],GeocodeResults!A:G,7,FALSE)</f>
        <v>-73.985609999999994</v>
      </c>
    </row>
    <row r="229" spans="1:20" x14ac:dyDescent="0.25">
      <c r="A229">
        <v>7937993455</v>
      </c>
      <c r="B229" s="1">
        <v>41504</v>
      </c>
      <c r="C229">
        <v>16</v>
      </c>
      <c r="D229">
        <f>VLOOKUP(Table3[[#This Row],[violation_code]],Table2[[violation_code]:[category]],3,FALSE)</f>
        <v>2</v>
      </c>
      <c r="E229">
        <v>353164</v>
      </c>
      <c r="F229">
        <v>237</v>
      </c>
      <c r="G229">
        <v>237</v>
      </c>
      <c r="H229" t="s">
        <v>12</v>
      </c>
      <c r="I229">
        <v>1437</v>
      </c>
      <c r="J229" s="2">
        <v>0.60902777777777783</v>
      </c>
      <c r="K229">
        <v>14</v>
      </c>
      <c r="L229">
        <v>49</v>
      </c>
      <c r="M229" t="s">
        <v>37</v>
      </c>
      <c r="N229" t="str">
        <f>CONCATENATE(Table3[[#This Row],[house_number]], " ",Table3[[#This Row],[street_name]])</f>
        <v>49 Clinton St</v>
      </c>
      <c r="O229" t="s">
        <v>103</v>
      </c>
      <c r="P229" t="s">
        <v>13</v>
      </c>
      <c r="Q229">
        <v>10014</v>
      </c>
      <c r="R229" t="str">
        <f>CONCATENATE(Table3[[#This Row],[address]],",",Table3[[#This Row],[city]],",",Table3[[#This Row],[state]])</f>
        <v>49 Clinton St,New York,NY</v>
      </c>
      <c r="S229">
        <f>VLOOKUP(Table3[[#This Row],[summons_number]],GeocodeResults!A:G,6,FALSE)</f>
        <v>40.719788000000001</v>
      </c>
      <c r="T229">
        <f>VLOOKUP(Table3[[#This Row],[summons_number]],GeocodeResults!A:G,7,FALSE)</f>
        <v>-73.984790000000004</v>
      </c>
    </row>
    <row r="230" spans="1:20" x14ac:dyDescent="0.25">
      <c r="A230">
        <v>7937993480</v>
      </c>
      <c r="B230" s="1">
        <v>41504</v>
      </c>
      <c r="C230">
        <v>14</v>
      </c>
      <c r="D230">
        <f>VLOOKUP(Table3[[#This Row],[violation_code]],Table2[[violation_code]:[category]],3,FALSE)</f>
        <v>2</v>
      </c>
      <c r="E230">
        <v>353164</v>
      </c>
      <c r="F230">
        <v>407</v>
      </c>
      <c r="G230">
        <v>407</v>
      </c>
      <c r="H230" t="s">
        <v>12</v>
      </c>
      <c r="I230">
        <v>1607</v>
      </c>
      <c r="J230" s="2">
        <v>0.67152777777777783</v>
      </c>
      <c r="K230">
        <v>16</v>
      </c>
      <c r="L230">
        <v>180</v>
      </c>
      <c r="M230" t="s">
        <v>19</v>
      </c>
      <c r="N230" t="str">
        <f>CONCATENATE(Table3[[#This Row],[house_number]], " ",Table3[[#This Row],[street_name]])</f>
        <v>180 Mott St</v>
      </c>
      <c r="O230" t="s">
        <v>103</v>
      </c>
      <c r="P230" t="s">
        <v>13</v>
      </c>
      <c r="Q230">
        <v>10014</v>
      </c>
      <c r="R230" t="str">
        <f>CONCATENATE(Table3[[#This Row],[address]],",",Table3[[#This Row],[city]],",",Table3[[#This Row],[state]])</f>
        <v>180 Mott St,New York,NY</v>
      </c>
      <c r="S230">
        <f>VLOOKUP(Table3[[#This Row],[summons_number]],GeocodeResults!A:G,6,FALSE)</f>
        <v>40.720447999999998</v>
      </c>
      <c r="T230">
        <f>VLOOKUP(Table3[[#This Row],[summons_number]],GeocodeResults!A:G,7,FALSE)</f>
        <v>-73.995850000000004</v>
      </c>
    </row>
    <row r="231" spans="1:20" x14ac:dyDescent="0.25">
      <c r="A231">
        <v>7937993509</v>
      </c>
      <c r="B231" s="1">
        <v>41507</v>
      </c>
      <c r="C231">
        <v>37</v>
      </c>
      <c r="D231">
        <f>VLOOKUP(Table3[[#This Row],[violation_code]],Table2[[violation_code]:[category]],3,FALSE)</f>
        <v>4</v>
      </c>
      <c r="E231">
        <v>353164</v>
      </c>
      <c r="F231">
        <v>114</v>
      </c>
      <c r="G231">
        <v>114</v>
      </c>
      <c r="H231" t="s">
        <v>12</v>
      </c>
      <c r="I231">
        <v>1314</v>
      </c>
      <c r="J231" s="2">
        <v>0.55138888888888882</v>
      </c>
      <c r="K231">
        <v>13</v>
      </c>
      <c r="L231">
        <v>61</v>
      </c>
      <c r="M231" t="s">
        <v>37</v>
      </c>
      <c r="N231" t="str">
        <f>CONCATENATE(Table3[[#This Row],[house_number]], " ",Table3[[#This Row],[street_name]])</f>
        <v>61 Clinton St</v>
      </c>
      <c r="O231" t="s">
        <v>103</v>
      </c>
      <c r="P231" t="s">
        <v>13</v>
      </c>
      <c r="Q231">
        <v>10014</v>
      </c>
      <c r="R231" t="str">
        <f>CONCATENATE(Table3[[#This Row],[address]],",",Table3[[#This Row],[city]],",",Table3[[#This Row],[state]])</f>
        <v>61 Clinton St,New York,NY</v>
      </c>
      <c r="S231">
        <f>VLOOKUP(Table3[[#This Row],[summons_number]],GeocodeResults!A:G,6,FALSE)</f>
        <v>40.719462999999998</v>
      </c>
      <c r="T231">
        <f>VLOOKUP(Table3[[#This Row],[summons_number]],GeocodeResults!A:G,7,FALSE)</f>
        <v>-73.984954999999999</v>
      </c>
    </row>
    <row r="232" spans="1:20" x14ac:dyDescent="0.25">
      <c r="A232">
        <v>7937993583</v>
      </c>
      <c r="B232" s="1">
        <v>41507</v>
      </c>
      <c r="C232">
        <v>16</v>
      </c>
      <c r="D232">
        <f>VLOOKUP(Table3[[#This Row],[violation_code]],Table2[[violation_code]:[category]],3,FALSE)</f>
        <v>2</v>
      </c>
      <c r="E232">
        <v>353164</v>
      </c>
      <c r="F232">
        <v>139</v>
      </c>
      <c r="G232">
        <v>139</v>
      </c>
      <c r="H232" t="s">
        <v>12</v>
      </c>
      <c r="I232">
        <v>1339</v>
      </c>
      <c r="J232" s="2">
        <v>0.56874999999999998</v>
      </c>
      <c r="K232">
        <v>13</v>
      </c>
      <c r="L232">
        <v>122</v>
      </c>
      <c r="M232" t="s">
        <v>36</v>
      </c>
      <c r="N232" t="str">
        <f>CONCATENATE(Table3[[#This Row],[house_number]], " ",Table3[[#This Row],[street_name]])</f>
        <v>122 Norfolk St</v>
      </c>
      <c r="O232" t="s">
        <v>103</v>
      </c>
      <c r="P232" t="s">
        <v>13</v>
      </c>
      <c r="Q232">
        <v>10014</v>
      </c>
      <c r="R232" t="str">
        <f>CONCATENATE(Table3[[#This Row],[address]],",",Table3[[#This Row],[city]],",",Table3[[#This Row],[state]])</f>
        <v>122 Norfolk St,New York,NY</v>
      </c>
      <c r="S232">
        <f>VLOOKUP(Table3[[#This Row],[summons_number]],GeocodeResults!A:G,6,FALSE)</f>
        <v>40.719340000000003</v>
      </c>
      <c r="T232">
        <f>VLOOKUP(Table3[[#This Row],[summons_number]],GeocodeResults!A:G,7,FALSE)</f>
        <v>-73.986810000000006</v>
      </c>
    </row>
    <row r="233" spans="1:20" x14ac:dyDescent="0.25">
      <c r="A233">
        <v>7937993595</v>
      </c>
      <c r="B233" s="1">
        <v>41507</v>
      </c>
      <c r="C233">
        <v>16</v>
      </c>
      <c r="D233">
        <f>VLOOKUP(Table3[[#This Row],[violation_code]],Table2[[violation_code]:[category]],3,FALSE)</f>
        <v>2</v>
      </c>
      <c r="E233">
        <v>353164</v>
      </c>
      <c r="F233">
        <v>141</v>
      </c>
      <c r="G233">
        <v>141</v>
      </c>
      <c r="H233" t="s">
        <v>12</v>
      </c>
      <c r="I233">
        <v>1341</v>
      </c>
      <c r="J233" s="2">
        <v>0.57013888888888886</v>
      </c>
      <c r="K233">
        <v>13</v>
      </c>
      <c r="L233">
        <v>115</v>
      </c>
      <c r="M233" t="s">
        <v>36</v>
      </c>
      <c r="N233" t="str">
        <f>CONCATENATE(Table3[[#This Row],[house_number]], " ",Table3[[#This Row],[street_name]])</f>
        <v>115 Norfolk St</v>
      </c>
      <c r="O233" t="s">
        <v>103</v>
      </c>
      <c r="P233" t="s">
        <v>13</v>
      </c>
      <c r="Q233">
        <v>10014</v>
      </c>
      <c r="R233" t="str">
        <f>CONCATENATE(Table3[[#This Row],[address]],",",Table3[[#This Row],[city]],",",Table3[[#This Row],[state]])</f>
        <v>115 Norfolk St,New York,NY</v>
      </c>
      <c r="S233">
        <f>VLOOKUP(Table3[[#This Row],[summons_number]],GeocodeResults!A:G,6,FALSE)</f>
        <v>40.719192999999997</v>
      </c>
      <c r="T233">
        <f>VLOOKUP(Table3[[#This Row],[summons_number]],GeocodeResults!A:G,7,FALSE)</f>
        <v>-73.987039999999993</v>
      </c>
    </row>
    <row r="234" spans="1:20" x14ac:dyDescent="0.25">
      <c r="A234">
        <v>7937993613</v>
      </c>
      <c r="B234" s="1">
        <v>41507</v>
      </c>
      <c r="C234">
        <v>16</v>
      </c>
      <c r="D234">
        <f>VLOOKUP(Table3[[#This Row],[violation_code]],Table2[[violation_code]:[category]],3,FALSE)</f>
        <v>2</v>
      </c>
      <c r="E234">
        <v>353164</v>
      </c>
      <c r="F234">
        <v>146</v>
      </c>
      <c r="G234">
        <v>146</v>
      </c>
      <c r="H234" t="s">
        <v>12</v>
      </c>
      <c r="I234">
        <v>1346</v>
      </c>
      <c r="J234" s="2">
        <v>0.57361111111111118</v>
      </c>
      <c r="K234">
        <v>13</v>
      </c>
      <c r="L234">
        <v>154</v>
      </c>
      <c r="M234" t="s">
        <v>35</v>
      </c>
      <c r="N234" t="str">
        <f>CONCATENATE(Table3[[#This Row],[house_number]], " ",Table3[[#This Row],[street_name]])</f>
        <v>154 Rivington St</v>
      </c>
      <c r="O234" t="s">
        <v>103</v>
      </c>
      <c r="P234" t="s">
        <v>13</v>
      </c>
      <c r="Q234">
        <v>10014</v>
      </c>
      <c r="R234" t="str">
        <f>CONCATENATE(Table3[[#This Row],[address]],",",Table3[[#This Row],[city]],",",Table3[[#This Row],[state]])</f>
        <v>154 Rivington St,New York,NY</v>
      </c>
      <c r="S234">
        <f>VLOOKUP(Table3[[#This Row],[summons_number]],GeocodeResults!A:G,6,FALSE)</f>
        <v>40.719279999999998</v>
      </c>
      <c r="T234">
        <f>VLOOKUP(Table3[[#This Row],[summons_number]],GeocodeResults!A:G,7,FALSE)</f>
        <v>-73.985519999999994</v>
      </c>
    </row>
    <row r="235" spans="1:20" x14ac:dyDescent="0.25">
      <c r="A235">
        <v>7937993637</v>
      </c>
      <c r="B235" s="1">
        <v>41507</v>
      </c>
      <c r="C235">
        <v>37</v>
      </c>
      <c r="D235">
        <f>VLOOKUP(Table3[[#This Row],[violation_code]],Table2[[violation_code]:[category]],3,FALSE)</f>
        <v>4</v>
      </c>
      <c r="E235">
        <v>353164</v>
      </c>
      <c r="F235">
        <v>303</v>
      </c>
      <c r="G235">
        <v>303</v>
      </c>
      <c r="H235" t="s">
        <v>12</v>
      </c>
      <c r="I235">
        <v>1503</v>
      </c>
      <c r="J235" s="2">
        <v>0.62708333333333333</v>
      </c>
      <c r="K235">
        <v>15</v>
      </c>
      <c r="L235">
        <v>170</v>
      </c>
      <c r="M235" t="s">
        <v>42</v>
      </c>
      <c r="N235" t="str">
        <f>CONCATENATE(Table3[[#This Row],[house_number]], " ",Table3[[#This Row],[street_name]])</f>
        <v>170 Delancey St</v>
      </c>
      <c r="O235" t="s">
        <v>103</v>
      </c>
      <c r="P235" t="s">
        <v>13</v>
      </c>
      <c r="Q235">
        <v>10014</v>
      </c>
      <c r="R235" t="str">
        <f>CONCATENATE(Table3[[#This Row],[address]],",",Table3[[#This Row],[city]],",",Table3[[#This Row],[state]])</f>
        <v>170 Delancey St,New York,NY</v>
      </c>
      <c r="S235">
        <f>VLOOKUP(Table3[[#This Row],[summons_number]],GeocodeResults!A:G,6,FALSE)</f>
        <v>40.717903</v>
      </c>
      <c r="T235">
        <f>VLOOKUP(Table3[[#This Row],[summons_number]],GeocodeResults!A:G,7,FALSE)</f>
        <v>-73.985399999999998</v>
      </c>
    </row>
    <row r="236" spans="1:20" x14ac:dyDescent="0.25">
      <c r="A236">
        <v>7937993649</v>
      </c>
      <c r="B236" s="1">
        <v>41507</v>
      </c>
      <c r="C236">
        <v>38</v>
      </c>
      <c r="D236">
        <f>VLOOKUP(Table3[[#This Row],[violation_code]],Table2[[violation_code]:[category]],3,FALSE)</f>
        <v>5</v>
      </c>
      <c r="E236">
        <v>353164</v>
      </c>
      <c r="F236">
        <v>305</v>
      </c>
      <c r="G236">
        <v>305</v>
      </c>
      <c r="H236" t="s">
        <v>12</v>
      </c>
      <c r="I236">
        <v>1505</v>
      </c>
      <c r="J236" s="2">
        <v>0.62847222222222221</v>
      </c>
      <c r="K236">
        <v>15</v>
      </c>
      <c r="L236">
        <v>176</v>
      </c>
      <c r="M236" t="s">
        <v>42</v>
      </c>
      <c r="N236" t="str">
        <f>CONCATENATE(Table3[[#This Row],[house_number]], " ",Table3[[#This Row],[street_name]])</f>
        <v>176 Delancey St</v>
      </c>
      <c r="O236" t="s">
        <v>103</v>
      </c>
      <c r="P236" t="s">
        <v>13</v>
      </c>
      <c r="Q236">
        <v>10014</v>
      </c>
      <c r="R236" t="str">
        <f>CONCATENATE(Table3[[#This Row],[address]],",",Table3[[#This Row],[city]],",",Table3[[#This Row],[state]])</f>
        <v>176 Delancey St,New York,NY</v>
      </c>
      <c r="S236">
        <f>VLOOKUP(Table3[[#This Row],[summons_number]],GeocodeResults!A:G,6,FALSE)</f>
        <v>40.717799999999997</v>
      </c>
      <c r="T236">
        <f>VLOOKUP(Table3[[#This Row],[summons_number]],GeocodeResults!A:G,7,FALSE)</f>
        <v>-73.985060000000004</v>
      </c>
    </row>
    <row r="237" spans="1:20" x14ac:dyDescent="0.25">
      <c r="A237">
        <v>7937993674</v>
      </c>
      <c r="B237" s="1">
        <v>41507</v>
      </c>
      <c r="C237">
        <v>38</v>
      </c>
      <c r="D237">
        <f>VLOOKUP(Table3[[#This Row],[violation_code]],Table2[[violation_code]:[category]],3,FALSE)</f>
        <v>5</v>
      </c>
      <c r="E237">
        <v>353164</v>
      </c>
      <c r="F237">
        <v>317</v>
      </c>
      <c r="G237">
        <v>317</v>
      </c>
      <c r="H237" t="s">
        <v>12</v>
      </c>
      <c r="I237">
        <v>1517</v>
      </c>
      <c r="J237" s="2">
        <v>0.63680555555555551</v>
      </c>
      <c r="K237">
        <v>15</v>
      </c>
      <c r="L237">
        <v>131</v>
      </c>
      <c r="M237" t="s">
        <v>35</v>
      </c>
      <c r="N237" t="str">
        <f>CONCATENATE(Table3[[#This Row],[house_number]], " ",Table3[[#This Row],[street_name]])</f>
        <v>131 Rivington St</v>
      </c>
      <c r="O237" t="s">
        <v>103</v>
      </c>
      <c r="P237" t="s">
        <v>13</v>
      </c>
      <c r="Q237">
        <v>10014</v>
      </c>
      <c r="R237" t="str">
        <f>CONCATENATE(Table3[[#This Row],[address]],",",Table3[[#This Row],[city]],",",Table3[[#This Row],[state]])</f>
        <v>131 Rivington St,New York,NY</v>
      </c>
      <c r="S237">
        <f>VLOOKUP(Table3[[#This Row],[summons_number]],GeocodeResults!A:G,6,FALSE)</f>
        <v>40.719535999999998</v>
      </c>
      <c r="T237">
        <f>VLOOKUP(Table3[[#This Row],[summons_number]],GeocodeResults!A:G,7,FALSE)</f>
        <v>-73.986755000000002</v>
      </c>
    </row>
    <row r="238" spans="1:20" x14ac:dyDescent="0.25">
      <c r="A238">
        <v>7937993686</v>
      </c>
      <c r="B238" s="1">
        <v>41507</v>
      </c>
      <c r="C238">
        <v>38</v>
      </c>
      <c r="D238">
        <f>VLOOKUP(Table3[[#This Row],[violation_code]],Table2[[violation_code]:[category]],3,FALSE)</f>
        <v>5</v>
      </c>
      <c r="E238">
        <v>353164</v>
      </c>
      <c r="F238">
        <v>424</v>
      </c>
      <c r="G238">
        <v>424</v>
      </c>
      <c r="H238" t="s">
        <v>12</v>
      </c>
      <c r="I238">
        <v>1624</v>
      </c>
      <c r="J238" s="2">
        <v>0.68333333333333324</v>
      </c>
      <c r="K238">
        <v>16</v>
      </c>
      <c r="L238">
        <v>188</v>
      </c>
      <c r="M238" t="s">
        <v>25</v>
      </c>
      <c r="N238" t="str">
        <f>CONCATENATE(Table3[[#This Row],[house_number]], " ",Table3[[#This Row],[street_name]])</f>
        <v>188 Ludlow St</v>
      </c>
      <c r="O238" t="s">
        <v>103</v>
      </c>
      <c r="P238" t="s">
        <v>13</v>
      </c>
      <c r="Q238">
        <v>10014</v>
      </c>
      <c r="R238" t="str">
        <f>CONCATENATE(Table3[[#This Row],[address]],",",Table3[[#This Row],[city]],",",Table3[[#This Row],[state]])</f>
        <v>188 Ludlow St,New York,NY</v>
      </c>
      <c r="S238">
        <f>VLOOKUP(Table3[[#This Row],[summons_number]],GeocodeResults!A:G,6,FALSE)</f>
        <v>40.722107000000001</v>
      </c>
      <c r="T238">
        <f>VLOOKUP(Table3[[#This Row],[summons_number]],GeocodeResults!A:G,7,FALSE)</f>
        <v>-73.98724</v>
      </c>
    </row>
    <row r="239" spans="1:20" x14ac:dyDescent="0.25">
      <c r="A239">
        <v>7937993698</v>
      </c>
      <c r="B239" s="1">
        <v>41507</v>
      </c>
      <c r="C239">
        <v>20</v>
      </c>
      <c r="D239">
        <f>VLOOKUP(Table3[[#This Row],[violation_code]],Table2[[violation_code]:[category]],3,FALSE)</f>
        <v>2</v>
      </c>
      <c r="E239">
        <v>353164</v>
      </c>
      <c r="F239">
        <v>427</v>
      </c>
      <c r="G239">
        <v>427</v>
      </c>
      <c r="H239" t="s">
        <v>12</v>
      </c>
      <c r="I239">
        <v>1627</v>
      </c>
      <c r="J239" s="2">
        <v>0.68541666666666667</v>
      </c>
      <c r="K239">
        <v>16</v>
      </c>
      <c r="L239">
        <v>179</v>
      </c>
      <c r="M239" t="s">
        <v>25</v>
      </c>
      <c r="N239" t="str">
        <f>CONCATENATE(Table3[[#This Row],[house_number]], " ",Table3[[#This Row],[street_name]])</f>
        <v>179 Ludlow St</v>
      </c>
      <c r="O239" t="s">
        <v>103</v>
      </c>
      <c r="P239" t="s">
        <v>13</v>
      </c>
      <c r="Q239">
        <v>10014</v>
      </c>
      <c r="R239" t="str">
        <f>CONCATENATE(Table3[[#This Row],[address]],",",Table3[[#This Row],[city]],",",Table3[[#This Row],[state]])</f>
        <v>179 Ludlow St,New York,NY</v>
      </c>
      <c r="S239">
        <f>VLOOKUP(Table3[[#This Row],[summons_number]],GeocodeResults!A:G,6,FALSE)</f>
        <v>40.72184</v>
      </c>
      <c r="T239">
        <f>VLOOKUP(Table3[[#This Row],[summons_number]],GeocodeResults!A:G,7,FALSE)</f>
        <v>-73.987530000000007</v>
      </c>
    </row>
    <row r="240" spans="1:20" x14ac:dyDescent="0.25">
      <c r="A240">
        <v>7937993704</v>
      </c>
      <c r="B240" s="1">
        <v>41507</v>
      </c>
      <c r="C240">
        <v>37</v>
      </c>
      <c r="D240">
        <f>VLOOKUP(Table3[[#This Row],[violation_code]],Table2[[violation_code]:[category]],3,FALSE)</f>
        <v>4</v>
      </c>
      <c r="E240">
        <v>353164</v>
      </c>
      <c r="F240">
        <v>433</v>
      </c>
      <c r="G240">
        <v>433</v>
      </c>
      <c r="H240" t="s">
        <v>12</v>
      </c>
      <c r="I240">
        <v>1633</v>
      </c>
      <c r="J240" s="2">
        <v>0.68958333333333333</v>
      </c>
      <c r="K240">
        <v>16</v>
      </c>
      <c r="L240">
        <v>150</v>
      </c>
      <c r="M240" t="s">
        <v>25</v>
      </c>
      <c r="N240" t="str">
        <f>CONCATENATE(Table3[[#This Row],[house_number]], " ",Table3[[#This Row],[street_name]])</f>
        <v>150 Ludlow St</v>
      </c>
      <c r="O240" t="s">
        <v>103</v>
      </c>
      <c r="P240" t="s">
        <v>13</v>
      </c>
      <c r="Q240">
        <v>10014</v>
      </c>
      <c r="R240" t="str">
        <f>CONCATENATE(Table3[[#This Row],[address]],",",Table3[[#This Row],[city]],",",Table3[[#This Row],[state]])</f>
        <v>150 Ludlow St,New York,NY</v>
      </c>
      <c r="S240">
        <f>VLOOKUP(Table3[[#This Row],[summons_number]],GeocodeResults!A:G,6,FALSE)</f>
        <v>40.720847999999997</v>
      </c>
      <c r="T240">
        <f>VLOOKUP(Table3[[#This Row],[summons_number]],GeocodeResults!A:G,7,FALSE)</f>
        <v>-73.987889999999993</v>
      </c>
    </row>
    <row r="241" spans="1:20" x14ac:dyDescent="0.25">
      <c r="A241">
        <v>7937993716</v>
      </c>
      <c r="B241" s="1">
        <v>41507</v>
      </c>
      <c r="C241">
        <v>71</v>
      </c>
      <c r="D241">
        <f>VLOOKUP(Table3[[#This Row],[violation_code]],Table2[[violation_code]:[category]],3,FALSE)</f>
        <v>5</v>
      </c>
      <c r="E241">
        <v>353164</v>
      </c>
      <c r="F241">
        <v>516</v>
      </c>
      <c r="G241">
        <v>516</v>
      </c>
      <c r="H241" t="s">
        <v>12</v>
      </c>
      <c r="I241">
        <v>1716</v>
      </c>
      <c r="J241" s="2">
        <v>0.71944444444444444</v>
      </c>
      <c r="K241">
        <v>17</v>
      </c>
      <c r="L241">
        <v>170</v>
      </c>
      <c r="M241" t="s">
        <v>25</v>
      </c>
      <c r="N241" t="str">
        <f>CONCATENATE(Table3[[#This Row],[house_number]], " ",Table3[[#This Row],[street_name]])</f>
        <v>170 Ludlow St</v>
      </c>
      <c r="O241" t="s">
        <v>103</v>
      </c>
      <c r="P241" t="s">
        <v>13</v>
      </c>
      <c r="Q241">
        <v>10014</v>
      </c>
      <c r="R241" t="str">
        <f>CONCATENATE(Table3[[#This Row],[address]],",",Table3[[#This Row],[city]],",",Table3[[#This Row],[state]])</f>
        <v>170 Ludlow St,New York,NY</v>
      </c>
      <c r="S241">
        <f>VLOOKUP(Table3[[#This Row],[summons_number]],GeocodeResults!A:G,6,FALSE)</f>
        <v>40.721558000000002</v>
      </c>
      <c r="T241">
        <f>VLOOKUP(Table3[[#This Row],[summons_number]],GeocodeResults!A:G,7,FALSE)</f>
        <v>-73.987526000000003</v>
      </c>
    </row>
    <row r="242" spans="1:20" x14ac:dyDescent="0.25">
      <c r="A242">
        <v>7937993728</v>
      </c>
      <c r="B242" s="1">
        <v>41507</v>
      </c>
      <c r="C242">
        <v>16</v>
      </c>
      <c r="D242">
        <f>VLOOKUP(Table3[[#This Row],[violation_code]],Table2[[violation_code]:[category]],3,FALSE)</f>
        <v>2</v>
      </c>
      <c r="E242">
        <v>353164</v>
      </c>
      <c r="F242">
        <v>525</v>
      </c>
      <c r="G242">
        <v>525</v>
      </c>
      <c r="H242" t="s">
        <v>12</v>
      </c>
      <c r="I242">
        <v>1725</v>
      </c>
      <c r="J242" s="2">
        <v>0.72569444444444453</v>
      </c>
      <c r="K242">
        <v>17</v>
      </c>
      <c r="L242">
        <v>188</v>
      </c>
      <c r="M242" t="s">
        <v>25</v>
      </c>
      <c r="N242" t="str">
        <f>CONCATENATE(Table3[[#This Row],[house_number]], " ",Table3[[#This Row],[street_name]])</f>
        <v>188 Ludlow St</v>
      </c>
      <c r="O242" t="s">
        <v>103</v>
      </c>
      <c r="P242" t="s">
        <v>13</v>
      </c>
      <c r="Q242">
        <v>10014</v>
      </c>
      <c r="R242" t="str">
        <f>CONCATENATE(Table3[[#This Row],[address]],",",Table3[[#This Row],[city]],",",Table3[[#This Row],[state]])</f>
        <v>188 Ludlow St,New York,NY</v>
      </c>
      <c r="S242">
        <f>VLOOKUP(Table3[[#This Row],[summons_number]],GeocodeResults!A:G,6,FALSE)</f>
        <v>40.722107000000001</v>
      </c>
      <c r="T242">
        <f>VLOOKUP(Table3[[#This Row],[summons_number]],GeocodeResults!A:G,7,FALSE)</f>
        <v>-73.98724</v>
      </c>
    </row>
    <row r="243" spans="1:20" x14ac:dyDescent="0.25">
      <c r="A243">
        <v>7937993730</v>
      </c>
      <c r="B243" s="1">
        <v>41507</v>
      </c>
      <c r="C243">
        <v>38</v>
      </c>
      <c r="D243">
        <f>VLOOKUP(Table3[[#This Row],[violation_code]],Table2[[violation_code]:[category]],3,FALSE)</f>
        <v>5</v>
      </c>
      <c r="E243">
        <v>353164</v>
      </c>
      <c r="F243">
        <v>537</v>
      </c>
      <c r="G243">
        <v>537</v>
      </c>
      <c r="H243" t="s">
        <v>12</v>
      </c>
      <c r="I243">
        <v>1737</v>
      </c>
      <c r="J243" s="2">
        <v>0.73402777777777783</v>
      </c>
      <c r="K243">
        <v>17</v>
      </c>
      <c r="L243">
        <v>139</v>
      </c>
      <c r="M243" t="s">
        <v>25</v>
      </c>
      <c r="N243" t="str">
        <f>CONCATENATE(Table3[[#This Row],[house_number]], " ",Table3[[#This Row],[street_name]])</f>
        <v>139 Ludlow St</v>
      </c>
      <c r="O243" t="s">
        <v>103</v>
      </c>
      <c r="P243" t="s">
        <v>13</v>
      </c>
      <c r="Q243">
        <v>10014</v>
      </c>
      <c r="R243" t="str">
        <f>CONCATENATE(Table3[[#This Row],[address]],",",Table3[[#This Row],[city]],",",Table3[[#This Row],[state]])</f>
        <v>139 Ludlow St,New York,NY</v>
      </c>
      <c r="S243">
        <f>VLOOKUP(Table3[[#This Row],[summons_number]],GeocodeResults!A:G,6,FALSE)</f>
        <v>40.720382999999998</v>
      </c>
      <c r="T243">
        <f>VLOOKUP(Table3[[#This Row],[summons_number]],GeocodeResults!A:G,7,FALSE)</f>
        <v>-73.988280000000003</v>
      </c>
    </row>
    <row r="244" spans="1:20" x14ac:dyDescent="0.25">
      <c r="A244">
        <v>7937993510</v>
      </c>
      <c r="B244" s="1">
        <v>41507</v>
      </c>
      <c r="C244">
        <v>16</v>
      </c>
      <c r="D244">
        <f>VLOOKUP(Table3[[#This Row],[violation_code]],Table2[[violation_code]:[category]],3,FALSE)</f>
        <v>2</v>
      </c>
      <c r="E244">
        <v>353164</v>
      </c>
      <c r="F244">
        <v>115</v>
      </c>
      <c r="G244">
        <v>115</v>
      </c>
      <c r="H244" t="s">
        <v>12</v>
      </c>
      <c r="I244">
        <v>1315</v>
      </c>
      <c r="J244" s="2">
        <v>0.55208333333333337</v>
      </c>
      <c r="K244">
        <v>13</v>
      </c>
      <c r="L244">
        <v>57</v>
      </c>
      <c r="M244" t="s">
        <v>37</v>
      </c>
      <c r="N244" t="str">
        <f>CONCATENATE(Table3[[#This Row],[house_number]], " ",Table3[[#This Row],[street_name]])</f>
        <v>57 Clinton St</v>
      </c>
      <c r="O244" t="s">
        <v>103</v>
      </c>
      <c r="P244" t="s">
        <v>13</v>
      </c>
      <c r="Q244">
        <v>10014</v>
      </c>
      <c r="R244" t="str">
        <f>CONCATENATE(Table3[[#This Row],[address]],",",Table3[[#This Row],[city]],",",Table3[[#This Row],[state]])</f>
        <v>57 Clinton St,New York,NY</v>
      </c>
      <c r="S244">
        <f>VLOOKUP(Table3[[#This Row],[summons_number]],GeocodeResults!A:G,6,FALSE)</f>
        <v>40.719569999999997</v>
      </c>
      <c r="T244">
        <f>VLOOKUP(Table3[[#This Row],[summons_number]],GeocodeResults!A:G,7,FALSE)</f>
        <v>-73.984899999999996</v>
      </c>
    </row>
    <row r="245" spans="1:20" x14ac:dyDescent="0.25">
      <c r="A245">
        <v>7937993522</v>
      </c>
      <c r="B245" s="1">
        <v>41507</v>
      </c>
      <c r="C245">
        <v>37</v>
      </c>
      <c r="D245">
        <f>VLOOKUP(Table3[[#This Row],[violation_code]],Table2[[violation_code]:[category]],3,FALSE)</f>
        <v>4</v>
      </c>
      <c r="E245">
        <v>353164</v>
      </c>
      <c r="F245">
        <v>117</v>
      </c>
      <c r="G245">
        <v>117</v>
      </c>
      <c r="H245" t="s">
        <v>12</v>
      </c>
      <c r="I245">
        <v>1317</v>
      </c>
      <c r="J245" s="2">
        <v>0.55347222222222225</v>
      </c>
      <c r="K245">
        <v>13</v>
      </c>
      <c r="L245">
        <v>43</v>
      </c>
      <c r="M245" t="s">
        <v>37</v>
      </c>
      <c r="N245" t="str">
        <f>CONCATENATE(Table3[[#This Row],[house_number]], " ",Table3[[#This Row],[street_name]])</f>
        <v>43 Clinton St</v>
      </c>
      <c r="O245" t="s">
        <v>103</v>
      </c>
      <c r="P245" t="s">
        <v>13</v>
      </c>
      <c r="Q245">
        <v>10014</v>
      </c>
      <c r="R245" t="str">
        <f>CONCATENATE(Table3[[#This Row],[address]],",",Table3[[#This Row],[city]],",",Table3[[#This Row],[state]])</f>
        <v>43 Clinton St,New York,NY</v>
      </c>
      <c r="S245">
        <f>VLOOKUP(Table3[[#This Row],[summons_number]],GeocodeResults!A:G,6,FALSE)</f>
        <v>40.719949999999997</v>
      </c>
      <c r="T245">
        <f>VLOOKUP(Table3[[#This Row],[summons_number]],GeocodeResults!A:G,7,FALSE)</f>
        <v>-73.984700000000004</v>
      </c>
    </row>
    <row r="246" spans="1:20" x14ac:dyDescent="0.25">
      <c r="A246">
        <v>7937993534</v>
      </c>
      <c r="B246" s="1">
        <v>41507</v>
      </c>
      <c r="C246">
        <v>20</v>
      </c>
      <c r="D246">
        <f>VLOOKUP(Table3[[#This Row],[violation_code]],Table2[[violation_code]:[category]],3,FALSE)</f>
        <v>2</v>
      </c>
      <c r="E246">
        <v>353164</v>
      </c>
      <c r="F246">
        <v>127</v>
      </c>
      <c r="G246">
        <v>127</v>
      </c>
      <c r="H246" t="s">
        <v>12</v>
      </c>
      <c r="I246">
        <v>1327</v>
      </c>
      <c r="J246" s="2">
        <v>0.56041666666666667</v>
      </c>
      <c r="K246">
        <v>13</v>
      </c>
      <c r="L246">
        <v>150</v>
      </c>
      <c r="M246" t="s">
        <v>34</v>
      </c>
      <c r="N246" t="str">
        <f>CONCATENATE(Table3[[#This Row],[house_number]], " ",Table3[[#This Row],[street_name]])</f>
        <v>150 Stanton St</v>
      </c>
      <c r="O246" t="s">
        <v>103</v>
      </c>
      <c r="P246" t="s">
        <v>13</v>
      </c>
      <c r="Q246">
        <v>10014</v>
      </c>
      <c r="R246" t="str">
        <f>CONCATENATE(Table3[[#This Row],[address]],",",Table3[[#This Row],[city]],",",Table3[[#This Row],[state]])</f>
        <v>150 Stanton St,New York,NY</v>
      </c>
      <c r="S246">
        <f>VLOOKUP(Table3[[#This Row],[summons_number]],GeocodeResults!A:G,6,FALSE)</f>
        <v>40.720585</v>
      </c>
      <c r="T246">
        <f>VLOOKUP(Table3[[#This Row],[summons_number]],GeocodeResults!A:G,7,FALSE)</f>
        <v>-73.985429999999994</v>
      </c>
    </row>
    <row r="247" spans="1:20" x14ac:dyDescent="0.25">
      <c r="A247">
        <v>7937993546</v>
      </c>
      <c r="B247" s="1">
        <v>41507</v>
      </c>
      <c r="C247">
        <v>20</v>
      </c>
      <c r="D247">
        <f>VLOOKUP(Table3[[#This Row],[violation_code]],Table2[[violation_code]:[category]],3,FALSE)</f>
        <v>2</v>
      </c>
      <c r="E247">
        <v>353164</v>
      </c>
      <c r="F247">
        <v>129</v>
      </c>
      <c r="G247">
        <v>129</v>
      </c>
      <c r="H247" t="s">
        <v>12</v>
      </c>
      <c r="I247">
        <v>1329</v>
      </c>
      <c r="J247" s="2">
        <v>0.56180555555555556</v>
      </c>
      <c r="K247">
        <v>13</v>
      </c>
      <c r="L247">
        <v>138</v>
      </c>
      <c r="M247" t="s">
        <v>34</v>
      </c>
      <c r="N247" t="str">
        <f>CONCATENATE(Table3[[#This Row],[house_number]], " ",Table3[[#This Row],[street_name]])</f>
        <v>138 Stanton St</v>
      </c>
      <c r="O247" t="s">
        <v>103</v>
      </c>
      <c r="P247" t="s">
        <v>13</v>
      </c>
      <c r="Q247">
        <v>10014</v>
      </c>
      <c r="R247" t="str">
        <f>CONCATENATE(Table3[[#This Row],[address]],",",Table3[[#This Row],[city]],",",Table3[[#This Row],[state]])</f>
        <v>138 Stanton St,New York,NY</v>
      </c>
      <c r="S247">
        <f>VLOOKUP(Table3[[#This Row],[summons_number]],GeocodeResults!A:G,6,FALSE)</f>
        <v>40.720787000000001</v>
      </c>
      <c r="T247">
        <f>VLOOKUP(Table3[[#This Row],[summons_number]],GeocodeResults!A:G,7,FALSE)</f>
        <v>-73.986109999999996</v>
      </c>
    </row>
    <row r="248" spans="1:20" x14ac:dyDescent="0.25">
      <c r="A248">
        <v>7937993560</v>
      </c>
      <c r="B248" s="1">
        <v>41507</v>
      </c>
      <c r="C248">
        <v>24</v>
      </c>
      <c r="D248">
        <f>VLOOKUP(Table3[[#This Row],[violation_code]],Table2[[violation_code]:[category]],3,FALSE)</f>
        <v>2</v>
      </c>
      <c r="E248">
        <v>353164</v>
      </c>
      <c r="F248">
        <v>134</v>
      </c>
      <c r="G248">
        <v>134</v>
      </c>
      <c r="H248" t="s">
        <v>12</v>
      </c>
      <c r="I248">
        <v>1334</v>
      </c>
      <c r="J248" s="2">
        <v>0.56527777777777777</v>
      </c>
      <c r="K248">
        <v>13</v>
      </c>
      <c r="L248">
        <v>153</v>
      </c>
      <c r="M248" t="s">
        <v>36</v>
      </c>
      <c r="N248" t="str">
        <f>CONCATENATE(Table3[[#This Row],[house_number]], " ",Table3[[#This Row],[street_name]])</f>
        <v>153 Norfolk St</v>
      </c>
      <c r="O248" t="s">
        <v>103</v>
      </c>
      <c r="P248" t="s">
        <v>13</v>
      </c>
      <c r="Q248">
        <v>10014</v>
      </c>
      <c r="R248" t="str">
        <f>CONCATENATE(Table3[[#This Row],[address]],",",Table3[[#This Row],[city]],",",Table3[[#This Row],[state]])</f>
        <v>153 Norfolk St,New York,NY</v>
      </c>
      <c r="S248">
        <f>VLOOKUP(Table3[[#This Row],[summons_number]],GeocodeResults!A:G,6,FALSE)</f>
        <v>40.720039999999997</v>
      </c>
      <c r="T248">
        <f>VLOOKUP(Table3[[#This Row],[summons_number]],GeocodeResults!A:G,7,FALSE)</f>
        <v>-73.986599999999996</v>
      </c>
    </row>
    <row r="249" spans="1:20" x14ac:dyDescent="0.25">
      <c r="A249">
        <v>7937993650</v>
      </c>
      <c r="B249" s="1">
        <v>41507</v>
      </c>
      <c r="C249">
        <v>38</v>
      </c>
      <c r="D249">
        <f>VLOOKUP(Table3[[#This Row],[violation_code]],Table2[[violation_code]:[category]],3,FALSE)</f>
        <v>5</v>
      </c>
      <c r="E249">
        <v>353164</v>
      </c>
      <c r="F249">
        <v>307</v>
      </c>
      <c r="G249">
        <v>307</v>
      </c>
      <c r="H249" t="s">
        <v>12</v>
      </c>
      <c r="I249">
        <v>1507</v>
      </c>
      <c r="J249" s="2">
        <v>0.62986111111111109</v>
      </c>
      <c r="K249">
        <v>15</v>
      </c>
      <c r="L249">
        <v>168</v>
      </c>
      <c r="M249" t="s">
        <v>42</v>
      </c>
      <c r="N249" t="str">
        <f>CONCATENATE(Table3[[#This Row],[house_number]], " ",Table3[[#This Row],[street_name]])</f>
        <v>168 Delancey St</v>
      </c>
      <c r="O249" t="s">
        <v>103</v>
      </c>
      <c r="P249" t="s">
        <v>13</v>
      </c>
      <c r="Q249">
        <v>10014</v>
      </c>
      <c r="R249" t="str">
        <f>CONCATENATE(Table3[[#This Row],[address]],",",Table3[[#This Row],[city]],",",Table3[[#This Row],[state]])</f>
        <v>168 Delancey St,New York,NY</v>
      </c>
      <c r="S249">
        <f>VLOOKUP(Table3[[#This Row],[summons_number]],GeocodeResults!A:G,6,FALSE)</f>
        <v>40.717936999999999</v>
      </c>
      <c r="T249">
        <f>VLOOKUP(Table3[[#This Row],[summons_number]],GeocodeResults!A:G,7,FALSE)</f>
        <v>-73.985504000000006</v>
      </c>
    </row>
    <row r="250" spans="1:20" x14ac:dyDescent="0.25">
      <c r="A250">
        <v>7937993662</v>
      </c>
      <c r="B250" s="1">
        <v>41507</v>
      </c>
      <c r="C250">
        <v>14</v>
      </c>
      <c r="D250">
        <f>VLOOKUP(Table3[[#This Row],[violation_code]],Table2[[violation_code]:[category]],3,FALSE)</f>
        <v>2</v>
      </c>
      <c r="E250">
        <v>353164</v>
      </c>
      <c r="F250">
        <v>312</v>
      </c>
      <c r="G250">
        <v>312</v>
      </c>
      <c r="H250" t="s">
        <v>12</v>
      </c>
      <c r="I250">
        <v>1512</v>
      </c>
      <c r="J250" s="2">
        <v>0.6333333333333333</v>
      </c>
      <c r="K250">
        <v>15</v>
      </c>
      <c r="L250">
        <v>101</v>
      </c>
      <c r="M250" t="s">
        <v>36</v>
      </c>
      <c r="N250" t="str">
        <f>CONCATENATE(Table3[[#This Row],[house_number]], " ",Table3[[#This Row],[street_name]])</f>
        <v>101 Norfolk St</v>
      </c>
      <c r="O250" t="s">
        <v>103</v>
      </c>
      <c r="P250" t="s">
        <v>13</v>
      </c>
      <c r="Q250">
        <v>10014</v>
      </c>
      <c r="R250" t="str">
        <f>CONCATENATE(Table3[[#This Row],[address]],",",Table3[[#This Row],[city]],",",Table3[[#This Row],[state]])</f>
        <v>101 Norfolk St,New York,NY</v>
      </c>
      <c r="S250">
        <f>VLOOKUP(Table3[[#This Row],[summons_number]],GeocodeResults!A:G,6,FALSE)</f>
        <v>40.718654999999998</v>
      </c>
      <c r="T250">
        <f>VLOOKUP(Table3[[#This Row],[summons_number]],GeocodeResults!A:G,7,FALSE)</f>
        <v>-73.987309999999994</v>
      </c>
    </row>
    <row r="251" spans="1:20" x14ac:dyDescent="0.25">
      <c r="A251">
        <v>7937993789</v>
      </c>
      <c r="B251" s="1">
        <v>41508</v>
      </c>
      <c r="C251">
        <v>46</v>
      </c>
      <c r="D251">
        <f>VLOOKUP(Table3[[#This Row],[violation_code]],Table2[[violation_code]:[category]],3,FALSE)</f>
        <v>3</v>
      </c>
      <c r="E251">
        <v>353164</v>
      </c>
      <c r="F251">
        <v>1246</v>
      </c>
      <c r="G251">
        <v>46</v>
      </c>
      <c r="H251" t="s">
        <v>12</v>
      </c>
      <c r="I251">
        <v>1246</v>
      </c>
      <c r="J251" s="2">
        <v>0.53194444444444444</v>
      </c>
      <c r="K251">
        <v>12</v>
      </c>
      <c r="L251">
        <v>35</v>
      </c>
      <c r="M251" t="s">
        <v>14</v>
      </c>
      <c r="N251" t="str">
        <f>CONCATENATE(Table3[[#This Row],[house_number]], " ",Table3[[#This Row],[street_name]])</f>
        <v>35 E 1st St</v>
      </c>
      <c r="O251" t="s">
        <v>103</v>
      </c>
      <c r="P251" t="s">
        <v>13</v>
      </c>
      <c r="Q251">
        <v>10014</v>
      </c>
      <c r="R251" t="str">
        <f>CONCATENATE(Table3[[#This Row],[address]],",",Table3[[#This Row],[city]],",",Table3[[#This Row],[state]])</f>
        <v>35 E 1st St,New York,NY</v>
      </c>
      <c r="S251">
        <f>VLOOKUP(Table3[[#This Row],[summons_number]],GeocodeResults!A:G,6,FALSE)</f>
        <v>40.724094000000001</v>
      </c>
      <c r="T251">
        <f>VLOOKUP(Table3[[#This Row],[summons_number]],GeocodeResults!A:G,7,FALSE)</f>
        <v>-73.990539999999996</v>
      </c>
    </row>
    <row r="252" spans="1:20" x14ac:dyDescent="0.25">
      <c r="A252">
        <v>7937993790</v>
      </c>
      <c r="B252" s="1">
        <v>41508</v>
      </c>
      <c r="C252">
        <v>14</v>
      </c>
      <c r="D252">
        <f>VLOOKUP(Table3[[#This Row],[violation_code]],Table2[[violation_code]:[category]],3,FALSE)</f>
        <v>2</v>
      </c>
      <c r="E252">
        <v>353164</v>
      </c>
      <c r="F252">
        <v>1256</v>
      </c>
      <c r="G252">
        <v>56</v>
      </c>
      <c r="H252" t="s">
        <v>12</v>
      </c>
      <c r="I252">
        <v>1256</v>
      </c>
      <c r="J252" s="2">
        <v>0.53888888888888886</v>
      </c>
      <c r="K252">
        <v>12</v>
      </c>
      <c r="L252">
        <v>11</v>
      </c>
      <c r="M252" t="s">
        <v>14</v>
      </c>
      <c r="N252" t="str">
        <f>CONCATENATE(Table3[[#This Row],[house_number]], " ",Table3[[#This Row],[street_name]])</f>
        <v>11 E 1st St</v>
      </c>
      <c r="O252" t="s">
        <v>103</v>
      </c>
      <c r="P252" t="s">
        <v>13</v>
      </c>
      <c r="Q252">
        <v>10014</v>
      </c>
      <c r="R252" t="str">
        <f>CONCATENATE(Table3[[#This Row],[address]],",",Table3[[#This Row],[city]],",",Table3[[#This Row],[state]])</f>
        <v>11 E 1st St,New York,NY</v>
      </c>
      <c r="S252">
        <f>VLOOKUP(Table3[[#This Row],[summons_number]],GeocodeResults!A:G,6,FALSE)</f>
        <v>40.724580000000003</v>
      </c>
      <c r="T252">
        <f>VLOOKUP(Table3[[#This Row],[summons_number]],GeocodeResults!A:G,7,FALSE)</f>
        <v>-73.991690000000006</v>
      </c>
    </row>
    <row r="253" spans="1:20" x14ac:dyDescent="0.25">
      <c r="A253">
        <v>7937993819</v>
      </c>
      <c r="B253" s="1">
        <v>41508</v>
      </c>
      <c r="C253">
        <v>31</v>
      </c>
      <c r="D253">
        <f>VLOOKUP(Table3[[#This Row],[violation_code]],Table2[[violation_code]:[category]],3,FALSE)</f>
        <v>2</v>
      </c>
      <c r="E253">
        <v>353164</v>
      </c>
      <c r="F253">
        <v>139</v>
      </c>
      <c r="G253">
        <v>139</v>
      </c>
      <c r="H253" t="s">
        <v>12</v>
      </c>
      <c r="I253">
        <v>1339</v>
      </c>
      <c r="J253" s="2">
        <v>0.56874999999999998</v>
      </c>
      <c r="K253">
        <v>13</v>
      </c>
      <c r="L253">
        <v>670</v>
      </c>
      <c r="M253" t="s">
        <v>17</v>
      </c>
      <c r="N253" t="str">
        <f>CONCATENATE(Table3[[#This Row],[house_number]], " ",Table3[[#This Row],[street_name]])</f>
        <v>670 Broadway</v>
      </c>
      <c r="O253" t="s">
        <v>103</v>
      </c>
      <c r="P253" t="s">
        <v>13</v>
      </c>
      <c r="Q253">
        <v>10014</v>
      </c>
      <c r="R253" t="str">
        <f>CONCATENATE(Table3[[#This Row],[address]],",",Table3[[#This Row],[city]],",",Table3[[#This Row],[state]])</f>
        <v>670 Broadway,New York,NY</v>
      </c>
      <c r="S253">
        <f>VLOOKUP(Table3[[#This Row],[summons_number]],GeocodeResults!A:G,6,FALSE)</f>
        <v>40.727345</v>
      </c>
      <c r="T253">
        <f>VLOOKUP(Table3[[#This Row],[summons_number]],GeocodeResults!A:G,7,FALSE)</f>
        <v>-73.995069999999998</v>
      </c>
    </row>
    <row r="254" spans="1:20" x14ac:dyDescent="0.25">
      <c r="A254">
        <v>7937993844</v>
      </c>
      <c r="B254" s="1">
        <v>41508</v>
      </c>
      <c r="C254">
        <v>38</v>
      </c>
      <c r="D254">
        <f>VLOOKUP(Table3[[#This Row],[violation_code]],Table2[[violation_code]:[category]],3,FALSE)</f>
        <v>5</v>
      </c>
      <c r="E254">
        <v>353164</v>
      </c>
      <c r="F254">
        <v>256</v>
      </c>
      <c r="G254">
        <v>256</v>
      </c>
      <c r="H254" t="s">
        <v>12</v>
      </c>
      <c r="I254">
        <v>1456</v>
      </c>
      <c r="J254" s="2">
        <v>0.62222222222222223</v>
      </c>
      <c r="K254">
        <v>14</v>
      </c>
      <c r="L254">
        <v>2</v>
      </c>
      <c r="M254" t="s">
        <v>22</v>
      </c>
      <c r="N254" t="str">
        <f>CONCATENATE(Table3[[#This Row],[house_number]], " ",Table3[[#This Row],[street_name]])</f>
        <v>2 Washington Pl</v>
      </c>
      <c r="O254" t="s">
        <v>103</v>
      </c>
      <c r="P254" t="s">
        <v>13</v>
      </c>
      <c r="Q254">
        <v>10014</v>
      </c>
      <c r="R254" t="str">
        <f>CONCATENATE(Table3[[#This Row],[address]],",",Table3[[#This Row],[city]],",",Table3[[#This Row],[state]])</f>
        <v>2 Washington Pl,New York,NY</v>
      </c>
      <c r="S254">
        <f>VLOOKUP(Table3[[#This Row],[summons_number]],GeocodeResults!A:G,6,FALSE)</f>
        <v>40.728973000000003</v>
      </c>
      <c r="T254">
        <f>VLOOKUP(Table3[[#This Row],[summons_number]],GeocodeResults!A:G,7,FALSE)</f>
        <v>-73.993809999999996</v>
      </c>
    </row>
    <row r="255" spans="1:20" x14ac:dyDescent="0.25">
      <c r="A255">
        <v>7937993868</v>
      </c>
      <c r="B255" s="1">
        <v>41508</v>
      </c>
      <c r="C255">
        <v>37</v>
      </c>
      <c r="D255">
        <f>VLOOKUP(Table3[[#This Row],[violation_code]],Table2[[violation_code]:[category]],3,FALSE)</f>
        <v>4</v>
      </c>
      <c r="E255">
        <v>353164</v>
      </c>
      <c r="F255">
        <v>416</v>
      </c>
      <c r="G255">
        <v>416</v>
      </c>
      <c r="H255" t="s">
        <v>12</v>
      </c>
      <c r="I255">
        <v>1616</v>
      </c>
      <c r="J255" s="2">
        <v>0.6777777777777777</v>
      </c>
      <c r="K255">
        <v>16</v>
      </c>
      <c r="L255">
        <v>566</v>
      </c>
      <c r="M255" t="s">
        <v>29</v>
      </c>
      <c r="N255" t="str">
        <f>CONCATENATE(Table3[[#This Row],[house_number]], " ",Table3[[#This Row],[street_name]])</f>
        <v>566 Laguardia Pl</v>
      </c>
      <c r="O255" t="s">
        <v>103</v>
      </c>
      <c r="P255" t="s">
        <v>13</v>
      </c>
      <c r="Q255">
        <v>10014</v>
      </c>
      <c r="R255" t="str">
        <f>CONCATENATE(Table3[[#This Row],[address]],",",Table3[[#This Row],[city]],",",Table3[[#This Row],[state]])</f>
        <v>566 Laguardia Pl,New York,NY</v>
      </c>
      <c r="S255">
        <f>VLOOKUP(Table3[[#This Row],[summons_number]],GeocodeResults!A:G,6,FALSE)</f>
        <v>40.72936</v>
      </c>
      <c r="T255">
        <f>VLOOKUP(Table3[[#This Row],[summons_number]],GeocodeResults!A:G,7,FALSE)</f>
        <v>-73.997929999999997</v>
      </c>
    </row>
    <row r="256" spans="1:20" x14ac:dyDescent="0.25">
      <c r="A256">
        <v>7937993870</v>
      </c>
      <c r="B256" s="1">
        <v>41508</v>
      </c>
      <c r="C256">
        <v>38</v>
      </c>
      <c r="D256">
        <f>VLOOKUP(Table3[[#This Row],[violation_code]],Table2[[violation_code]:[category]],3,FALSE)</f>
        <v>5</v>
      </c>
      <c r="E256">
        <v>353164</v>
      </c>
      <c r="F256">
        <v>429</v>
      </c>
      <c r="G256">
        <v>429</v>
      </c>
      <c r="H256" t="s">
        <v>12</v>
      </c>
      <c r="I256">
        <v>1629</v>
      </c>
      <c r="J256" s="2">
        <v>0.68680555555555556</v>
      </c>
      <c r="K256">
        <v>16</v>
      </c>
      <c r="L256">
        <v>13</v>
      </c>
      <c r="M256" t="s">
        <v>48</v>
      </c>
      <c r="N256" t="str">
        <f>CONCATENATE(Table3[[#This Row],[house_number]], " ",Table3[[#This Row],[street_name]])</f>
        <v>13 E 8th St</v>
      </c>
      <c r="O256" t="s">
        <v>103</v>
      </c>
      <c r="P256" t="s">
        <v>13</v>
      </c>
      <c r="Q256">
        <v>10014</v>
      </c>
      <c r="R256" t="str">
        <f>CONCATENATE(Table3[[#This Row],[address]],",",Table3[[#This Row],[city]],",",Table3[[#This Row],[state]])</f>
        <v>13 E 8th St,New York,NY</v>
      </c>
      <c r="S256">
        <f>VLOOKUP(Table3[[#This Row],[summons_number]],GeocodeResults!A:G,6,FALSE)</f>
        <v>40.731976000000003</v>
      </c>
      <c r="T256">
        <f>VLOOKUP(Table3[[#This Row],[summons_number]],GeocodeResults!A:G,7,FALSE)</f>
        <v>-73.995540000000005</v>
      </c>
    </row>
    <row r="257" spans="1:20" hidden="1" x14ac:dyDescent="0.25">
      <c r="A257">
        <v>7937993881</v>
      </c>
      <c r="B257" s="1">
        <v>41508</v>
      </c>
      <c r="C257">
        <v>38</v>
      </c>
      <c r="D257">
        <f>VLOOKUP(Table3[[#This Row],[violation_code]],Table2[[violation_code]:[category]],3,FALSE)</f>
        <v>5</v>
      </c>
      <c r="E257">
        <v>353164</v>
      </c>
      <c r="F257">
        <v>431</v>
      </c>
      <c r="G257">
        <v>431</v>
      </c>
      <c r="H257" t="s">
        <v>12</v>
      </c>
      <c r="I257">
        <v>1631</v>
      </c>
      <c r="J257" s="2">
        <v>0.68819444444444444</v>
      </c>
      <c r="K257">
        <v>16</v>
      </c>
      <c r="L257">
        <v>4</v>
      </c>
      <c r="M257" t="s">
        <v>48</v>
      </c>
      <c r="N257" t="str">
        <f>CONCATENATE(Table3[[#This Row],[house_number]], " ",Table3[[#This Row],[street_name]])</f>
        <v>4 E 8th St</v>
      </c>
      <c r="O257" t="s">
        <v>103</v>
      </c>
      <c r="P257" t="s">
        <v>13</v>
      </c>
      <c r="Q257">
        <v>10014</v>
      </c>
      <c r="R257" t="str">
        <f>CONCATENATE(Table3[[#This Row],[address]],",",Table3[[#This Row],[city]],",",Table3[[#This Row],[state]])</f>
        <v>4 E 8th St,New York,NY</v>
      </c>
      <c r="S257">
        <f>VLOOKUP(Table3[[#This Row],[summons_number]],GeocodeResults!A:G,6,FALSE)</f>
        <v>0</v>
      </c>
      <c r="T257">
        <f>VLOOKUP(Table3[[#This Row],[summons_number]],GeocodeResults!A:G,7,FALSE)</f>
        <v>0</v>
      </c>
    </row>
    <row r="258" spans="1:20" x14ac:dyDescent="0.25">
      <c r="A258">
        <v>7937993893</v>
      </c>
      <c r="B258" s="1">
        <v>41508</v>
      </c>
      <c r="C258">
        <v>37</v>
      </c>
      <c r="D258">
        <f>VLOOKUP(Table3[[#This Row],[violation_code]],Table2[[violation_code]:[category]],3,FALSE)</f>
        <v>4</v>
      </c>
      <c r="E258">
        <v>353164</v>
      </c>
      <c r="F258">
        <v>500</v>
      </c>
      <c r="G258">
        <v>500</v>
      </c>
      <c r="H258" t="s">
        <v>12</v>
      </c>
      <c r="I258">
        <v>1700</v>
      </c>
      <c r="J258" s="2">
        <v>0.70833333333333337</v>
      </c>
      <c r="K258">
        <v>17</v>
      </c>
      <c r="L258">
        <v>130</v>
      </c>
      <c r="M258" t="s">
        <v>65</v>
      </c>
      <c r="N258" t="str">
        <f>CONCATENATE(Table3[[#This Row],[house_number]], " ",Table3[[#This Row],[street_name]])</f>
        <v>130 7th Ave S</v>
      </c>
      <c r="O258" t="s">
        <v>103</v>
      </c>
      <c r="P258" t="s">
        <v>13</v>
      </c>
      <c r="Q258">
        <v>10014</v>
      </c>
      <c r="R258" t="str">
        <f>CONCATENATE(Table3[[#This Row],[address]],",",Table3[[#This Row],[city]],",",Table3[[#This Row],[state]])</f>
        <v>130 7th Ave S,New York,NY</v>
      </c>
      <c r="S258">
        <f>VLOOKUP(Table3[[#This Row],[summons_number]],GeocodeResults!A:G,6,FALSE)</f>
        <v>40.734383000000001</v>
      </c>
      <c r="T258">
        <f>VLOOKUP(Table3[[#This Row],[summons_number]],GeocodeResults!A:G,7,FALSE)</f>
        <v>-74.002449999999996</v>
      </c>
    </row>
    <row r="259" spans="1:20" x14ac:dyDescent="0.25">
      <c r="A259">
        <v>7937993900</v>
      </c>
      <c r="B259" s="1">
        <v>41508</v>
      </c>
      <c r="C259">
        <v>37</v>
      </c>
      <c r="D259">
        <f>VLOOKUP(Table3[[#This Row],[violation_code]],Table2[[violation_code]:[category]],3,FALSE)</f>
        <v>4</v>
      </c>
      <c r="E259">
        <v>353164</v>
      </c>
      <c r="F259">
        <v>521</v>
      </c>
      <c r="G259">
        <v>521</v>
      </c>
      <c r="H259" t="s">
        <v>12</v>
      </c>
      <c r="I259">
        <v>1721</v>
      </c>
      <c r="J259" s="2">
        <v>0.72291666666666676</v>
      </c>
      <c r="K259">
        <v>17</v>
      </c>
      <c r="L259">
        <v>135</v>
      </c>
      <c r="M259" t="s">
        <v>28</v>
      </c>
      <c r="N259" t="str">
        <f>CONCATENATE(Table3[[#This Row],[house_number]], " ",Table3[[#This Row],[street_name]])</f>
        <v>135 W 3rd St</v>
      </c>
      <c r="O259" t="s">
        <v>103</v>
      </c>
      <c r="P259" t="s">
        <v>13</v>
      </c>
      <c r="Q259">
        <v>10014</v>
      </c>
      <c r="R259" t="str">
        <f>CONCATENATE(Table3[[#This Row],[address]],",",Table3[[#This Row],[city]],",",Table3[[#This Row],[state]])</f>
        <v>135 W 3rd St,New York,NY</v>
      </c>
      <c r="S259">
        <f>VLOOKUP(Table3[[#This Row],[summons_number]],GeocodeResults!A:G,6,FALSE)</f>
        <v>40.730640000000001</v>
      </c>
      <c r="T259">
        <f>VLOOKUP(Table3[[#This Row],[summons_number]],GeocodeResults!A:G,7,FALSE)</f>
        <v>-74.000410000000002</v>
      </c>
    </row>
    <row r="260" spans="1:20" hidden="1" x14ac:dyDescent="0.25">
      <c r="A260">
        <v>7937993911</v>
      </c>
      <c r="B260" s="1">
        <v>41508</v>
      </c>
      <c r="C260">
        <v>37</v>
      </c>
      <c r="D260">
        <f>VLOOKUP(Table3[[#This Row],[violation_code]],Table2[[violation_code]:[category]],3,FALSE)</f>
        <v>4</v>
      </c>
      <c r="E260">
        <v>353164</v>
      </c>
      <c r="F260">
        <v>548</v>
      </c>
      <c r="G260">
        <v>548</v>
      </c>
      <c r="H260" t="s">
        <v>12</v>
      </c>
      <c r="I260">
        <v>1748</v>
      </c>
      <c r="J260" s="2">
        <v>0.7416666666666667</v>
      </c>
      <c r="K260">
        <v>17</v>
      </c>
      <c r="L260">
        <v>35</v>
      </c>
      <c r="M260" t="s">
        <v>66</v>
      </c>
      <c r="N260" t="str">
        <f>CONCATENATE(Table3[[#This Row],[house_number]], " ",Table3[[#This Row],[street_name]])</f>
        <v>35 7th Ave</v>
      </c>
      <c r="O260" t="s">
        <v>103</v>
      </c>
      <c r="P260" t="s">
        <v>13</v>
      </c>
      <c r="Q260">
        <v>10014</v>
      </c>
      <c r="R260" t="str">
        <f>CONCATENATE(Table3[[#This Row],[address]],",",Table3[[#This Row],[city]],",",Table3[[#This Row],[state]])</f>
        <v>35 7th Ave,New York,NY</v>
      </c>
      <c r="S260">
        <f>VLOOKUP(Table3[[#This Row],[summons_number]],GeocodeResults!A:G,6,FALSE)</f>
        <v>0</v>
      </c>
      <c r="T260">
        <f>VLOOKUP(Table3[[#This Row],[summons_number]],GeocodeResults!A:G,7,FALSE)</f>
        <v>0</v>
      </c>
    </row>
    <row r="261" spans="1:20" x14ac:dyDescent="0.25">
      <c r="A261">
        <v>7937993807</v>
      </c>
      <c r="B261" s="1">
        <v>41508</v>
      </c>
      <c r="C261">
        <v>20</v>
      </c>
      <c r="D261">
        <f>VLOOKUP(Table3[[#This Row],[violation_code]],Table2[[violation_code]:[category]],3,FALSE)</f>
        <v>2</v>
      </c>
      <c r="E261">
        <v>353164</v>
      </c>
      <c r="F261">
        <v>101</v>
      </c>
      <c r="G261">
        <v>101</v>
      </c>
      <c r="H261" t="s">
        <v>12</v>
      </c>
      <c r="I261">
        <v>1301</v>
      </c>
      <c r="J261" s="2">
        <v>0.54236111111111118</v>
      </c>
      <c r="K261">
        <v>13</v>
      </c>
      <c r="L261">
        <v>324</v>
      </c>
      <c r="M261" t="s">
        <v>20</v>
      </c>
      <c r="N261" t="str">
        <f>CONCATENATE(Table3[[#This Row],[house_number]], " ",Table3[[#This Row],[street_name]])</f>
        <v>324 Bowery</v>
      </c>
      <c r="O261" t="s">
        <v>103</v>
      </c>
      <c r="P261" t="s">
        <v>13</v>
      </c>
      <c r="Q261">
        <v>10014</v>
      </c>
      <c r="R261" t="str">
        <f>CONCATENATE(Table3[[#This Row],[address]],",",Table3[[#This Row],[city]],",",Table3[[#This Row],[state]])</f>
        <v>324 Bowery,New York,NY</v>
      </c>
      <c r="S261">
        <f>VLOOKUP(Table3[[#This Row],[summons_number]],GeocodeResults!A:G,6,FALSE)</f>
        <v>40.725467999999999</v>
      </c>
      <c r="T261">
        <f>VLOOKUP(Table3[[#This Row],[summons_number]],GeocodeResults!A:G,7,FALSE)</f>
        <v>-73.992199999999997</v>
      </c>
    </row>
    <row r="262" spans="1:20" x14ac:dyDescent="0.25">
      <c r="A262">
        <v>7937993820</v>
      </c>
      <c r="B262" s="1">
        <v>41508</v>
      </c>
      <c r="C262">
        <v>16</v>
      </c>
      <c r="D262">
        <f>VLOOKUP(Table3[[#This Row],[violation_code]],Table2[[violation_code]:[category]],3,FALSE)</f>
        <v>2</v>
      </c>
      <c r="E262">
        <v>353164</v>
      </c>
      <c r="F262">
        <v>249</v>
      </c>
      <c r="G262">
        <v>249</v>
      </c>
      <c r="H262" t="s">
        <v>12</v>
      </c>
      <c r="I262">
        <v>1449</v>
      </c>
      <c r="J262" s="2">
        <v>0.61736111111111114</v>
      </c>
      <c r="K262">
        <v>14</v>
      </c>
      <c r="L262">
        <v>250</v>
      </c>
      <c r="M262" t="s">
        <v>15</v>
      </c>
      <c r="N262" t="str">
        <f>CONCATENATE(Table3[[#This Row],[house_number]], " ",Table3[[#This Row],[street_name]])</f>
        <v>250 Mercer St</v>
      </c>
      <c r="O262" t="s">
        <v>103</v>
      </c>
      <c r="P262" t="s">
        <v>13</v>
      </c>
      <c r="Q262">
        <v>10014</v>
      </c>
      <c r="R262" t="str">
        <f>CONCATENATE(Table3[[#This Row],[address]],",",Table3[[#This Row],[city]],",",Table3[[#This Row],[state]])</f>
        <v>250 Mercer St,New York,NY</v>
      </c>
      <c r="S262">
        <f>VLOOKUP(Table3[[#This Row],[summons_number]],GeocodeResults!A:G,6,FALSE)</f>
        <v>40.728299999999997</v>
      </c>
      <c r="T262">
        <f>VLOOKUP(Table3[[#This Row],[summons_number]],GeocodeResults!A:G,7,FALSE)</f>
        <v>-73.995414999999994</v>
      </c>
    </row>
    <row r="263" spans="1:20" x14ac:dyDescent="0.25">
      <c r="A263">
        <v>7937993923</v>
      </c>
      <c r="B263" s="1">
        <v>41508</v>
      </c>
      <c r="C263">
        <v>20</v>
      </c>
      <c r="D263">
        <f>VLOOKUP(Table3[[#This Row],[violation_code]],Table2[[violation_code]:[category]],3,FALSE)</f>
        <v>2</v>
      </c>
      <c r="E263">
        <v>353164</v>
      </c>
      <c r="F263">
        <v>554</v>
      </c>
      <c r="G263">
        <v>554</v>
      </c>
      <c r="H263" t="s">
        <v>12</v>
      </c>
      <c r="I263">
        <v>1754</v>
      </c>
      <c r="J263" s="2">
        <v>0.74583333333333324</v>
      </c>
      <c r="K263">
        <v>17</v>
      </c>
      <c r="L263">
        <v>60</v>
      </c>
      <c r="M263" t="s">
        <v>67</v>
      </c>
      <c r="N263" t="str">
        <f>CONCATENATE(Table3[[#This Row],[house_number]], " ",Table3[[#This Row],[street_name]])</f>
        <v>60 W 13th St</v>
      </c>
      <c r="O263" t="s">
        <v>103</v>
      </c>
      <c r="P263" t="s">
        <v>13</v>
      </c>
      <c r="Q263">
        <v>10014</v>
      </c>
      <c r="R263" t="str">
        <f>CONCATENATE(Table3[[#This Row],[address]],",",Table3[[#This Row],[city]],",",Table3[[#This Row],[state]])</f>
        <v>60 W 13th St,New York,NY</v>
      </c>
      <c r="S263">
        <f>VLOOKUP(Table3[[#This Row],[summons_number]],GeocodeResults!A:G,6,FALSE)</f>
        <v>40.736075999999997</v>
      </c>
      <c r="T263">
        <f>VLOOKUP(Table3[[#This Row],[summons_number]],GeocodeResults!A:G,7,FALSE)</f>
        <v>-73.996080000000006</v>
      </c>
    </row>
    <row r="264" spans="1:20" x14ac:dyDescent="0.25">
      <c r="A264">
        <v>7937993984</v>
      </c>
      <c r="B264" s="1">
        <v>41509</v>
      </c>
      <c r="C264">
        <v>38</v>
      </c>
      <c r="D264">
        <f>VLOOKUP(Table3[[#This Row],[violation_code]],Table2[[violation_code]:[category]],3,FALSE)</f>
        <v>5</v>
      </c>
      <c r="E264">
        <v>353164</v>
      </c>
      <c r="F264">
        <v>1259</v>
      </c>
      <c r="G264">
        <v>59</v>
      </c>
      <c r="H264" t="s">
        <v>12</v>
      </c>
      <c r="I264">
        <v>1259</v>
      </c>
      <c r="J264" s="2">
        <v>0.54097222222222219</v>
      </c>
      <c r="K264">
        <v>12</v>
      </c>
      <c r="L264">
        <v>150</v>
      </c>
      <c r="M264" t="s">
        <v>52</v>
      </c>
      <c r="N264" t="str">
        <f>CONCATENATE(Table3[[#This Row],[house_number]], " ",Table3[[#This Row],[street_name]])</f>
        <v>150 Orchard St</v>
      </c>
      <c r="O264" t="s">
        <v>103</v>
      </c>
      <c r="P264" t="s">
        <v>13</v>
      </c>
      <c r="Q264">
        <v>10014</v>
      </c>
      <c r="R264" t="str">
        <f>CONCATENATE(Table3[[#This Row],[address]],",",Table3[[#This Row],[city]],",",Table3[[#This Row],[state]])</f>
        <v>150 Orchard St,New York,NY</v>
      </c>
      <c r="S264">
        <f>VLOOKUP(Table3[[#This Row],[summons_number]],GeocodeResults!A:G,6,FALSE)</f>
        <v>40.720573000000002</v>
      </c>
      <c r="T264">
        <f>VLOOKUP(Table3[[#This Row],[summons_number]],GeocodeResults!A:G,7,FALSE)</f>
        <v>-73.988900000000001</v>
      </c>
    </row>
    <row r="265" spans="1:20" x14ac:dyDescent="0.25">
      <c r="A265">
        <v>7937994022</v>
      </c>
      <c r="B265" s="1">
        <v>41509</v>
      </c>
      <c r="C265">
        <v>40</v>
      </c>
      <c r="D265">
        <f>VLOOKUP(Table3[[#This Row],[violation_code]],Table2[[violation_code]:[category]],3,FALSE)</f>
        <v>2</v>
      </c>
      <c r="E265">
        <v>353164</v>
      </c>
      <c r="F265">
        <v>149</v>
      </c>
      <c r="G265">
        <v>149</v>
      </c>
      <c r="H265" t="s">
        <v>12</v>
      </c>
      <c r="I265">
        <v>1349</v>
      </c>
      <c r="J265" s="2">
        <v>0.5756944444444444</v>
      </c>
      <c r="K265">
        <v>13</v>
      </c>
      <c r="L265">
        <v>205</v>
      </c>
      <c r="M265" t="s">
        <v>19</v>
      </c>
      <c r="N265" t="str">
        <f>CONCATENATE(Table3[[#This Row],[house_number]], " ",Table3[[#This Row],[street_name]])</f>
        <v>205 Mott St</v>
      </c>
      <c r="O265" t="s">
        <v>103</v>
      </c>
      <c r="P265" t="s">
        <v>13</v>
      </c>
      <c r="Q265">
        <v>10014</v>
      </c>
      <c r="R265" t="str">
        <f>CONCATENATE(Table3[[#This Row],[address]],",",Table3[[#This Row],[city]],",",Table3[[#This Row],[state]])</f>
        <v>205 Mott St,New York,NY</v>
      </c>
      <c r="S265">
        <f>VLOOKUP(Table3[[#This Row],[summons_number]],GeocodeResults!A:G,6,FALSE)</f>
        <v>40.721615</v>
      </c>
      <c r="T265">
        <f>VLOOKUP(Table3[[#This Row],[summons_number]],GeocodeResults!A:G,7,FALSE)</f>
        <v>-73.995543999999995</v>
      </c>
    </row>
    <row r="266" spans="1:20" x14ac:dyDescent="0.25">
      <c r="A266">
        <v>7937994034</v>
      </c>
      <c r="B266" s="1">
        <v>41509</v>
      </c>
      <c r="C266">
        <v>75</v>
      </c>
      <c r="D266">
        <f>VLOOKUP(Table3[[#This Row],[violation_code]],Table2[[violation_code]:[category]],3,FALSE)</f>
        <v>5</v>
      </c>
      <c r="E266">
        <v>353164</v>
      </c>
      <c r="F266">
        <v>201</v>
      </c>
      <c r="G266">
        <v>201</v>
      </c>
      <c r="H266" t="s">
        <v>12</v>
      </c>
      <c r="I266">
        <v>1401</v>
      </c>
      <c r="J266" s="2">
        <v>0.58402777777777781</v>
      </c>
      <c r="K266">
        <v>14</v>
      </c>
      <c r="L266">
        <v>226</v>
      </c>
      <c r="M266" t="s">
        <v>27</v>
      </c>
      <c r="N266" t="str">
        <f>CONCATENATE(Table3[[#This Row],[house_number]], " ",Table3[[#This Row],[street_name]])</f>
        <v>226 Elizabeth St</v>
      </c>
      <c r="O266" t="s">
        <v>103</v>
      </c>
      <c r="P266" t="s">
        <v>13</v>
      </c>
      <c r="Q266">
        <v>10014</v>
      </c>
      <c r="R266" t="str">
        <f>CONCATENATE(Table3[[#This Row],[address]],",",Table3[[#This Row],[city]],",",Table3[[#This Row],[state]])</f>
        <v>226 Elizabeth St,New York,NY</v>
      </c>
      <c r="S266">
        <f>VLOOKUP(Table3[[#This Row],[summons_number]],GeocodeResults!A:G,6,FALSE)</f>
        <v>40.722878000000001</v>
      </c>
      <c r="T266">
        <f>VLOOKUP(Table3[[#This Row],[summons_number]],GeocodeResults!A:G,7,FALSE)</f>
        <v>-73.994020000000006</v>
      </c>
    </row>
    <row r="267" spans="1:20" x14ac:dyDescent="0.25">
      <c r="A267">
        <v>7937994060</v>
      </c>
      <c r="B267" s="1">
        <v>41509</v>
      </c>
      <c r="C267">
        <v>16</v>
      </c>
      <c r="D267">
        <f>VLOOKUP(Table3[[#This Row],[violation_code]],Table2[[violation_code]:[category]],3,FALSE)</f>
        <v>2</v>
      </c>
      <c r="E267">
        <v>353164</v>
      </c>
      <c r="F267">
        <v>218</v>
      </c>
      <c r="G267">
        <v>218</v>
      </c>
      <c r="H267" t="s">
        <v>12</v>
      </c>
      <c r="I267">
        <v>1418</v>
      </c>
      <c r="J267" s="2">
        <v>0.59583333333333333</v>
      </c>
      <c r="K267">
        <v>14</v>
      </c>
      <c r="L267">
        <v>306</v>
      </c>
      <c r="M267" t="s">
        <v>19</v>
      </c>
      <c r="N267" t="str">
        <f>CONCATENATE(Table3[[#This Row],[house_number]], " ",Table3[[#This Row],[street_name]])</f>
        <v>306 Mott St</v>
      </c>
      <c r="O267" t="s">
        <v>103</v>
      </c>
      <c r="P267" t="s">
        <v>13</v>
      </c>
      <c r="Q267">
        <v>10014</v>
      </c>
      <c r="R267" t="str">
        <f>CONCATENATE(Table3[[#This Row],[address]],",",Table3[[#This Row],[city]],",",Table3[[#This Row],[state]])</f>
        <v>306 Mott St,New York,NY</v>
      </c>
      <c r="S267">
        <f>VLOOKUP(Table3[[#This Row],[summons_number]],GeocodeResults!A:G,6,FALSE)</f>
        <v>40.724792000000001</v>
      </c>
      <c r="T267">
        <f>VLOOKUP(Table3[[#This Row],[summons_number]],GeocodeResults!A:G,7,FALSE)</f>
        <v>-73.994063999999995</v>
      </c>
    </row>
    <row r="268" spans="1:20" x14ac:dyDescent="0.25">
      <c r="A268">
        <v>7937994071</v>
      </c>
      <c r="B268" s="1">
        <v>41509</v>
      </c>
      <c r="C268">
        <v>16</v>
      </c>
      <c r="D268">
        <f>VLOOKUP(Table3[[#This Row],[violation_code]],Table2[[violation_code]:[category]],3,FALSE)</f>
        <v>2</v>
      </c>
      <c r="E268">
        <v>353164</v>
      </c>
      <c r="F268">
        <v>220</v>
      </c>
      <c r="G268">
        <v>220</v>
      </c>
      <c r="H268" t="s">
        <v>12</v>
      </c>
      <c r="I268">
        <v>1420</v>
      </c>
      <c r="J268" s="2">
        <v>0.59722222222222221</v>
      </c>
      <c r="K268">
        <v>14</v>
      </c>
      <c r="L268" t="s">
        <v>21</v>
      </c>
      <c r="M268" t="s">
        <v>19</v>
      </c>
      <c r="N268" t="str">
        <f>CONCATENATE(Table3[[#This Row],[house_number]], " ",Table3[[#This Row],[street_name]])</f>
        <v>302-4 Mott St</v>
      </c>
      <c r="O268" t="s">
        <v>103</v>
      </c>
      <c r="P268" t="s">
        <v>13</v>
      </c>
      <c r="Q268">
        <v>10014</v>
      </c>
      <c r="R268" t="str">
        <f>CONCATENATE(Table3[[#This Row],[address]],",",Table3[[#This Row],[city]],",",Table3[[#This Row],[state]])</f>
        <v>302-4 Mott St,New York,NY</v>
      </c>
      <c r="S268">
        <f>VLOOKUP(Table3[[#This Row],[summons_number]],GeocodeResults!A:G,6,FALSE)</f>
        <v>40.724760000000003</v>
      </c>
      <c r="T268">
        <f>VLOOKUP(Table3[[#This Row],[summons_number]],GeocodeResults!A:G,7,FALSE)</f>
        <v>-73.994079999999997</v>
      </c>
    </row>
    <row r="269" spans="1:20" x14ac:dyDescent="0.25">
      <c r="A269">
        <v>7937994083</v>
      </c>
      <c r="B269" s="1">
        <v>41509</v>
      </c>
      <c r="C269">
        <v>20</v>
      </c>
      <c r="D269">
        <f>VLOOKUP(Table3[[#This Row],[violation_code]],Table2[[violation_code]:[category]],3,FALSE)</f>
        <v>2</v>
      </c>
      <c r="E269">
        <v>353164</v>
      </c>
      <c r="F269">
        <v>232</v>
      </c>
      <c r="G269">
        <v>232</v>
      </c>
      <c r="H269" t="s">
        <v>12</v>
      </c>
      <c r="I269">
        <v>1432</v>
      </c>
      <c r="J269" s="2">
        <v>0.60555555555555551</v>
      </c>
      <c r="K269">
        <v>14</v>
      </c>
      <c r="L269">
        <v>170</v>
      </c>
      <c r="M269" t="s">
        <v>27</v>
      </c>
      <c r="N269" t="str">
        <f>CONCATENATE(Table3[[#This Row],[house_number]], " ",Table3[[#This Row],[street_name]])</f>
        <v>170 Elizabeth St</v>
      </c>
      <c r="O269" t="s">
        <v>103</v>
      </c>
      <c r="P269" t="s">
        <v>13</v>
      </c>
      <c r="Q269">
        <v>10014</v>
      </c>
      <c r="R269" t="str">
        <f>CONCATENATE(Table3[[#This Row],[address]],",",Table3[[#This Row],[city]],",",Table3[[#This Row],[state]])</f>
        <v>170 Elizabeth St,New York,NY</v>
      </c>
      <c r="S269">
        <f>VLOOKUP(Table3[[#This Row],[summons_number]],GeocodeResults!A:G,6,FALSE)</f>
        <v>40.720923999999997</v>
      </c>
      <c r="T269">
        <f>VLOOKUP(Table3[[#This Row],[summons_number]],GeocodeResults!A:G,7,FALSE)</f>
        <v>-73.994780000000006</v>
      </c>
    </row>
    <row r="270" spans="1:20" x14ac:dyDescent="0.25">
      <c r="A270">
        <v>7937994113</v>
      </c>
      <c r="B270" s="1">
        <v>41509</v>
      </c>
      <c r="C270">
        <v>42</v>
      </c>
      <c r="D270">
        <f>VLOOKUP(Table3[[#This Row],[violation_code]],Table2[[violation_code]:[category]],3,FALSE)</f>
        <v>4</v>
      </c>
      <c r="E270">
        <v>353164</v>
      </c>
      <c r="F270">
        <v>423</v>
      </c>
      <c r="G270">
        <v>423</v>
      </c>
      <c r="H270" t="s">
        <v>12</v>
      </c>
      <c r="I270">
        <v>1623</v>
      </c>
      <c r="J270" s="2">
        <v>0.68263888888888891</v>
      </c>
      <c r="K270">
        <v>16</v>
      </c>
      <c r="L270">
        <v>568</v>
      </c>
      <c r="M270" t="s">
        <v>17</v>
      </c>
      <c r="N270" t="str">
        <f>CONCATENATE(Table3[[#This Row],[house_number]], " ",Table3[[#This Row],[street_name]])</f>
        <v>568 Broadway</v>
      </c>
      <c r="O270" t="s">
        <v>103</v>
      </c>
      <c r="P270" t="s">
        <v>13</v>
      </c>
      <c r="Q270">
        <v>10014</v>
      </c>
      <c r="R270" t="str">
        <f>CONCATENATE(Table3[[#This Row],[address]],",",Table3[[#This Row],[city]],",",Table3[[#This Row],[state]])</f>
        <v>568 Broadway,New York,NY</v>
      </c>
      <c r="S270">
        <f>VLOOKUP(Table3[[#This Row],[summons_number]],GeocodeResults!A:G,6,FALSE)</f>
        <v>40.724243000000001</v>
      </c>
      <c r="T270">
        <f>VLOOKUP(Table3[[#This Row],[summons_number]],GeocodeResults!A:G,7,FALSE)</f>
        <v>-73.997696000000005</v>
      </c>
    </row>
    <row r="271" spans="1:20" x14ac:dyDescent="0.25">
      <c r="A271">
        <v>7937994149</v>
      </c>
      <c r="B271" s="1">
        <v>41509</v>
      </c>
      <c r="C271">
        <v>20</v>
      </c>
      <c r="D271">
        <f>VLOOKUP(Table3[[#This Row],[violation_code]],Table2[[violation_code]:[category]],3,FALSE)</f>
        <v>2</v>
      </c>
      <c r="E271">
        <v>353164</v>
      </c>
      <c r="F271">
        <v>439</v>
      </c>
      <c r="G271">
        <v>439</v>
      </c>
      <c r="H271" t="s">
        <v>12</v>
      </c>
      <c r="I271">
        <v>1639</v>
      </c>
      <c r="J271" s="2">
        <v>0.69374999999999998</v>
      </c>
      <c r="K271">
        <v>16</v>
      </c>
      <c r="L271">
        <v>68</v>
      </c>
      <c r="M271" t="s">
        <v>45</v>
      </c>
      <c r="N271" t="str">
        <f>CONCATENATE(Table3[[#This Row],[house_number]], " ",Table3[[#This Row],[street_name]])</f>
        <v>68 Prince St</v>
      </c>
      <c r="O271" t="s">
        <v>103</v>
      </c>
      <c r="P271" t="s">
        <v>13</v>
      </c>
      <c r="Q271">
        <v>10014</v>
      </c>
      <c r="R271" t="str">
        <f>CONCATENATE(Table3[[#This Row],[address]],",",Table3[[#This Row],[city]],",",Table3[[#This Row],[state]])</f>
        <v>68 Prince St,New York,NY</v>
      </c>
      <c r="S271">
        <f>VLOOKUP(Table3[[#This Row],[summons_number]],GeocodeResults!A:G,6,FALSE)</f>
        <v>40.723790000000001</v>
      </c>
      <c r="T271">
        <f>VLOOKUP(Table3[[#This Row],[summons_number]],GeocodeResults!A:G,7,FALSE)</f>
        <v>-73.996880000000004</v>
      </c>
    </row>
    <row r="272" spans="1:20" x14ac:dyDescent="0.25">
      <c r="A272">
        <v>7937994150</v>
      </c>
      <c r="B272" s="1">
        <v>41509</v>
      </c>
      <c r="C272">
        <v>20</v>
      </c>
      <c r="D272">
        <f>VLOOKUP(Table3[[#This Row],[violation_code]],Table2[[violation_code]:[category]],3,FALSE)</f>
        <v>2</v>
      </c>
      <c r="E272">
        <v>353164</v>
      </c>
      <c r="F272">
        <v>441</v>
      </c>
      <c r="G272">
        <v>441</v>
      </c>
      <c r="H272" t="s">
        <v>12</v>
      </c>
      <c r="I272">
        <v>1641</v>
      </c>
      <c r="J272" s="2">
        <v>0.69513888888888886</v>
      </c>
      <c r="K272">
        <v>16</v>
      </c>
      <c r="L272">
        <v>70</v>
      </c>
      <c r="M272" t="s">
        <v>45</v>
      </c>
      <c r="N272" t="str">
        <f>CONCATENATE(Table3[[#This Row],[house_number]], " ",Table3[[#This Row],[street_name]])</f>
        <v>70 Prince St</v>
      </c>
      <c r="O272" t="s">
        <v>103</v>
      </c>
      <c r="P272" t="s">
        <v>13</v>
      </c>
      <c r="Q272">
        <v>10014</v>
      </c>
      <c r="R272" t="str">
        <f>CONCATENATE(Table3[[#This Row],[address]],",",Table3[[#This Row],[city]],",",Table3[[#This Row],[state]])</f>
        <v>70 Prince St,New York,NY</v>
      </c>
      <c r="S272">
        <f>VLOOKUP(Table3[[#This Row],[summons_number]],GeocodeResults!A:G,6,FALSE)</f>
        <v>40.723827</v>
      </c>
      <c r="T272">
        <f>VLOOKUP(Table3[[#This Row],[summons_number]],GeocodeResults!A:G,7,FALSE)</f>
        <v>-73.996970000000005</v>
      </c>
    </row>
    <row r="273" spans="1:20" x14ac:dyDescent="0.25">
      <c r="A273">
        <v>7937994162</v>
      </c>
      <c r="B273" s="1">
        <v>41509</v>
      </c>
      <c r="C273">
        <v>16</v>
      </c>
      <c r="D273">
        <f>VLOOKUP(Table3[[#This Row],[violation_code]],Table2[[violation_code]:[category]],3,FALSE)</f>
        <v>2</v>
      </c>
      <c r="E273">
        <v>353164</v>
      </c>
      <c r="F273">
        <v>443</v>
      </c>
      <c r="G273">
        <v>443</v>
      </c>
      <c r="H273" t="s">
        <v>12</v>
      </c>
      <c r="I273">
        <v>1643</v>
      </c>
      <c r="J273" s="2">
        <v>0.69652777777777775</v>
      </c>
      <c r="K273">
        <v>16</v>
      </c>
      <c r="L273">
        <v>97</v>
      </c>
      <c r="M273" t="s">
        <v>44</v>
      </c>
      <c r="N273" t="str">
        <f>CONCATENATE(Table3[[#This Row],[house_number]], " ",Table3[[#This Row],[street_name]])</f>
        <v>97 Crosby St</v>
      </c>
      <c r="O273" t="s">
        <v>103</v>
      </c>
      <c r="P273" t="s">
        <v>13</v>
      </c>
      <c r="Q273">
        <v>10014</v>
      </c>
      <c r="R273" t="str">
        <f>CONCATENATE(Table3[[#This Row],[address]],",",Table3[[#This Row],[city]],",",Table3[[#This Row],[state]])</f>
        <v>97 Crosby St,New York,NY</v>
      </c>
      <c r="S273">
        <f>VLOOKUP(Table3[[#This Row],[summons_number]],GeocodeResults!A:G,6,FALSE)</f>
        <v>40.723509999999997</v>
      </c>
      <c r="T273">
        <f>VLOOKUP(Table3[[#This Row],[summons_number]],GeocodeResults!A:G,7,FALSE)</f>
        <v>-73.99718</v>
      </c>
    </row>
    <row r="274" spans="1:20" x14ac:dyDescent="0.25">
      <c r="A274">
        <v>7937994174</v>
      </c>
      <c r="B274" s="1">
        <v>41509</v>
      </c>
      <c r="C274">
        <v>16</v>
      </c>
      <c r="D274">
        <f>VLOOKUP(Table3[[#This Row],[violation_code]],Table2[[violation_code]:[category]],3,FALSE)</f>
        <v>2</v>
      </c>
      <c r="E274">
        <v>353164</v>
      </c>
      <c r="F274">
        <v>450</v>
      </c>
      <c r="G274">
        <v>450</v>
      </c>
      <c r="H274" t="s">
        <v>12</v>
      </c>
      <c r="I274">
        <v>1650</v>
      </c>
      <c r="J274" s="2">
        <v>0.70138888888888884</v>
      </c>
      <c r="K274">
        <v>16</v>
      </c>
      <c r="L274">
        <v>85</v>
      </c>
      <c r="M274" t="s">
        <v>43</v>
      </c>
      <c r="N274" t="str">
        <f>CONCATENATE(Table3[[#This Row],[house_number]], " ",Table3[[#This Row],[street_name]])</f>
        <v>85 Spring St</v>
      </c>
      <c r="O274" t="s">
        <v>103</v>
      </c>
      <c r="P274" t="s">
        <v>13</v>
      </c>
      <c r="Q274">
        <v>10014</v>
      </c>
      <c r="R274" t="str">
        <f>CONCATENATE(Table3[[#This Row],[address]],",",Table3[[#This Row],[city]],",",Table3[[#This Row],[state]])</f>
        <v>85 Spring St,New York,NY</v>
      </c>
      <c r="S274">
        <f>VLOOKUP(Table3[[#This Row],[summons_number]],GeocodeResults!A:G,6,FALSE)</f>
        <v>40.722923000000002</v>
      </c>
      <c r="T274">
        <f>VLOOKUP(Table3[[#This Row],[summons_number]],GeocodeResults!A:G,7,FALSE)</f>
        <v>-73.998435999999998</v>
      </c>
    </row>
    <row r="275" spans="1:20" x14ac:dyDescent="0.25">
      <c r="A275">
        <v>7937994198</v>
      </c>
      <c r="B275" s="1">
        <v>41509</v>
      </c>
      <c r="C275">
        <v>16</v>
      </c>
      <c r="D275">
        <f>VLOOKUP(Table3[[#This Row],[violation_code]],Table2[[violation_code]:[category]],3,FALSE)</f>
        <v>2</v>
      </c>
      <c r="E275">
        <v>353164</v>
      </c>
      <c r="F275">
        <v>545</v>
      </c>
      <c r="G275">
        <v>545</v>
      </c>
      <c r="H275" t="s">
        <v>12</v>
      </c>
      <c r="I275">
        <v>1745</v>
      </c>
      <c r="J275" s="2">
        <v>0.73958333333333337</v>
      </c>
      <c r="K275">
        <v>17</v>
      </c>
      <c r="L275">
        <v>292</v>
      </c>
      <c r="M275" t="s">
        <v>18</v>
      </c>
      <c r="N275" t="str">
        <f>CONCATENATE(Table3[[#This Row],[house_number]], " ",Table3[[#This Row],[street_name]])</f>
        <v>292 Lafayette St</v>
      </c>
      <c r="O275" t="s">
        <v>103</v>
      </c>
      <c r="P275" t="s">
        <v>13</v>
      </c>
      <c r="Q275">
        <v>10014</v>
      </c>
      <c r="R275" t="str">
        <f>CONCATENATE(Table3[[#This Row],[address]],",",Table3[[#This Row],[city]],",",Table3[[#This Row],[state]])</f>
        <v>292 Lafayette St,New York,NY</v>
      </c>
      <c r="S275">
        <f>VLOOKUP(Table3[[#This Row],[summons_number]],GeocodeResults!A:G,6,FALSE)</f>
        <v>40.724452999999997</v>
      </c>
      <c r="T275">
        <f>VLOOKUP(Table3[[#This Row],[summons_number]],GeocodeResults!A:G,7,FALSE)</f>
        <v>-73.995925999999997</v>
      </c>
    </row>
    <row r="276" spans="1:20" x14ac:dyDescent="0.25">
      <c r="A276">
        <v>7937994204</v>
      </c>
      <c r="B276" s="1">
        <v>41509</v>
      </c>
      <c r="C276">
        <v>71</v>
      </c>
      <c r="D276">
        <f>VLOOKUP(Table3[[#This Row],[violation_code]],Table2[[violation_code]:[category]],3,FALSE)</f>
        <v>5</v>
      </c>
      <c r="E276">
        <v>353164</v>
      </c>
      <c r="F276">
        <v>550</v>
      </c>
      <c r="G276">
        <v>550</v>
      </c>
      <c r="H276" t="s">
        <v>12</v>
      </c>
      <c r="I276">
        <v>1750</v>
      </c>
      <c r="J276" s="2">
        <v>0.74305555555555547</v>
      </c>
      <c r="K276">
        <v>17</v>
      </c>
      <c r="L276">
        <v>32</v>
      </c>
      <c r="M276" t="s">
        <v>45</v>
      </c>
      <c r="N276" t="str">
        <f>CONCATENATE(Table3[[#This Row],[house_number]], " ",Table3[[#This Row],[street_name]])</f>
        <v>32 Prince St</v>
      </c>
      <c r="O276" t="s">
        <v>103</v>
      </c>
      <c r="P276" t="s">
        <v>13</v>
      </c>
      <c r="Q276">
        <v>10014</v>
      </c>
      <c r="R276" t="str">
        <f>CONCATENATE(Table3[[#This Row],[address]],",",Table3[[#This Row],[city]],",",Table3[[#This Row],[state]])</f>
        <v>32 Prince St,New York,NY</v>
      </c>
      <c r="S276">
        <f>VLOOKUP(Table3[[#This Row],[summons_number]],GeocodeResults!A:G,6,FALSE)</f>
        <v>40.722999999999999</v>
      </c>
      <c r="T276">
        <f>VLOOKUP(Table3[[#This Row],[summons_number]],GeocodeResults!A:G,7,FALSE)</f>
        <v>-73.994964999999993</v>
      </c>
    </row>
    <row r="277" spans="1:20" x14ac:dyDescent="0.25">
      <c r="A277">
        <v>7937994216</v>
      </c>
      <c r="B277" s="1">
        <v>41509</v>
      </c>
      <c r="C277">
        <v>20</v>
      </c>
      <c r="D277">
        <f>VLOOKUP(Table3[[#This Row],[violation_code]],Table2[[violation_code]:[category]],3,FALSE)</f>
        <v>2</v>
      </c>
      <c r="E277">
        <v>353164</v>
      </c>
      <c r="F277">
        <v>554</v>
      </c>
      <c r="G277">
        <v>554</v>
      </c>
      <c r="H277" t="s">
        <v>12</v>
      </c>
      <c r="I277">
        <v>1754</v>
      </c>
      <c r="J277" s="2">
        <v>0.74583333333333324</v>
      </c>
      <c r="K277">
        <v>17</v>
      </c>
      <c r="L277">
        <v>2</v>
      </c>
      <c r="M277" t="s">
        <v>45</v>
      </c>
      <c r="N277" t="str">
        <f>CONCATENATE(Table3[[#This Row],[house_number]], " ",Table3[[#This Row],[street_name]])</f>
        <v>2 Prince St</v>
      </c>
      <c r="O277" t="s">
        <v>103</v>
      </c>
      <c r="P277" t="s">
        <v>13</v>
      </c>
      <c r="Q277">
        <v>10014</v>
      </c>
      <c r="R277" t="str">
        <f>CONCATENATE(Table3[[#This Row],[address]],",",Table3[[#This Row],[city]],",",Table3[[#This Row],[state]])</f>
        <v>2 Prince St,New York,NY</v>
      </c>
      <c r="S277">
        <f>VLOOKUP(Table3[[#This Row],[summons_number]],GeocodeResults!A:G,6,FALSE)</f>
        <v>40.722316999999997</v>
      </c>
      <c r="T277">
        <f>VLOOKUP(Table3[[#This Row],[summons_number]],GeocodeResults!A:G,7,FALSE)</f>
        <v>-73.993324000000001</v>
      </c>
    </row>
    <row r="278" spans="1:20" x14ac:dyDescent="0.25">
      <c r="A278">
        <v>7937993996</v>
      </c>
      <c r="B278" s="1">
        <v>41509</v>
      </c>
      <c r="C278">
        <v>38</v>
      </c>
      <c r="D278">
        <f>VLOOKUP(Table3[[#This Row],[violation_code]],Table2[[violation_code]:[category]],3,FALSE)</f>
        <v>5</v>
      </c>
      <c r="E278">
        <v>353164</v>
      </c>
      <c r="F278">
        <v>106</v>
      </c>
      <c r="G278">
        <v>106</v>
      </c>
      <c r="H278" t="s">
        <v>12</v>
      </c>
      <c r="I278">
        <v>1306</v>
      </c>
      <c r="J278" s="2">
        <v>0.54583333333333328</v>
      </c>
      <c r="K278">
        <v>13</v>
      </c>
      <c r="L278">
        <v>88</v>
      </c>
      <c r="M278" t="s">
        <v>35</v>
      </c>
      <c r="N278" t="str">
        <f>CONCATENATE(Table3[[#This Row],[house_number]], " ",Table3[[#This Row],[street_name]])</f>
        <v>88 Rivington St</v>
      </c>
      <c r="O278" t="s">
        <v>103</v>
      </c>
      <c r="P278" t="s">
        <v>13</v>
      </c>
      <c r="Q278">
        <v>10014</v>
      </c>
      <c r="R278" t="str">
        <f>CONCATENATE(Table3[[#This Row],[address]],",",Table3[[#This Row],[city]],",",Table3[[#This Row],[state]])</f>
        <v>88 Rivington St,New York,NY</v>
      </c>
      <c r="S278">
        <f>VLOOKUP(Table3[[#This Row],[summons_number]],GeocodeResults!A:G,6,FALSE)</f>
        <v>40.720317999999999</v>
      </c>
      <c r="T278">
        <f>VLOOKUP(Table3[[#This Row],[summons_number]],GeocodeResults!A:G,7,FALSE)</f>
        <v>-73.988945000000001</v>
      </c>
    </row>
    <row r="279" spans="1:20" x14ac:dyDescent="0.25">
      <c r="A279">
        <v>7937994009</v>
      </c>
      <c r="B279" s="1">
        <v>41509</v>
      </c>
      <c r="C279">
        <v>20</v>
      </c>
      <c r="D279">
        <f>VLOOKUP(Table3[[#This Row],[violation_code]],Table2[[violation_code]:[category]],3,FALSE)</f>
        <v>2</v>
      </c>
      <c r="E279">
        <v>353164</v>
      </c>
      <c r="F279">
        <v>128</v>
      </c>
      <c r="G279">
        <v>128</v>
      </c>
      <c r="H279" t="s">
        <v>12</v>
      </c>
      <c r="I279">
        <v>1328</v>
      </c>
      <c r="J279" s="2">
        <v>0.56111111111111112</v>
      </c>
      <c r="K279">
        <v>13</v>
      </c>
      <c r="L279">
        <v>174</v>
      </c>
      <c r="M279" t="s">
        <v>33</v>
      </c>
      <c r="N279" t="str">
        <f>CONCATENATE(Table3[[#This Row],[house_number]], " ",Table3[[#This Row],[street_name]])</f>
        <v>174 Forsyth St</v>
      </c>
      <c r="O279" t="s">
        <v>103</v>
      </c>
      <c r="P279" t="s">
        <v>13</v>
      </c>
      <c r="Q279">
        <v>10014</v>
      </c>
      <c r="R279" t="str">
        <f>CONCATENATE(Table3[[#This Row],[address]],",",Table3[[#This Row],[city]],",",Table3[[#This Row],[state]])</f>
        <v>174 Forsyth St,New York,NY</v>
      </c>
      <c r="S279">
        <f>VLOOKUP(Table3[[#This Row],[summons_number]],GeocodeResults!A:G,6,FALSE)</f>
        <v>40.721313000000002</v>
      </c>
      <c r="T279">
        <f>VLOOKUP(Table3[[#This Row],[summons_number]],GeocodeResults!A:G,7,FALSE)</f>
        <v>-73.991280000000003</v>
      </c>
    </row>
    <row r="280" spans="1:20" x14ac:dyDescent="0.25">
      <c r="A280">
        <v>7937994010</v>
      </c>
      <c r="B280" s="1">
        <v>41509</v>
      </c>
      <c r="C280">
        <v>20</v>
      </c>
      <c r="D280">
        <f>VLOOKUP(Table3[[#This Row],[violation_code]],Table2[[violation_code]:[category]],3,FALSE)</f>
        <v>2</v>
      </c>
      <c r="E280">
        <v>353164</v>
      </c>
      <c r="F280">
        <v>129</v>
      </c>
      <c r="G280">
        <v>129</v>
      </c>
      <c r="H280" t="s">
        <v>12</v>
      </c>
      <c r="I280">
        <v>1329</v>
      </c>
      <c r="J280" s="2">
        <v>0.56180555555555556</v>
      </c>
      <c r="K280">
        <v>13</v>
      </c>
      <c r="L280">
        <v>174</v>
      </c>
      <c r="M280" t="s">
        <v>33</v>
      </c>
      <c r="N280" t="str">
        <f>CONCATENATE(Table3[[#This Row],[house_number]], " ",Table3[[#This Row],[street_name]])</f>
        <v>174 Forsyth St</v>
      </c>
      <c r="O280" t="s">
        <v>103</v>
      </c>
      <c r="P280" t="s">
        <v>13</v>
      </c>
      <c r="Q280">
        <v>10014</v>
      </c>
      <c r="R280" t="str">
        <f>CONCATENATE(Table3[[#This Row],[address]],",",Table3[[#This Row],[city]],",",Table3[[#This Row],[state]])</f>
        <v>174 Forsyth St,New York,NY</v>
      </c>
      <c r="S280">
        <f>VLOOKUP(Table3[[#This Row],[summons_number]],GeocodeResults!A:G,6,FALSE)</f>
        <v>40.721313000000002</v>
      </c>
      <c r="T280">
        <f>VLOOKUP(Table3[[#This Row],[summons_number]],GeocodeResults!A:G,7,FALSE)</f>
        <v>-73.991280000000003</v>
      </c>
    </row>
    <row r="281" spans="1:20" x14ac:dyDescent="0.25">
      <c r="A281">
        <v>7937994058</v>
      </c>
      <c r="B281" s="1">
        <v>41509</v>
      </c>
      <c r="C281">
        <v>16</v>
      </c>
      <c r="D281">
        <f>VLOOKUP(Table3[[#This Row],[violation_code]],Table2[[violation_code]:[category]],3,FALSE)</f>
        <v>2</v>
      </c>
      <c r="E281">
        <v>353164</v>
      </c>
      <c r="F281">
        <v>216</v>
      </c>
      <c r="G281">
        <v>216</v>
      </c>
      <c r="H281" t="s">
        <v>12</v>
      </c>
      <c r="I281">
        <v>1416</v>
      </c>
      <c r="J281" s="2">
        <v>0.59444444444444444</v>
      </c>
      <c r="K281">
        <v>14</v>
      </c>
      <c r="L281">
        <v>306</v>
      </c>
      <c r="M281" t="s">
        <v>19</v>
      </c>
      <c r="N281" t="str">
        <f>CONCATENATE(Table3[[#This Row],[house_number]], " ",Table3[[#This Row],[street_name]])</f>
        <v>306 Mott St</v>
      </c>
      <c r="O281" t="s">
        <v>103</v>
      </c>
      <c r="P281" t="s">
        <v>13</v>
      </c>
      <c r="Q281">
        <v>10014</v>
      </c>
      <c r="R281" t="str">
        <f>CONCATENATE(Table3[[#This Row],[address]],",",Table3[[#This Row],[city]],",",Table3[[#This Row],[state]])</f>
        <v>306 Mott St,New York,NY</v>
      </c>
      <c r="S281">
        <f>VLOOKUP(Table3[[#This Row],[summons_number]],GeocodeResults!A:G,6,FALSE)</f>
        <v>40.724792000000001</v>
      </c>
      <c r="T281">
        <f>VLOOKUP(Table3[[#This Row],[summons_number]],GeocodeResults!A:G,7,FALSE)</f>
        <v>-73.994063999999995</v>
      </c>
    </row>
    <row r="282" spans="1:20" x14ac:dyDescent="0.25">
      <c r="A282">
        <v>7937994101</v>
      </c>
      <c r="B282" s="1">
        <v>41509</v>
      </c>
      <c r="C282">
        <v>16</v>
      </c>
      <c r="D282">
        <f>VLOOKUP(Table3[[#This Row],[violation_code]],Table2[[violation_code]:[category]],3,FALSE)</f>
        <v>2</v>
      </c>
      <c r="E282">
        <v>353164</v>
      </c>
      <c r="F282">
        <v>356</v>
      </c>
      <c r="G282">
        <v>356</v>
      </c>
      <c r="H282" t="s">
        <v>12</v>
      </c>
      <c r="I282">
        <v>1556</v>
      </c>
      <c r="J282" s="2">
        <v>0.66388888888888886</v>
      </c>
      <c r="K282">
        <v>15</v>
      </c>
      <c r="L282">
        <v>76</v>
      </c>
      <c r="M282" t="s">
        <v>44</v>
      </c>
      <c r="N282" t="str">
        <f>CONCATENATE(Table3[[#This Row],[house_number]], " ",Table3[[#This Row],[street_name]])</f>
        <v>76 Crosby St</v>
      </c>
      <c r="O282" t="s">
        <v>103</v>
      </c>
      <c r="P282" t="s">
        <v>13</v>
      </c>
      <c r="Q282">
        <v>10014</v>
      </c>
      <c r="R282" t="str">
        <f>CONCATENATE(Table3[[#This Row],[address]],",",Table3[[#This Row],[city]],",",Table3[[#This Row],[state]])</f>
        <v>76 Crosby St,New York,NY</v>
      </c>
      <c r="S282">
        <f>VLOOKUP(Table3[[#This Row],[summons_number]],GeocodeResults!A:G,6,FALSE)</f>
        <v>40.722799999999999</v>
      </c>
      <c r="T282">
        <f>VLOOKUP(Table3[[#This Row],[summons_number]],GeocodeResults!A:G,7,FALSE)</f>
        <v>-73.997950000000003</v>
      </c>
    </row>
    <row r="283" spans="1:20" x14ac:dyDescent="0.25">
      <c r="A283">
        <v>7937994125</v>
      </c>
      <c r="B283" s="1">
        <v>41509</v>
      </c>
      <c r="C283">
        <v>31</v>
      </c>
      <c r="D283">
        <f>VLOOKUP(Table3[[#This Row],[violation_code]],Table2[[violation_code]:[category]],3,FALSE)</f>
        <v>2</v>
      </c>
      <c r="E283">
        <v>353164</v>
      </c>
      <c r="F283">
        <v>428</v>
      </c>
      <c r="G283">
        <v>428</v>
      </c>
      <c r="H283" t="s">
        <v>12</v>
      </c>
      <c r="I283">
        <v>1628</v>
      </c>
      <c r="J283" s="2">
        <v>0.68611111111111101</v>
      </c>
      <c r="K283">
        <v>16</v>
      </c>
      <c r="L283">
        <v>587</v>
      </c>
      <c r="M283" t="s">
        <v>17</v>
      </c>
      <c r="N283" t="str">
        <f>CONCATENATE(Table3[[#This Row],[house_number]], " ",Table3[[#This Row],[street_name]])</f>
        <v>587 Broadway</v>
      </c>
      <c r="O283" t="s">
        <v>103</v>
      </c>
      <c r="P283" t="s">
        <v>13</v>
      </c>
      <c r="Q283">
        <v>10014</v>
      </c>
      <c r="R283" t="str">
        <f>CONCATENATE(Table3[[#This Row],[address]],",",Table3[[#This Row],[city]],",",Table3[[#This Row],[state]])</f>
        <v>587 Broadway,New York,NY</v>
      </c>
      <c r="S283">
        <f>VLOOKUP(Table3[[#This Row],[summons_number]],GeocodeResults!A:G,6,FALSE)</f>
        <v>40.724834000000001</v>
      </c>
      <c r="T283">
        <f>VLOOKUP(Table3[[#This Row],[summons_number]],GeocodeResults!A:G,7,FALSE)</f>
        <v>-73.997370000000004</v>
      </c>
    </row>
    <row r="284" spans="1:20" x14ac:dyDescent="0.25">
      <c r="A284">
        <v>7937994137</v>
      </c>
      <c r="B284" s="1">
        <v>41509</v>
      </c>
      <c r="C284">
        <v>20</v>
      </c>
      <c r="D284">
        <f>VLOOKUP(Table3[[#This Row],[violation_code]],Table2[[violation_code]:[category]],3,FALSE)</f>
        <v>2</v>
      </c>
      <c r="E284">
        <v>353164</v>
      </c>
      <c r="F284">
        <v>435</v>
      </c>
      <c r="G284">
        <v>435</v>
      </c>
      <c r="H284" t="s">
        <v>12</v>
      </c>
      <c r="I284">
        <v>1635</v>
      </c>
      <c r="J284" s="2">
        <v>0.69097222222222221</v>
      </c>
      <c r="K284">
        <v>16</v>
      </c>
      <c r="L284">
        <v>110</v>
      </c>
      <c r="M284" t="s">
        <v>44</v>
      </c>
      <c r="N284" t="str">
        <f>CONCATENATE(Table3[[#This Row],[house_number]], " ",Table3[[#This Row],[street_name]])</f>
        <v>110 Crosby St</v>
      </c>
      <c r="O284" t="s">
        <v>103</v>
      </c>
      <c r="P284" t="s">
        <v>13</v>
      </c>
      <c r="Q284">
        <v>10014</v>
      </c>
      <c r="R284" t="str">
        <f>CONCATENATE(Table3[[#This Row],[address]],",",Table3[[#This Row],[city]],",",Table3[[#This Row],[state]])</f>
        <v>110 Crosby St,New York,NY</v>
      </c>
      <c r="S284">
        <f>VLOOKUP(Table3[[#This Row],[summons_number]],GeocodeResults!A:G,6,FALSE)</f>
        <v>40.724007</v>
      </c>
      <c r="T284">
        <f>VLOOKUP(Table3[[#This Row],[summons_number]],GeocodeResults!A:G,7,FALSE)</f>
        <v>-73.996930000000006</v>
      </c>
    </row>
    <row r="285" spans="1:20" x14ac:dyDescent="0.25">
      <c r="A285">
        <v>7937994186</v>
      </c>
      <c r="B285" s="1">
        <v>41509</v>
      </c>
      <c r="C285">
        <v>20</v>
      </c>
      <c r="D285">
        <f>VLOOKUP(Table3[[#This Row],[violation_code]],Table2[[violation_code]:[category]],3,FALSE)</f>
        <v>2</v>
      </c>
      <c r="E285">
        <v>353164</v>
      </c>
      <c r="F285">
        <v>506</v>
      </c>
      <c r="G285">
        <v>506</v>
      </c>
      <c r="H285" t="s">
        <v>12</v>
      </c>
      <c r="I285">
        <v>1706</v>
      </c>
      <c r="J285" s="2">
        <v>0.71250000000000002</v>
      </c>
      <c r="K285">
        <v>17</v>
      </c>
      <c r="L285">
        <v>120</v>
      </c>
      <c r="M285" t="s">
        <v>44</v>
      </c>
      <c r="N285" t="str">
        <f>CONCATENATE(Table3[[#This Row],[house_number]], " ",Table3[[#This Row],[street_name]])</f>
        <v>120 Crosby St</v>
      </c>
      <c r="O285" t="s">
        <v>103</v>
      </c>
      <c r="P285" t="s">
        <v>13</v>
      </c>
      <c r="Q285">
        <v>10014</v>
      </c>
      <c r="R285" t="str">
        <f>CONCATENATE(Table3[[#This Row],[address]],",",Table3[[#This Row],[city]],",",Table3[[#This Row],[state]])</f>
        <v>120 Crosby St,New York,NY</v>
      </c>
      <c r="S285">
        <f>VLOOKUP(Table3[[#This Row],[summons_number]],GeocodeResults!A:G,6,FALSE)</f>
        <v>40.724376999999997</v>
      </c>
      <c r="T285">
        <f>VLOOKUP(Table3[[#This Row],[summons_number]],GeocodeResults!A:G,7,FALSE)</f>
        <v>-73.996629999999996</v>
      </c>
    </row>
    <row r="286" spans="1:20" x14ac:dyDescent="0.25">
      <c r="A286">
        <v>7937994472</v>
      </c>
      <c r="B286" s="1">
        <v>41510</v>
      </c>
      <c r="C286">
        <v>82</v>
      </c>
      <c r="D286">
        <f>VLOOKUP(Table3[[#This Row],[violation_code]],Table2[[violation_code]:[category]],3,FALSE)</f>
        <v>5</v>
      </c>
      <c r="E286">
        <v>353164</v>
      </c>
      <c r="F286">
        <v>1254</v>
      </c>
      <c r="G286">
        <v>54</v>
      </c>
      <c r="H286" t="s">
        <v>12</v>
      </c>
      <c r="I286">
        <v>1254</v>
      </c>
      <c r="J286" s="2">
        <v>0.53749999999999998</v>
      </c>
      <c r="K286">
        <v>12</v>
      </c>
      <c r="L286">
        <v>174</v>
      </c>
      <c r="M286" t="s">
        <v>52</v>
      </c>
      <c r="N286" t="str">
        <f>CONCATENATE(Table3[[#This Row],[house_number]], " ",Table3[[#This Row],[street_name]])</f>
        <v>174 Orchard St</v>
      </c>
      <c r="O286" t="s">
        <v>103</v>
      </c>
      <c r="P286" t="s">
        <v>13</v>
      </c>
      <c r="Q286">
        <v>10014</v>
      </c>
      <c r="R286" t="str">
        <f>CONCATENATE(Table3[[#This Row],[address]],",",Table3[[#This Row],[city]],",",Table3[[#This Row],[state]])</f>
        <v>174 Orchard St,New York,NY</v>
      </c>
      <c r="S286">
        <f>VLOOKUP(Table3[[#This Row],[summons_number]],GeocodeResults!A:G,6,FALSE)</f>
        <v>40.721496999999999</v>
      </c>
      <c r="T286">
        <f>VLOOKUP(Table3[[#This Row],[summons_number]],GeocodeResults!A:G,7,FALSE)</f>
        <v>-73.988429999999994</v>
      </c>
    </row>
    <row r="287" spans="1:20" x14ac:dyDescent="0.25">
      <c r="A287">
        <v>7937994484</v>
      </c>
      <c r="B287" s="1">
        <v>41510</v>
      </c>
      <c r="C287">
        <v>20</v>
      </c>
      <c r="D287">
        <f>VLOOKUP(Table3[[#This Row],[violation_code]],Table2[[violation_code]:[category]],3,FALSE)</f>
        <v>2</v>
      </c>
      <c r="E287">
        <v>353164</v>
      </c>
      <c r="F287">
        <v>1256</v>
      </c>
      <c r="G287">
        <v>56</v>
      </c>
      <c r="H287" t="s">
        <v>12</v>
      </c>
      <c r="I287">
        <v>1256</v>
      </c>
      <c r="J287" s="2">
        <v>0.53888888888888886</v>
      </c>
      <c r="K287">
        <v>12</v>
      </c>
      <c r="L287">
        <v>174</v>
      </c>
      <c r="M287" t="s">
        <v>52</v>
      </c>
      <c r="N287" t="str">
        <f>CONCATENATE(Table3[[#This Row],[house_number]], " ",Table3[[#This Row],[street_name]])</f>
        <v>174 Orchard St</v>
      </c>
      <c r="O287" t="s">
        <v>103</v>
      </c>
      <c r="P287" t="s">
        <v>13</v>
      </c>
      <c r="Q287">
        <v>10014</v>
      </c>
      <c r="R287" t="str">
        <f>CONCATENATE(Table3[[#This Row],[address]],",",Table3[[#This Row],[city]],",",Table3[[#This Row],[state]])</f>
        <v>174 Orchard St,New York,NY</v>
      </c>
      <c r="S287">
        <f>VLOOKUP(Table3[[#This Row],[summons_number]],GeocodeResults!A:G,6,FALSE)</f>
        <v>40.721496999999999</v>
      </c>
      <c r="T287">
        <f>VLOOKUP(Table3[[#This Row],[summons_number]],GeocodeResults!A:G,7,FALSE)</f>
        <v>-73.988429999999994</v>
      </c>
    </row>
    <row r="288" spans="1:20" x14ac:dyDescent="0.25">
      <c r="A288">
        <v>7937994538</v>
      </c>
      <c r="B288" s="1">
        <v>41510</v>
      </c>
      <c r="C288">
        <v>40</v>
      </c>
      <c r="D288">
        <f>VLOOKUP(Table3[[#This Row],[violation_code]],Table2[[violation_code]:[category]],3,FALSE)</f>
        <v>2</v>
      </c>
      <c r="E288">
        <v>353164</v>
      </c>
      <c r="F288">
        <v>140</v>
      </c>
      <c r="G288">
        <v>140</v>
      </c>
      <c r="H288" t="s">
        <v>12</v>
      </c>
      <c r="I288">
        <v>1340</v>
      </c>
      <c r="J288" s="2">
        <v>0.56944444444444442</v>
      </c>
      <c r="K288">
        <v>13</v>
      </c>
      <c r="L288">
        <v>300</v>
      </c>
      <c r="M288" t="s">
        <v>27</v>
      </c>
      <c r="N288" t="str">
        <f>CONCATENATE(Table3[[#This Row],[house_number]], " ",Table3[[#This Row],[street_name]])</f>
        <v>300 Elizabeth St</v>
      </c>
      <c r="O288" t="s">
        <v>103</v>
      </c>
      <c r="P288" t="s">
        <v>13</v>
      </c>
      <c r="Q288">
        <v>10014</v>
      </c>
      <c r="R288" t="str">
        <f>CONCATENATE(Table3[[#This Row],[address]],",",Table3[[#This Row],[city]],",",Table3[[#This Row],[state]])</f>
        <v>300 Elizabeth St,New York,NY</v>
      </c>
      <c r="S288">
        <f>VLOOKUP(Table3[[#This Row],[summons_number]],GeocodeResults!A:G,6,FALSE)</f>
        <v>40.724625000000003</v>
      </c>
      <c r="T288">
        <f>VLOOKUP(Table3[[#This Row],[summons_number]],GeocodeResults!A:G,7,FALSE)</f>
        <v>-73.993309999999994</v>
      </c>
    </row>
    <row r="289" spans="1:20" x14ac:dyDescent="0.25">
      <c r="A289">
        <v>7937994551</v>
      </c>
      <c r="B289" s="1">
        <v>41510</v>
      </c>
      <c r="C289">
        <v>37</v>
      </c>
      <c r="D289">
        <f>VLOOKUP(Table3[[#This Row],[violation_code]],Table2[[violation_code]:[category]],3,FALSE)</f>
        <v>4</v>
      </c>
      <c r="E289">
        <v>353164</v>
      </c>
      <c r="F289">
        <v>159</v>
      </c>
      <c r="G289">
        <v>159</v>
      </c>
      <c r="H289" t="s">
        <v>12</v>
      </c>
      <c r="I289">
        <v>1359</v>
      </c>
      <c r="J289" s="2">
        <v>0.58263888888888882</v>
      </c>
      <c r="K289">
        <v>13</v>
      </c>
      <c r="L289">
        <v>334</v>
      </c>
      <c r="M289" t="s">
        <v>20</v>
      </c>
      <c r="N289" t="str">
        <f>CONCATENATE(Table3[[#This Row],[house_number]], " ",Table3[[#This Row],[street_name]])</f>
        <v>334 Bowery</v>
      </c>
      <c r="O289" t="s">
        <v>103</v>
      </c>
      <c r="P289" t="s">
        <v>13</v>
      </c>
      <c r="Q289">
        <v>10014</v>
      </c>
      <c r="R289" t="str">
        <f>CONCATENATE(Table3[[#This Row],[address]],",",Table3[[#This Row],[city]],",",Table3[[#This Row],[state]])</f>
        <v>334 Bowery,New York,NY</v>
      </c>
      <c r="S289">
        <f>VLOOKUP(Table3[[#This Row],[summons_number]],GeocodeResults!A:G,6,FALSE)</f>
        <v>40.725856999999998</v>
      </c>
      <c r="T289">
        <f>VLOOKUP(Table3[[#This Row],[summons_number]],GeocodeResults!A:G,7,FALSE)</f>
        <v>-73.992059999999995</v>
      </c>
    </row>
    <row r="290" spans="1:20" x14ac:dyDescent="0.25">
      <c r="A290">
        <v>7937994563</v>
      </c>
      <c r="B290" s="1">
        <v>41510</v>
      </c>
      <c r="C290">
        <v>38</v>
      </c>
      <c r="D290">
        <f>VLOOKUP(Table3[[#This Row],[violation_code]],Table2[[violation_code]:[category]],3,FALSE)</f>
        <v>5</v>
      </c>
      <c r="E290">
        <v>353164</v>
      </c>
      <c r="F290">
        <v>201</v>
      </c>
      <c r="G290">
        <v>201</v>
      </c>
      <c r="H290" t="s">
        <v>12</v>
      </c>
      <c r="I290">
        <v>1401</v>
      </c>
      <c r="J290" s="2">
        <v>0.58402777777777781</v>
      </c>
      <c r="K290">
        <v>14</v>
      </c>
      <c r="L290">
        <v>334</v>
      </c>
      <c r="M290" t="s">
        <v>20</v>
      </c>
      <c r="N290" t="str">
        <f>CONCATENATE(Table3[[#This Row],[house_number]], " ",Table3[[#This Row],[street_name]])</f>
        <v>334 Bowery</v>
      </c>
      <c r="O290" t="s">
        <v>103</v>
      </c>
      <c r="P290" t="s">
        <v>13</v>
      </c>
      <c r="Q290">
        <v>10014</v>
      </c>
      <c r="R290" t="str">
        <f>CONCATENATE(Table3[[#This Row],[address]],",",Table3[[#This Row],[city]],",",Table3[[#This Row],[state]])</f>
        <v>334 Bowery,New York,NY</v>
      </c>
      <c r="S290">
        <f>VLOOKUP(Table3[[#This Row],[summons_number]],GeocodeResults!A:G,6,FALSE)</f>
        <v>40.725856999999998</v>
      </c>
      <c r="T290">
        <f>VLOOKUP(Table3[[#This Row],[summons_number]],GeocodeResults!A:G,7,FALSE)</f>
        <v>-73.992059999999995</v>
      </c>
    </row>
    <row r="291" spans="1:20" x14ac:dyDescent="0.25">
      <c r="A291">
        <v>7937994605</v>
      </c>
      <c r="B291" s="1">
        <v>41510</v>
      </c>
      <c r="C291">
        <v>38</v>
      </c>
      <c r="D291">
        <f>VLOOKUP(Table3[[#This Row],[violation_code]],Table2[[violation_code]:[category]],3,FALSE)</f>
        <v>5</v>
      </c>
      <c r="E291">
        <v>353164</v>
      </c>
      <c r="F291">
        <v>258</v>
      </c>
      <c r="G291">
        <v>258</v>
      </c>
      <c r="H291" t="s">
        <v>12</v>
      </c>
      <c r="I291">
        <v>1458</v>
      </c>
      <c r="J291" s="2">
        <v>0.62361111111111112</v>
      </c>
      <c r="K291">
        <v>14</v>
      </c>
      <c r="L291">
        <v>540</v>
      </c>
      <c r="M291" t="s">
        <v>17</v>
      </c>
      <c r="N291" t="str">
        <f>CONCATENATE(Table3[[#This Row],[house_number]], " ",Table3[[#This Row],[street_name]])</f>
        <v>540 Broadway</v>
      </c>
      <c r="O291" t="s">
        <v>103</v>
      </c>
      <c r="P291" t="s">
        <v>13</v>
      </c>
      <c r="Q291">
        <v>10014</v>
      </c>
      <c r="R291" t="str">
        <f>CONCATENATE(Table3[[#This Row],[address]],",",Table3[[#This Row],[city]],",",Table3[[#This Row],[state]])</f>
        <v>540 Broadway,New York,NY</v>
      </c>
      <c r="S291">
        <f>VLOOKUP(Table3[[#This Row],[summons_number]],GeocodeResults!A:G,6,FALSE)</f>
        <v>40.723346999999997</v>
      </c>
      <c r="T291">
        <f>VLOOKUP(Table3[[#This Row],[summons_number]],GeocodeResults!A:G,7,FALSE)</f>
        <v>-73.998450000000005</v>
      </c>
    </row>
    <row r="292" spans="1:20" x14ac:dyDescent="0.25">
      <c r="A292">
        <v>7937994617</v>
      </c>
      <c r="B292" s="1">
        <v>41510</v>
      </c>
      <c r="C292">
        <v>70</v>
      </c>
      <c r="D292">
        <f>VLOOKUP(Table3[[#This Row],[violation_code]],Table2[[violation_code]:[category]],3,FALSE)</f>
        <v>5</v>
      </c>
      <c r="E292">
        <v>353164</v>
      </c>
      <c r="F292">
        <v>303</v>
      </c>
      <c r="G292">
        <v>303</v>
      </c>
      <c r="H292" t="s">
        <v>12</v>
      </c>
      <c r="I292">
        <v>1503</v>
      </c>
      <c r="J292" s="2">
        <v>0.62708333333333333</v>
      </c>
      <c r="K292">
        <v>15</v>
      </c>
      <c r="L292">
        <v>577</v>
      </c>
      <c r="M292" t="s">
        <v>17</v>
      </c>
      <c r="N292" t="str">
        <f>CONCATENATE(Table3[[#This Row],[house_number]], " ",Table3[[#This Row],[street_name]])</f>
        <v>577 Broadway</v>
      </c>
      <c r="O292" t="s">
        <v>103</v>
      </c>
      <c r="P292" t="s">
        <v>13</v>
      </c>
      <c r="Q292">
        <v>10014</v>
      </c>
      <c r="R292" t="str">
        <f>CONCATENATE(Table3[[#This Row],[address]],",",Table3[[#This Row],[city]],",",Table3[[#This Row],[state]])</f>
        <v>577 Broadway,New York,NY</v>
      </c>
      <c r="S292">
        <f>VLOOKUP(Table3[[#This Row],[summons_number]],GeocodeResults!A:G,6,FALSE)</f>
        <v>40.724536999999998</v>
      </c>
      <c r="T292">
        <f>VLOOKUP(Table3[[#This Row],[summons_number]],GeocodeResults!A:G,7,FALSE)</f>
        <v>-73.997619999999998</v>
      </c>
    </row>
    <row r="293" spans="1:20" x14ac:dyDescent="0.25">
      <c r="A293">
        <v>7937994629</v>
      </c>
      <c r="B293" s="1">
        <v>41510</v>
      </c>
      <c r="C293">
        <v>14</v>
      </c>
      <c r="D293">
        <f>VLOOKUP(Table3[[#This Row],[violation_code]],Table2[[violation_code]:[category]],3,FALSE)</f>
        <v>2</v>
      </c>
      <c r="E293">
        <v>353164</v>
      </c>
      <c r="F293">
        <v>318</v>
      </c>
      <c r="G293">
        <v>318</v>
      </c>
      <c r="H293" t="s">
        <v>12</v>
      </c>
      <c r="I293">
        <v>1518</v>
      </c>
      <c r="J293" s="2">
        <v>0.63750000000000007</v>
      </c>
      <c r="K293">
        <v>15</v>
      </c>
      <c r="L293">
        <v>87</v>
      </c>
      <c r="M293" t="s">
        <v>26</v>
      </c>
      <c r="N293" t="str">
        <f>CONCATENATE(Table3[[#This Row],[house_number]], " ",Table3[[#This Row],[street_name]])</f>
        <v>87 E Houston St</v>
      </c>
      <c r="O293" t="s">
        <v>103</v>
      </c>
      <c r="P293" t="s">
        <v>13</v>
      </c>
      <c r="Q293">
        <v>10014</v>
      </c>
      <c r="R293" t="str">
        <f>CONCATENATE(Table3[[#This Row],[address]],",",Table3[[#This Row],[city]],",",Table3[[#This Row],[state]])</f>
        <v>87 E Houston St,New York,NY</v>
      </c>
      <c r="S293">
        <f>VLOOKUP(Table3[[#This Row],[summons_number]],GeocodeResults!A:G,6,FALSE)</f>
        <v>40.724150000000002</v>
      </c>
      <c r="T293">
        <f>VLOOKUP(Table3[[#This Row],[summons_number]],GeocodeResults!A:G,7,FALSE)</f>
        <v>-73.992819999999995</v>
      </c>
    </row>
    <row r="294" spans="1:20" x14ac:dyDescent="0.25">
      <c r="A294">
        <v>7937994630</v>
      </c>
      <c r="B294" s="1">
        <v>41510</v>
      </c>
      <c r="C294">
        <v>20</v>
      </c>
      <c r="D294">
        <f>VLOOKUP(Table3[[#This Row],[violation_code]],Table2[[violation_code]:[category]],3,FALSE)</f>
        <v>2</v>
      </c>
      <c r="E294">
        <v>353164</v>
      </c>
      <c r="F294">
        <v>327</v>
      </c>
      <c r="G294">
        <v>327</v>
      </c>
      <c r="H294" t="s">
        <v>12</v>
      </c>
      <c r="I294">
        <v>1527</v>
      </c>
      <c r="J294" s="2">
        <v>0.64374999999999993</v>
      </c>
      <c r="K294">
        <v>15</v>
      </c>
      <c r="L294">
        <v>192</v>
      </c>
      <c r="M294" t="s">
        <v>27</v>
      </c>
      <c r="N294" t="str">
        <f>CONCATENATE(Table3[[#This Row],[house_number]], " ",Table3[[#This Row],[street_name]])</f>
        <v>192 Elizabeth St</v>
      </c>
      <c r="O294" t="s">
        <v>103</v>
      </c>
      <c r="P294" t="s">
        <v>13</v>
      </c>
      <c r="Q294">
        <v>10014</v>
      </c>
      <c r="R294" t="str">
        <f>CONCATENATE(Table3[[#This Row],[address]],",",Table3[[#This Row],[city]],",",Table3[[#This Row],[state]])</f>
        <v>192 Elizabeth St,New York,NY</v>
      </c>
      <c r="S294">
        <f>VLOOKUP(Table3[[#This Row],[summons_number]],GeocodeResults!A:G,6,FALSE)</f>
        <v>40.721629999999998</v>
      </c>
      <c r="T294">
        <f>VLOOKUP(Table3[[#This Row],[summons_number]],GeocodeResults!A:G,7,FALSE)</f>
        <v>-73.994510000000005</v>
      </c>
    </row>
    <row r="295" spans="1:20" x14ac:dyDescent="0.25">
      <c r="A295">
        <v>7937994642</v>
      </c>
      <c r="B295" s="1">
        <v>41510</v>
      </c>
      <c r="C295">
        <v>20</v>
      </c>
      <c r="D295">
        <f>VLOOKUP(Table3[[#This Row],[violation_code]],Table2[[violation_code]:[category]],3,FALSE)</f>
        <v>2</v>
      </c>
      <c r="E295">
        <v>353164</v>
      </c>
      <c r="F295">
        <v>330</v>
      </c>
      <c r="G295">
        <v>330</v>
      </c>
      <c r="H295" t="s">
        <v>12</v>
      </c>
      <c r="I295">
        <v>1530</v>
      </c>
      <c r="J295" s="2">
        <v>0.64583333333333337</v>
      </c>
      <c r="K295">
        <v>15</v>
      </c>
      <c r="L295">
        <v>168</v>
      </c>
      <c r="M295" t="s">
        <v>27</v>
      </c>
      <c r="N295" t="str">
        <f>CONCATENATE(Table3[[#This Row],[house_number]], " ",Table3[[#This Row],[street_name]])</f>
        <v>168 Elizabeth St</v>
      </c>
      <c r="O295" t="s">
        <v>103</v>
      </c>
      <c r="P295" t="s">
        <v>13</v>
      </c>
      <c r="Q295">
        <v>10014</v>
      </c>
      <c r="R295" t="str">
        <f>CONCATENATE(Table3[[#This Row],[address]],",",Table3[[#This Row],[city]],",",Table3[[#This Row],[state]])</f>
        <v>168 Elizabeth St,New York,NY</v>
      </c>
      <c r="S295">
        <f>VLOOKUP(Table3[[#This Row],[summons_number]],GeocodeResults!A:G,6,FALSE)</f>
        <v>40.720866999999998</v>
      </c>
      <c r="T295">
        <f>VLOOKUP(Table3[[#This Row],[summons_number]],GeocodeResults!A:G,7,FALSE)</f>
        <v>-73.994804000000002</v>
      </c>
    </row>
    <row r="296" spans="1:20" x14ac:dyDescent="0.25">
      <c r="A296">
        <v>7937994654</v>
      </c>
      <c r="B296" s="1">
        <v>41510</v>
      </c>
      <c r="C296">
        <v>14</v>
      </c>
      <c r="D296">
        <f>VLOOKUP(Table3[[#This Row],[violation_code]],Table2[[violation_code]:[category]],3,FALSE)</f>
        <v>2</v>
      </c>
      <c r="E296">
        <v>353164</v>
      </c>
      <c r="F296">
        <v>407</v>
      </c>
      <c r="G296">
        <v>407</v>
      </c>
      <c r="H296" t="s">
        <v>12</v>
      </c>
      <c r="I296">
        <v>1607</v>
      </c>
      <c r="J296" s="2">
        <v>0.67152777777777783</v>
      </c>
      <c r="K296">
        <v>16</v>
      </c>
      <c r="L296">
        <v>202</v>
      </c>
      <c r="M296" t="s">
        <v>20</v>
      </c>
      <c r="N296" t="str">
        <f>CONCATENATE(Table3[[#This Row],[house_number]], " ",Table3[[#This Row],[street_name]])</f>
        <v>202 Bowery</v>
      </c>
      <c r="O296" t="s">
        <v>103</v>
      </c>
      <c r="P296" t="s">
        <v>13</v>
      </c>
      <c r="Q296">
        <v>10014</v>
      </c>
      <c r="R296" t="str">
        <f>CONCATENATE(Table3[[#This Row],[address]],",",Table3[[#This Row],[city]],",",Table3[[#This Row],[state]])</f>
        <v>202 Bowery,New York,NY</v>
      </c>
      <c r="S296">
        <f>VLOOKUP(Table3[[#This Row],[summons_number]],GeocodeResults!A:G,6,FALSE)</f>
        <v>40.721386000000003</v>
      </c>
      <c r="T296">
        <f>VLOOKUP(Table3[[#This Row],[summons_number]],GeocodeResults!A:G,7,FALSE)</f>
        <v>-73.993700000000004</v>
      </c>
    </row>
    <row r="297" spans="1:20" x14ac:dyDescent="0.25">
      <c r="A297">
        <v>7937994678</v>
      </c>
      <c r="B297" s="1">
        <v>41510</v>
      </c>
      <c r="C297">
        <v>14</v>
      </c>
      <c r="D297">
        <f>VLOOKUP(Table3[[#This Row],[violation_code]],Table2[[violation_code]:[category]],3,FALSE)</f>
        <v>2</v>
      </c>
      <c r="E297">
        <v>353164</v>
      </c>
      <c r="F297">
        <v>412</v>
      </c>
      <c r="G297">
        <v>412</v>
      </c>
      <c r="H297" t="s">
        <v>12</v>
      </c>
      <c r="I297">
        <v>1612</v>
      </c>
      <c r="J297" s="2">
        <v>0.67499999999999993</v>
      </c>
      <c r="K297">
        <v>16</v>
      </c>
      <c r="L297">
        <v>218</v>
      </c>
      <c r="M297" t="s">
        <v>20</v>
      </c>
      <c r="N297" t="str">
        <f>CONCATENATE(Table3[[#This Row],[house_number]], " ",Table3[[#This Row],[street_name]])</f>
        <v>218 Bowery</v>
      </c>
      <c r="O297" t="s">
        <v>103</v>
      </c>
      <c r="P297" t="s">
        <v>13</v>
      </c>
      <c r="Q297">
        <v>10014</v>
      </c>
      <c r="R297" t="str">
        <f>CONCATENATE(Table3[[#This Row],[address]],",",Table3[[#This Row],[city]],",",Table3[[#This Row],[state]])</f>
        <v>218 Bowery,New York,NY</v>
      </c>
      <c r="S297">
        <f>VLOOKUP(Table3[[#This Row],[summons_number]],GeocodeResults!A:G,6,FALSE)</f>
        <v>40.721806000000001</v>
      </c>
      <c r="T297">
        <f>VLOOKUP(Table3[[#This Row],[summons_number]],GeocodeResults!A:G,7,FALSE)</f>
        <v>-73.993539999999996</v>
      </c>
    </row>
    <row r="298" spans="1:20" x14ac:dyDescent="0.25">
      <c r="A298">
        <v>7937994708</v>
      </c>
      <c r="B298" s="1">
        <v>41510</v>
      </c>
      <c r="C298">
        <v>20</v>
      </c>
      <c r="D298">
        <f>VLOOKUP(Table3[[#This Row],[violation_code]],Table2[[violation_code]:[category]],3,FALSE)</f>
        <v>2</v>
      </c>
      <c r="E298">
        <v>353164</v>
      </c>
      <c r="F298">
        <v>421</v>
      </c>
      <c r="G298">
        <v>421</v>
      </c>
      <c r="H298" t="s">
        <v>12</v>
      </c>
      <c r="I298">
        <v>1621</v>
      </c>
      <c r="J298" s="2">
        <v>0.68125000000000002</v>
      </c>
      <c r="K298">
        <v>16</v>
      </c>
      <c r="L298">
        <v>306</v>
      </c>
      <c r="M298" t="s">
        <v>27</v>
      </c>
      <c r="N298" t="str">
        <f>CONCATENATE(Table3[[#This Row],[house_number]], " ",Table3[[#This Row],[street_name]])</f>
        <v>306 Elizabeth St</v>
      </c>
      <c r="O298" t="s">
        <v>103</v>
      </c>
      <c r="P298" t="s">
        <v>13</v>
      </c>
      <c r="Q298">
        <v>10014</v>
      </c>
      <c r="R298" t="str">
        <f>CONCATENATE(Table3[[#This Row],[address]],",",Table3[[#This Row],[city]],",",Table3[[#This Row],[state]])</f>
        <v>306 Elizabeth St,New York,NY</v>
      </c>
      <c r="S298">
        <f>VLOOKUP(Table3[[#This Row],[summons_number]],GeocodeResults!A:G,6,FALSE)</f>
        <v>40.724670000000003</v>
      </c>
      <c r="T298">
        <f>VLOOKUP(Table3[[#This Row],[summons_number]],GeocodeResults!A:G,7,FALSE)</f>
        <v>-73.993285999999998</v>
      </c>
    </row>
    <row r="299" spans="1:20" x14ac:dyDescent="0.25">
      <c r="A299">
        <v>7937994721</v>
      </c>
      <c r="B299" s="1">
        <v>41510</v>
      </c>
      <c r="C299">
        <v>38</v>
      </c>
      <c r="D299">
        <f>VLOOKUP(Table3[[#This Row],[violation_code]],Table2[[violation_code]:[category]],3,FALSE)</f>
        <v>5</v>
      </c>
      <c r="E299">
        <v>353164</v>
      </c>
      <c r="F299">
        <v>512</v>
      </c>
      <c r="G299">
        <v>512</v>
      </c>
      <c r="H299" t="s">
        <v>12</v>
      </c>
      <c r="I299">
        <v>1712</v>
      </c>
      <c r="J299" s="2">
        <v>0.71666666666666667</v>
      </c>
      <c r="K299">
        <v>17</v>
      </c>
      <c r="L299">
        <v>530</v>
      </c>
      <c r="M299" t="s">
        <v>29</v>
      </c>
      <c r="N299" t="str">
        <f>CONCATENATE(Table3[[#This Row],[house_number]], " ",Table3[[#This Row],[street_name]])</f>
        <v>530 Laguardia Pl</v>
      </c>
      <c r="O299" t="s">
        <v>103</v>
      </c>
      <c r="P299" t="s">
        <v>13</v>
      </c>
      <c r="Q299">
        <v>10014</v>
      </c>
      <c r="R299" t="str">
        <f>CONCATENATE(Table3[[#This Row],[address]],",",Table3[[#This Row],[city]],",",Table3[[#This Row],[state]])</f>
        <v>530 Laguardia Pl,New York,NY</v>
      </c>
      <c r="S299">
        <f>VLOOKUP(Table3[[#This Row],[summons_number]],GeocodeResults!A:G,6,FALSE)</f>
        <v>40.728400000000001</v>
      </c>
      <c r="T299">
        <f>VLOOKUP(Table3[[#This Row],[summons_number]],GeocodeResults!A:G,7,FALSE)</f>
        <v>-73.998763999999994</v>
      </c>
    </row>
    <row r="300" spans="1:20" x14ac:dyDescent="0.25">
      <c r="A300">
        <v>7937994757</v>
      </c>
      <c r="B300" s="1">
        <v>41510</v>
      </c>
      <c r="C300">
        <v>38</v>
      </c>
      <c r="D300">
        <f>VLOOKUP(Table3[[#This Row],[violation_code]],Table2[[violation_code]:[category]],3,FALSE)</f>
        <v>5</v>
      </c>
      <c r="E300">
        <v>353164</v>
      </c>
      <c r="F300">
        <v>522</v>
      </c>
      <c r="G300">
        <v>522</v>
      </c>
      <c r="H300" t="s">
        <v>12</v>
      </c>
      <c r="I300">
        <v>1722</v>
      </c>
      <c r="J300" s="2">
        <v>0.72361111111111109</v>
      </c>
      <c r="K300">
        <v>17</v>
      </c>
      <c r="L300">
        <v>500</v>
      </c>
      <c r="M300" t="s">
        <v>29</v>
      </c>
      <c r="N300" t="str">
        <f>CONCATENATE(Table3[[#This Row],[house_number]], " ",Table3[[#This Row],[street_name]])</f>
        <v>500 Laguardia Pl</v>
      </c>
      <c r="O300" t="s">
        <v>103</v>
      </c>
      <c r="P300" t="s">
        <v>13</v>
      </c>
      <c r="Q300">
        <v>10014</v>
      </c>
      <c r="R300" t="str">
        <f>CONCATENATE(Table3[[#This Row],[address]],",",Table3[[#This Row],[city]],",",Table3[[#This Row],[state]])</f>
        <v>500 Laguardia Pl,New York,NY</v>
      </c>
      <c r="S300">
        <f>VLOOKUP(Table3[[#This Row],[summons_number]],GeocodeResults!A:G,6,FALSE)</f>
        <v>40.727899999999998</v>
      </c>
      <c r="T300">
        <f>VLOOKUP(Table3[[#This Row],[summons_number]],GeocodeResults!A:G,7,FALSE)</f>
        <v>-73.999179999999996</v>
      </c>
    </row>
    <row r="301" spans="1:20" x14ac:dyDescent="0.25">
      <c r="A301">
        <v>7937994460</v>
      </c>
      <c r="B301" s="1">
        <v>41510</v>
      </c>
      <c r="C301">
        <v>38</v>
      </c>
      <c r="D301">
        <f>VLOOKUP(Table3[[#This Row],[violation_code]],Table2[[violation_code]:[category]],3,FALSE)</f>
        <v>5</v>
      </c>
      <c r="E301">
        <v>353164</v>
      </c>
      <c r="F301">
        <v>1251</v>
      </c>
      <c r="G301">
        <v>51</v>
      </c>
      <c r="H301" t="s">
        <v>12</v>
      </c>
      <c r="I301">
        <v>1251</v>
      </c>
      <c r="J301" s="2">
        <v>0.53541666666666665</v>
      </c>
      <c r="K301">
        <v>12</v>
      </c>
      <c r="L301">
        <v>191</v>
      </c>
      <c r="M301" t="s">
        <v>52</v>
      </c>
      <c r="N301" t="str">
        <f>CONCATENATE(Table3[[#This Row],[house_number]], " ",Table3[[#This Row],[street_name]])</f>
        <v>191 Orchard St</v>
      </c>
      <c r="O301" t="s">
        <v>103</v>
      </c>
      <c r="P301" t="s">
        <v>13</v>
      </c>
      <c r="Q301">
        <v>10014</v>
      </c>
      <c r="R301" t="str">
        <f>CONCATENATE(Table3[[#This Row],[address]],",",Table3[[#This Row],[city]],",",Table3[[#This Row],[state]])</f>
        <v>191 Orchard St,New York,NY</v>
      </c>
      <c r="S301">
        <f>VLOOKUP(Table3[[#This Row],[summons_number]],GeocodeResults!A:G,6,FALSE)</f>
        <v>40.721687000000003</v>
      </c>
      <c r="T301">
        <f>VLOOKUP(Table3[[#This Row],[summons_number]],GeocodeResults!A:G,7,FALSE)</f>
        <v>-73.988479999999996</v>
      </c>
    </row>
    <row r="302" spans="1:20" x14ac:dyDescent="0.25">
      <c r="A302">
        <v>7937994496</v>
      </c>
      <c r="B302" s="1">
        <v>41510</v>
      </c>
      <c r="C302">
        <v>10</v>
      </c>
      <c r="D302">
        <f>VLOOKUP(Table3[[#This Row],[violation_code]],Table2[[violation_code]:[category]],3,FALSE)</f>
        <v>2</v>
      </c>
      <c r="E302">
        <v>353164</v>
      </c>
      <c r="F302">
        <v>112</v>
      </c>
      <c r="G302">
        <v>112</v>
      </c>
      <c r="H302" t="s">
        <v>12</v>
      </c>
      <c r="I302">
        <v>1312</v>
      </c>
      <c r="J302" s="2">
        <v>0.54999999999999993</v>
      </c>
      <c r="K302">
        <v>13</v>
      </c>
      <c r="L302">
        <v>183</v>
      </c>
      <c r="M302" t="s">
        <v>38</v>
      </c>
      <c r="N302" t="str">
        <f>CONCATENATE(Table3[[#This Row],[house_number]], " ",Table3[[#This Row],[street_name]])</f>
        <v>183 Chrystie St</v>
      </c>
      <c r="O302" t="s">
        <v>103</v>
      </c>
      <c r="P302" t="s">
        <v>13</v>
      </c>
      <c r="Q302">
        <v>10014</v>
      </c>
      <c r="R302" t="str">
        <f>CONCATENATE(Table3[[#This Row],[address]],",",Table3[[#This Row],[city]],",",Table3[[#This Row],[state]])</f>
        <v>183 Chrystie St,New York,NY</v>
      </c>
      <c r="S302">
        <f>VLOOKUP(Table3[[#This Row],[summons_number]],GeocodeResults!A:G,6,FALSE)</f>
        <v>40.721446999999998</v>
      </c>
      <c r="T302">
        <f>VLOOKUP(Table3[[#This Row],[summons_number]],GeocodeResults!A:G,7,FALSE)</f>
        <v>-73.99221</v>
      </c>
    </row>
    <row r="303" spans="1:20" x14ac:dyDescent="0.25">
      <c r="A303">
        <v>7937994514</v>
      </c>
      <c r="B303" s="1">
        <v>41510</v>
      </c>
      <c r="C303">
        <v>53</v>
      </c>
      <c r="D303">
        <f>VLOOKUP(Table3[[#This Row],[violation_code]],Table2[[violation_code]:[category]],3,FALSE)</f>
        <v>3</v>
      </c>
      <c r="E303">
        <v>353164</v>
      </c>
      <c r="F303">
        <v>129</v>
      </c>
      <c r="G303">
        <v>129</v>
      </c>
      <c r="H303" t="s">
        <v>12</v>
      </c>
      <c r="I303">
        <v>1329</v>
      </c>
      <c r="J303" s="2">
        <v>0.56180555555555556</v>
      </c>
      <c r="K303">
        <v>13</v>
      </c>
      <c r="L303">
        <v>224</v>
      </c>
      <c r="M303" t="s">
        <v>27</v>
      </c>
      <c r="N303" t="str">
        <f>CONCATENATE(Table3[[#This Row],[house_number]], " ",Table3[[#This Row],[street_name]])</f>
        <v>224 Elizabeth St</v>
      </c>
      <c r="O303" t="s">
        <v>103</v>
      </c>
      <c r="P303" t="s">
        <v>13</v>
      </c>
      <c r="Q303">
        <v>10014</v>
      </c>
      <c r="R303" t="str">
        <f>CONCATENATE(Table3[[#This Row],[address]],",",Table3[[#This Row],[city]],",",Table3[[#This Row],[state]])</f>
        <v>224 Elizabeth St,New York,NY</v>
      </c>
      <c r="S303">
        <f>VLOOKUP(Table3[[#This Row],[summons_number]],GeocodeResults!A:G,6,FALSE)</f>
        <v>40.722816000000002</v>
      </c>
      <c r="T303">
        <f>VLOOKUP(Table3[[#This Row],[summons_number]],GeocodeResults!A:G,7,FALSE)</f>
        <v>-73.994039999999998</v>
      </c>
    </row>
    <row r="304" spans="1:20" x14ac:dyDescent="0.25">
      <c r="A304">
        <v>7937994526</v>
      </c>
      <c r="B304" s="1">
        <v>41510</v>
      </c>
      <c r="C304">
        <v>20</v>
      </c>
      <c r="D304">
        <f>VLOOKUP(Table3[[#This Row],[violation_code]],Table2[[violation_code]:[category]],3,FALSE)</f>
        <v>2</v>
      </c>
      <c r="E304">
        <v>353164</v>
      </c>
      <c r="F304">
        <v>132</v>
      </c>
      <c r="G304">
        <v>132</v>
      </c>
      <c r="H304" t="s">
        <v>12</v>
      </c>
      <c r="I304">
        <v>1332</v>
      </c>
      <c r="J304" s="2">
        <v>0.56388888888888888</v>
      </c>
      <c r="K304">
        <v>13</v>
      </c>
      <c r="L304">
        <v>265</v>
      </c>
      <c r="M304" t="s">
        <v>27</v>
      </c>
      <c r="N304" t="str">
        <f>CONCATENATE(Table3[[#This Row],[house_number]], " ",Table3[[#This Row],[street_name]])</f>
        <v>265 Elizabeth St</v>
      </c>
      <c r="O304" t="s">
        <v>103</v>
      </c>
      <c r="P304" t="s">
        <v>13</v>
      </c>
      <c r="Q304">
        <v>10014</v>
      </c>
      <c r="R304" t="str">
        <f>CONCATENATE(Table3[[#This Row],[address]],",",Table3[[#This Row],[city]],",",Table3[[#This Row],[state]])</f>
        <v>265 Elizabeth St,New York,NY</v>
      </c>
      <c r="S304">
        <f>VLOOKUP(Table3[[#This Row],[summons_number]],GeocodeResults!A:G,6,FALSE)</f>
        <v>40.723680000000002</v>
      </c>
      <c r="T304">
        <f>VLOOKUP(Table3[[#This Row],[summons_number]],GeocodeResults!A:G,7,FALSE)</f>
        <v>-73.993840000000006</v>
      </c>
    </row>
    <row r="305" spans="1:20" x14ac:dyDescent="0.25">
      <c r="A305">
        <v>7937994540</v>
      </c>
      <c r="B305" s="1">
        <v>41510</v>
      </c>
      <c r="C305">
        <v>51</v>
      </c>
      <c r="D305">
        <f>VLOOKUP(Table3[[#This Row],[violation_code]],Table2[[violation_code]:[category]],3,FALSE)</f>
        <v>3</v>
      </c>
      <c r="E305">
        <v>353164</v>
      </c>
      <c r="F305">
        <v>155</v>
      </c>
      <c r="G305">
        <v>155</v>
      </c>
      <c r="H305" t="s">
        <v>12</v>
      </c>
      <c r="I305">
        <v>1355</v>
      </c>
      <c r="J305" s="2">
        <v>0.57986111111111105</v>
      </c>
      <c r="K305">
        <v>13</v>
      </c>
      <c r="L305">
        <v>50</v>
      </c>
      <c r="M305" t="s">
        <v>64</v>
      </c>
      <c r="N305" t="str">
        <f>CONCATENATE(Table3[[#This Row],[house_number]], " ",Table3[[#This Row],[street_name]])</f>
        <v>50 Bond St</v>
      </c>
      <c r="O305" t="s">
        <v>103</v>
      </c>
      <c r="P305" t="s">
        <v>13</v>
      </c>
      <c r="Q305">
        <v>10014</v>
      </c>
      <c r="R305" t="str">
        <f>CONCATENATE(Table3[[#This Row],[address]],",",Table3[[#This Row],[city]],",",Table3[[#This Row],[state]])</f>
        <v>50 Bond St,New York,NY</v>
      </c>
      <c r="S305">
        <f>VLOOKUP(Table3[[#This Row],[summons_number]],GeocodeResults!A:G,6,FALSE)</f>
        <v>40.726295</v>
      </c>
      <c r="T305">
        <f>VLOOKUP(Table3[[#This Row],[summons_number]],GeocodeResults!A:G,7,FALSE)</f>
        <v>-73.993279999999999</v>
      </c>
    </row>
    <row r="306" spans="1:20" x14ac:dyDescent="0.25">
      <c r="A306">
        <v>7937994666</v>
      </c>
      <c r="B306" s="1">
        <v>41510</v>
      </c>
      <c r="C306">
        <v>14</v>
      </c>
      <c r="D306">
        <f>VLOOKUP(Table3[[#This Row],[violation_code]],Table2[[violation_code]:[category]],3,FALSE)</f>
        <v>2</v>
      </c>
      <c r="E306">
        <v>353164</v>
      </c>
      <c r="F306">
        <v>409</v>
      </c>
      <c r="G306">
        <v>409</v>
      </c>
      <c r="H306" t="s">
        <v>12</v>
      </c>
      <c r="I306">
        <v>1609</v>
      </c>
      <c r="J306" s="2">
        <v>0.67291666666666661</v>
      </c>
      <c r="K306">
        <v>16</v>
      </c>
      <c r="L306">
        <v>204</v>
      </c>
      <c r="M306" t="s">
        <v>20</v>
      </c>
      <c r="N306" t="str">
        <f>CONCATENATE(Table3[[#This Row],[house_number]], " ",Table3[[#This Row],[street_name]])</f>
        <v>204 Bowery</v>
      </c>
      <c r="O306" t="s">
        <v>103</v>
      </c>
      <c r="P306" t="s">
        <v>13</v>
      </c>
      <c r="Q306">
        <v>10014</v>
      </c>
      <c r="R306" t="str">
        <f>CONCATENATE(Table3[[#This Row],[address]],",",Table3[[#This Row],[city]],",",Table3[[#This Row],[state]])</f>
        <v>204 Bowery,New York,NY</v>
      </c>
      <c r="S306">
        <f>VLOOKUP(Table3[[#This Row],[summons_number]],GeocodeResults!A:G,6,FALSE)</f>
        <v>40.721435999999997</v>
      </c>
      <c r="T306">
        <f>VLOOKUP(Table3[[#This Row],[summons_number]],GeocodeResults!A:G,7,FALSE)</f>
        <v>-73.993674999999996</v>
      </c>
    </row>
    <row r="307" spans="1:20" x14ac:dyDescent="0.25">
      <c r="A307">
        <v>7937994680</v>
      </c>
      <c r="B307" s="1">
        <v>41510</v>
      </c>
      <c r="C307">
        <v>14</v>
      </c>
      <c r="D307">
        <f>VLOOKUP(Table3[[#This Row],[violation_code]],Table2[[violation_code]:[category]],3,FALSE)</f>
        <v>2</v>
      </c>
      <c r="E307">
        <v>353164</v>
      </c>
      <c r="F307">
        <v>413</v>
      </c>
      <c r="G307">
        <v>413</v>
      </c>
      <c r="H307" t="s">
        <v>12</v>
      </c>
      <c r="I307">
        <v>1613</v>
      </c>
      <c r="J307" s="2">
        <v>0.67569444444444438</v>
      </c>
      <c r="K307">
        <v>16</v>
      </c>
      <c r="L307">
        <v>220</v>
      </c>
      <c r="M307" t="s">
        <v>20</v>
      </c>
      <c r="N307" t="str">
        <f>CONCATENATE(Table3[[#This Row],[house_number]], " ",Table3[[#This Row],[street_name]])</f>
        <v>220 Bowery</v>
      </c>
      <c r="O307" t="s">
        <v>103</v>
      </c>
      <c r="P307" t="s">
        <v>13</v>
      </c>
      <c r="Q307">
        <v>10014</v>
      </c>
      <c r="R307" t="str">
        <f>CONCATENATE(Table3[[#This Row],[address]],",",Table3[[#This Row],[city]],",",Table3[[#This Row],[state]])</f>
        <v>220 Bowery,New York,NY</v>
      </c>
      <c r="S307">
        <f>VLOOKUP(Table3[[#This Row],[summons_number]],GeocodeResults!A:G,6,FALSE)</f>
        <v>40.721874</v>
      </c>
      <c r="T307">
        <f>VLOOKUP(Table3[[#This Row],[summons_number]],GeocodeResults!A:G,7,FALSE)</f>
        <v>-73.993515000000002</v>
      </c>
    </row>
    <row r="308" spans="1:20" x14ac:dyDescent="0.25">
      <c r="A308">
        <v>7937994691</v>
      </c>
      <c r="B308" s="1">
        <v>41510</v>
      </c>
      <c r="C308">
        <v>20</v>
      </c>
      <c r="D308">
        <f>VLOOKUP(Table3[[#This Row],[violation_code]],Table2[[violation_code]:[category]],3,FALSE)</f>
        <v>2</v>
      </c>
      <c r="E308">
        <v>353164</v>
      </c>
      <c r="F308">
        <v>417</v>
      </c>
      <c r="G308">
        <v>417</v>
      </c>
      <c r="H308" t="s">
        <v>12</v>
      </c>
      <c r="I308">
        <v>1617</v>
      </c>
      <c r="J308" s="2">
        <v>0.67847222222222225</v>
      </c>
      <c r="K308">
        <v>16</v>
      </c>
      <c r="L308">
        <v>250</v>
      </c>
      <c r="M308" t="s">
        <v>27</v>
      </c>
      <c r="N308" t="str">
        <f>CONCATENATE(Table3[[#This Row],[house_number]], " ",Table3[[#This Row],[street_name]])</f>
        <v>250 Elizabeth St</v>
      </c>
      <c r="O308" t="s">
        <v>103</v>
      </c>
      <c r="P308" t="s">
        <v>13</v>
      </c>
      <c r="Q308">
        <v>10014</v>
      </c>
      <c r="R308" t="str">
        <f>CONCATENATE(Table3[[#This Row],[address]],",",Table3[[#This Row],[city]],",",Table3[[#This Row],[state]])</f>
        <v>250 Elizabeth St,New York,NY</v>
      </c>
      <c r="S308">
        <f>VLOOKUP(Table3[[#This Row],[summons_number]],GeocodeResults!A:G,6,FALSE)</f>
        <v>40.723590000000002</v>
      </c>
      <c r="T308">
        <f>VLOOKUP(Table3[[#This Row],[summons_number]],GeocodeResults!A:G,7,FALSE)</f>
        <v>-73.993729999999999</v>
      </c>
    </row>
    <row r="309" spans="1:20" x14ac:dyDescent="0.25">
      <c r="A309">
        <v>7937994745</v>
      </c>
      <c r="B309" s="1">
        <v>41510</v>
      </c>
      <c r="C309">
        <v>37</v>
      </c>
      <c r="D309">
        <f>VLOOKUP(Table3[[#This Row],[violation_code]],Table2[[violation_code]:[category]],3,FALSE)</f>
        <v>4</v>
      </c>
      <c r="E309">
        <v>353164</v>
      </c>
      <c r="F309">
        <v>518</v>
      </c>
      <c r="G309">
        <v>518</v>
      </c>
      <c r="H309" t="s">
        <v>12</v>
      </c>
      <c r="I309">
        <v>1718</v>
      </c>
      <c r="J309" s="2">
        <v>0.72083333333333333</v>
      </c>
      <c r="K309">
        <v>17</v>
      </c>
      <c r="L309">
        <v>510</v>
      </c>
      <c r="M309" t="s">
        <v>29</v>
      </c>
      <c r="N309" t="str">
        <f>CONCATENATE(Table3[[#This Row],[house_number]], " ",Table3[[#This Row],[street_name]])</f>
        <v>510 Laguardia Pl</v>
      </c>
      <c r="O309" t="s">
        <v>103</v>
      </c>
      <c r="P309" t="s">
        <v>13</v>
      </c>
      <c r="Q309">
        <v>10014</v>
      </c>
      <c r="R309" t="str">
        <f>CONCATENATE(Table3[[#This Row],[address]],",",Table3[[#This Row],[city]],",",Table3[[#This Row],[state]])</f>
        <v>510 Laguardia Pl,New York,NY</v>
      </c>
      <c r="S309">
        <f>VLOOKUP(Table3[[#This Row],[summons_number]],GeocodeResults!A:G,6,FALSE)</f>
        <v>40.727992999999998</v>
      </c>
      <c r="T309">
        <f>VLOOKUP(Table3[[#This Row],[summons_number]],GeocodeResults!A:G,7,FALSE)</f>
        <v>-73.999110000000002</v>
      </c>
    </row>
    <row r="310" spans="1:20" x14ac:dyDescent="0.25">
      <c r="A310">
        <v>7937994769</v>
      </c>
      <c r="B310" s="1">
        <v>41510</v>
      </c>
      <c r="C310">
        <v>37</v>
      </c>
      <c r="D310">
        <f>VLOOKUP(Table3[[#This Row],[violation_code]],Table2[[violation_code]:[category]],3,FALSE)</f>
        <v>4</v>
      </c>
      <c r="E310">
        <v>353164</v>
      </c>
      <c r="F310">
        <v>524</v>
      </c>
      <c r="G310">
        <v>524</v>
      </c>
      <c r="H310" t="s">
        <v>12</v>
      </c>
      <c r="I310">
        <v>1724</v>
      </c>
      <c r="J310" s="2">
        <v>0.72499999999999998</v>
      </c>
      <c r="K310">
        <v>17</v>
      </c>
      <c r="L310">
        <v>502</v>
      </c>
      <c r="M310" t="s">
        <v>29</v>
      </c>
      <c r="N310" t="str">
        <f>CONCATENATE(Table3[[#This Row],[house_number]], " ",Table3[[#This Row],[street_name]])</f>
        <v>502 Laguardia Pl</v>
      </c>
      <c r="O310" t="s">
        <v>103</v>
      </c>
      <c r="P310" t="s">
        <v>13</v>
      </c>
      <c r="Q310">
        <v>10014</v>
      </c>
      <c r="R310" t="str">
        <f>CONCATENATE(Table3[[#This Row],[address]],",",Table3[[#This Row],[city]],",",Table3[[#This Row],[state]])</f>
        <v>502 Laguardia Pl,New York,NY</v>
      </c>
      <c r="S310">
        <f>VLOOKUP(Table3[[#This Row],[summons_number]],GeocodeResults!A:G,6,FALSE)</f>
        <v>40.727919999999997</v>
      </c>
      <c r="T310">
        <f>VLOOKUP(Table3[[#This Row],[summons_number]],GeocodeResults!A:G,7,FALSE)</f>
        <v>-73.999170000000007</v>
      </c>
    </row>
    <row r="311" spans="1:20" x14ac:dyDescent="0.25">
      <c r="A311">
        <v>7937994770</v>
      </c>
      <c r="B311" s="1">
        <v>41510</v>
      </c>
      <c r="C311">
        <v>37</v>
      </c>
      <c r="D311">
        <f>VLOOKUP(Table3[[#This Row],[violation_code]],Table2[[violation_code]:[category]],3,FALSE)</f>
        <v>4</v>
      </c>
      <c r="E311">
        <v>353164</v>
      </c>
      <c r="F311">
        <v>528</v>
      </c>
      <c r="G311">
        <v>528</v>
      </c>
      <c r="H311" t="s">
        <v>12</v>
      </c>
      <c r="I311">
        <v>1728</v>
      </c>
      <c r="J311" s="2">
        <v>0.72777777777777775</v>
      </c>
      <c r="K311">
        <v>17</v>
      </c>
      <c r="L311">
        <v>502</v>
      </c>
      <c r="M311" t="s">
        <v>29</v>
      </c>
      <c r="N311" t="str">
        <f>CONCATENATE(Table3[[#This Row],[house_number]], " ",Table3[[#This Row],[street_name]])</f>
        <v>502 Laguardia Pl</v>
      </c>
      <c r="O311" t="s">
        <v>103</v>
      </c>
      <c r="P311" t="s">
        <v>13</v>
      </c>
      <c r="Q311">
        <v>10014</v>
      </c>
      <c r="R311" t="str">
        <f>CONCATENATE(Table3[[#This Row],[address]],",",Table3[[#This Row],[city]],",",Table3[[#This Row],[state]])</f>
        <v>502 Laguardia Pl,New York,NY</v>
      </c>
      <c r="S311">
        <f>VLOOKUP(Table3[[#This Row],[summons_number]],GeocodeResults!A:G,6,FALSE)</f>
        <v>40.727919999999997</v>
      </c>
      <c r="T311">
        <f>VLOOKUP(Table3[[#This Row],[summons_number]],GeocodeResults!A:G,7,FALSE)</f>
        <v>-73.999170000000007</v>
      </c>
    </row>
    <row r="312" spans="1:20" x14ac:dyDescent="0.25">
      <c r="A312">
        <v>7937994800</v>
      </c>
      <c r="B312" s="1">
        <v>41512</v>
      </c>
      <c r="C312">
        <v>38</v>
      </c>
      <c r="D312">
        <f>VLOOKUP(Table3[[#This Row],[violation_code]],Table2[[violation_code]:[category]],3,FALSE)</f>
        <v>5</v>
      </c>
      <c r="E312">
        <v>353164</v>
      </c>
      <c r="F312">
        <v>1242</v>
      </c>
      <c r="G312">
        <v>42</v>
      </c>
      <c r="H312" t="s">
        <v>12</v>
      </c>
      <c r="I312">
        <v>1242</v>
      </c>
      <c r="J312" s="2">
        <v>0.52916666666666667</v>
      </c>
      <c r="K312">
        <v>12</v>
      </c>
      <c r="L312">
        <v>189</v>
      </c>
      <c r="M312" t="s">
        <v>41</v>
      </c>
      <c r="N312" t="str">
        <f>CONCATENATE(Table3[[#This Row],[house_number]], " ",Table3[[#This Row],[street_name]])</f>
        <v>189 Allen St</v>
      </c>
      <c r="O312" t="s">
        <v>103</v>
      </c>
      <c r="P312" t="s">
        <v>13</v>
      </c>
      <c r="Q312">
        <v>10014</v>
      </c>
      <c r="R312" t="str">
        <f>CONCATENATE(Table3[[#This Row],[address]],",",Table3[[#This Row],[city]],",",Table3[[#This Row],[state]])</f>
        <v>189 Allen St,New York,NY</v>
      </c>
      <c r="S312">
        <f>VLOOKUP(Table3[[#This Row],[summons_number]],GeocodeResults!A:G,6,FALSE)</f>
        <v>40.722915999999998</v>
      </c>
      <c r="T312">
        <f>VLOOKUP(Table3[[#This Row],[summons_number]],GeocodeResults!A:G,7,FALSE)</f>
        <v>-73.988730000000004</v>
      </c>
    </row>
    <row r="313" spans="1:20" x14ac:dyDescent="0.25">
      <c r="A313">
        <v>7937994812</v>
      </c>
      <c r="B313" s="1">
        <v>41512</v>
      </c>
      <c r="C313">
        <v>37</v>
      </c>
      <c r="D313">
        <f>VLOOKUP(Table3[[#This Row],[violation_code]],Table2[[violation_code]:[category]],3,FALSE)</f>
        <v>4</v>
      </c>
      <c r="E313">
        <v>353164</v>
      </c>
      <c r="F313">
        <v>1244</v>
      </c>
      <c r="G313">
        <v>44</v>
      </c>
      <c r="H313" t="s">
        <v>12</v>
      </c>
      <c r="I313">
        <v>1244</v>
      </c>
      <c r="J313" s="2">
        <v>0.53055555555555556</v>
      </c>
      <c r="K313">
        <v>12</v>
      </c>
      <c r="L313">
        <v>189</v>
      </c>
      <c r="M313" t="s">
        <v>41</v>
      </c>
      <c r="N313" t="str">
        <f>CONCATENATE(Table3[[#This Row],[house_number]], " ",Table3[[#This Row],[street_name]])</f>
        <v>189 Allen St</v>
      </c>
      <c r="O313" t="s">
        <v>103</v>
      </c>
      <c r="P313" t="s">
        <v>13</v>
      </c>
      <c r="Q313">
        <v>10014</v>
      </c>
      <c r="R313" t="str">
        <f>CONCATENATE(Table3[[#This Row],[address]],",",Table3[[#This Row],[city]],",",Table3[[#This Row],[state]])</f>
        <v>189 Allen St,New York,NY</v>
      </c>
      <c r="S313">
        <f>VLOOKUP(Table3[[#This Row],[summons_number]],GeocodeResults!A:G,6,FALSE)</f>
        <v>40.722915999999998</v>
      </c>
      <c r="T313">
        <f>VLOOKUP(Table3[[#This Row],[summons_number]],GeocodeResults!A:G,7,FALSE)</f>
        <v>-73.988730000000004</v>
      </c>
    </row>
    <row r="314" spans="1:20" x14ac:dyDescent="0.25">
      <c r="A314">
        <v>7937994850</v>
      </c>
      <c r="B314" s="1">
        <v>41512</v>
      </c>
      <c r="C314">
        <v>16</v>
      </c>
      <c r="D314">
        <f>VLOOKUP(Table3[[#This Row],[violation_code]],Table2[[violation_code]:[category]],3,FALSE)</f>
        <v>2</v>
      </c>
      <c r="E314">
        <v>353164</v>
      </c>
      <c r="F314">
        <v>143</v>
      </c>
      <c r="G314">
        <v>143</v>
      </c>
      <c r="H314" t="s">
        <v>12</v>
      </c>
      <c r="I314">
        <v>1343</v>
      </c>
      <c r="J314" s="2">
        <v>0.57152777777777775</v>
      </c>
      <c r="K314">
        <v>13</v>
      </c>
      <c r="L314">
        <v>7</v>
      </c>
      <c r="M314" t="s">
        <v>35</v>
      </c>
      <c r="N314" t="str">
        <f>CONCATENATE(Table3[[#This Row],[house_number]], " ",Table3[[#This Row],[street_name]])</f>
        <v>7 Rivington St</v>
      </c>
      <c r="O314" t="s">
        <v>103</v>
      </c>
      <c r="P314" t="s">
        <v>13</v>
      </c>
      <c r="Q314">
        <v>10014</v>
      </c>
      <c r="R314" t="str">
        <f>CONCATENATE(Table3[[#This Row],[address]],",",Table3[[#This Row],[city]],",",Table3[[#This Row],[state]])</f>
        <v>7 Rivington St,New York,NY</v>
      </c>
      <c r="S314">
        <f>VLOOKUP(Table3[[#This Row],[summons_number]],GeocodeResults!A:G,6,FALSE)</f>
        <v>40.721350000000001</v>
      </c>
      <c r="T314">
        <f>VLOOKUP(Table3[[#This Row],[summons_number]],GeocodeResults!A:G,7,FALSE)</f>
        <v>-73.992779999999996</v>
      </c>
    </row>
    <row r="315" spans="1:20" x14ac:dyDescent="0.25">
      <c r="A315">
        <v>7937994873</v>
      </c>
      <c r="B315" s="1">
        <v>41512</v>
      </c>
      <c r="C315">
        <v>20</v>
      </c>
      <c r="D315">
        <f>VLOOKUP(Table3[[#This Row],[violation_code]],Table2[[violation_code]:[category]],3,FALSE)</f>
        <v>2</v>
      </c>
      <c r="E315">
        <v>353164</v>
      </c>
      <c r="F315">
        <v>206</v>
      </c>
      <c r="G315">
        <v>206</v>
      </c>
      <c r="H315" t="s">
        <v>12</v>
      </c>
      <c r="I315">
        <v>1406</v>
      </c>
      <c r="J315" s="2">
        <v>0.58750000000000002</v>
      </c>
      <c r="K315">
        <v>14</v>
      </c>
      <c r="L315">
        <v>26</v>
      </c>
      <c r="M315" t="s">
        <v>45</v>
      </c>
      <c r="N315" t="str">
        <f>CONCATENATE(Table3[[#This Row],[house_number]], " ",Table3[[#This Row],[street_name]])</f>
        <v>26 Prince St</v>
      </c>
      <c r="O315" t="s">
        <v>103</v>
      </c>
      <c r="P315" t="s">
        <v>13</v>
      </c>
      <c r="Q315">
        <v>10014</v>
      </c>
      <c r="R315" t="str">
        <f>CONCATENATE(Table3[[#This Row],[address]],",",Table3[[#This Row],[city]],",",Table3[[#This Row],[state]])</f>
        <v>26 Prince St,New York,NY</v>
      </c>
      <c r="S315">
        <f>VLOOKUP(Table3[[#This Row],[summons_number]],GeocodeResults!A:G,6,FALSE)</f>
        <v>40.722892999999999</v>
      </c>
      <c r="T315">
        <f>VLOOKUP(Table3[[#This Row],[summons_number]],GeocodeResults!A:G,7,FALSE)</f>
        <v>-73.994720000000001</v>
      </c>
    </row>
    <row r="316" spans="1:20" x14ac:dyDescent="0.25">
      <c r="A316">
        <v>7937994885</v>
      </c>
      <c r="B316" s="1">
        <v>41512</v>
      </c>
      <c r="C316">
        <v>20</v>
      </c>
      <c r="D316">
        <f>VLOOKUP(Table3[[#This Row],[violation_code]],Table2[[violation_code]:[category]],3,FALSE)</f>
        <v>2</v>
      </c>
      <c r="E316">
        <v>353164</v>
      </c>
      <c r="F316">
        <v>207</v>
      </c>
      <c r="G316">
        <v>207</v>
      </c>
      <c r="H316" t="s">
        <v>12</v>
      </c>
      <c r="I316">
        <v>1407</v>
      </c>
      <c r="J316" s="2">
        <v>0.58819444444444446</v>
      </c>
      <c r="K316">
        <v>14</v>
      </c>
      <c r="L316">
        <v>19</v>
      </c>
      <c r="M316" t="s">
        <v>45</v>
      </c>
      <c r="N316" t="str">
        <f>CONCATENATE(Table3[[#This Row],[house_number]], " ",Table3[[#This Row],[street_name]])</f>
        <v>19 Prince St</v>
      </c>
      <c r="O316" t="s">
        <v>103</v>
      </c>
      <c r="P316" t="s">
        <v>13</v>
      </c>
      <c r="Q316">
        <v>10014</v>
      </c>
      <c r="R316" t="str">
        <f>CONCATENATE(Table3[[#This Row],[address]],",",Table3[[#This Row],[city]],",",Table3[[#This Row],[state]])</f>
        <v>19 Prince St,New York,NY</v>
      </c>
      <c r="S316">
        <f>VLOOKUP(Table3[[#This Row],[summons_number]],GeocodeResults!A:G,6,FALSE)</f>
        <v>40.722824000000003</v>
      </c>
      <c r="T316">
        <f>VLOOKUP(Table3[[#This Row],[summons_number]],GeocodeResults!A:G,7,FALSE)</f>
        <v>-73.994240000000005</v>
      </c>
    </row>
    <row r="317" spans="1:20" x14ac:dyDescent="0.25">
      <c r="A317">
        <v>7937994897</v>
      </c>
      <c r="B317" s="1">
        <v>41512</v>
      </c>
      <c r="C317">
        <v>20</v>
      </c>
      <c r="D317">
        <f>VLOOKUP(Table3[[#This Row],[violation_code]],Table2[[violation_code]:[category]],3,FALSE)</f>
        <v>2</v>
      </c>
      <c r="E317">
        <v>353164</v>
      </c>
      <c r="F317">
        <v>213</v>
      </c>
      <c r="G317">
        <v>213</v>
      </c>
      <c r="H317" t="s">
        <v>12</v>
      </c>
      <c r="I317">
        <v>1413</v>
      </c>
      <c r="J317" s="2">
        <v>0.59236111111111112</v>
      </c>
      <c r="K317">
        <v>14</v>
      </c>
      <c r="L317">
        <v>210</v>
      </c>
      <c r="M317" t="s">
        <v>27</v>
      </c>
      <c r="N317" t="str">
        <f>CONCATENATE(Table3[[#This Row],[house_number]], " ",Table3[[#This Row],[street_name]])</f>
        <v>210 Elizabeth St</v>
      </c>
      <c r="O317" t="s">
        <v>103</v>
      </c>
      <c r="P317" t="s">
        <v>13</v>
      </c>
      <c r="Q317">
        <v>10014</v>
      </c>
      <c r="R317" t="str">
        <f>CONCATENATE(Table3[[#This Row],[address]],",",Table3[[#This Row],[city]],",",Table3[[#This Row],[state]])</f>
        <v>210 Elizabeth St,New York,NY</v>
      </c>
      <c r="S317">
        <f>VLOOKUP(Table3[[#This Row],[summons_number]],GeocodeResults!A:G,6,FALSE)</f>
        <v>40.722293999999998</v>
      </c>
      <c r="T317">
        <f>VLOOKUP(Table3[[#This Row],[summons_number]],GeocodeResults!A:G,7,FALSE)</f>
        <v>-73.994249999999994</v>
      </c>
    </row>
    <row r="318" spans="1:20" x14ac:dyDescent="0.25">
      <c r="A318">
        <v>7937994915</v>
      </c>
      <c r="B318" s="1">
        <v>41512</v>
      </c>
      <c r="C318">
        <v>39</v>
      </c>
      <c r="D318">
        <f>VLOOKUP(Table3[[#This Row],[violation_code]],Table2[[violation_code]:[category]],3,FALSE)</f>
        <v>4</v>
      </c>
      <c r="E318">
        <v>353164</v>
      </c>
      <c r="F318">
        <v>223</v>
      </c>
      <c r="G318">
        <v>223</v>
      </c>
      <c r="H318" t="s">
        <v>12</v>
      </c>
      <c r="I318">
        <v>1423</v>
      </c>
      <c r="J318" s="2">
        <v>0.59930555555555554</v>
      </c>
      <c r="K318">
        <v>14</v>
      </c>
      <c r="L318">
        <v>240</v>
      </c>
      <c r="M318" t="s">
        <v>20</v>
      </c>
      <c r="N318" t="str">
        <f>CONCATENATE(Table3[[#This Row],[house_number]], " ",Table3[[#This Row],[street_name]])</f>
        <v>240 Bowery</v>
      </c>
      <c r="O318" t="s">
        <v>103</v>
      </c>
      <c r="P318" t="s">
        <v>13</v>
      </c>
      <c r="Q318">
        <v>10014</v>
      </c>
      <c r="R318" t="str">
        <f>CONCATENATE(Table3[[#This Row],[address]],",",Table3[[#This Row],[city]],",",Table3[[#This Row],[state]])</f>
        <v>240 Bowery,New York,NY</v>
      </c>
      <c r="S318">
        <f>VLOOKUP(Table3[[#This Row],[summons_number]],GeocodeResults!A:G,6,FALSE)</f>
        <v>40.722557000000002</v>
      </c>
      <c r="T318">
        <f>VLOOKUP(Table3[[#This Row],[summons_number]],GeocodeResults!A:G,7,FALSE)</f>
        <v>-73.993260000000006</v>
      </c>
    </row>
    <row r="319" spans="1:20" x14ac:dyDescent="0.25">
      <c r="A319">
        <v>7937994939</v>
      </c>
      <c r="B319" s="1">
        <v>41512</v>
      </c>
      <c r="C319">
        <v>20</v>
      </c>
      <c r="D319">
        <f>VLOOKUP(Table3[[#This Row],[violation_code]],Table2[[violation_code]:[category]],3,FALSE)</f>
        <v>2</v>
      </c>
      <c r="E319">
        <v>353164</v>
      </c>
      <c r="F319">
        <v>250</v>
      </c>
      <c r="G319">
        <v>250</v>
      </c>
      <c r="H319" t="s">
        <v>12</v>
      </c>
      <c r="I319">
        <v>1450</v>
      </c>
      <c r="J319" s="2">
        <v>0.61805555555555558</v>
      </c>
      <c r="K319">
        <v>14</v>
      </c>
      <c r="L319">
        <v>170</v>
      </c>
      <c r="M319" t="s">
        <v>27</v>
      </c>
      <c r="N319" t="str">
        <f>CONCATENATE(Table3[[#This Row],[house_number]], " ",Table3[[#This Row],[street_name]])</f>
        <v>170 Elizabeth St</v>
      </c>
      <c r="O319" t="s">
        <v>103</v>
      </c>
      <c r="P319" t="s">
        <v>13</v>
      </c>
      <c r="Q319">
        <v>10014</v>
      </c>
      <c r="R319" t="str">
        <f>CONCATENATE(Table3[[#This Row],[address]],",",Table3[[#This Row],[city]],",",Table3[[#This Row],[state]])</f>
        <v>170 Elizabeth St,New York,NY</v>
      </c>
      <c r="S319">
        <f>VLOOKUP(Table3[[#This Row],[summons_number]],GeocodeResults!A:G,6,FALSE)</f>
        <v>40.720923999999997</v>
      </c>
      <c r="T319">
        <f>VLOOKUP(Table3[[#This Row],[summons_number]],GeocodeResults!A:G,7,FALSE)</f>
        <v>-73.994780000000006</v>
      </c>
    </row>
    <row r="320" spans="1:20" x14ac:dyDescent="0.25">
      <c r="A320">
        <v>7937994940</v>
      </c>
      <c r="B320" s="1">
        <v>41512</v>
      </c>
      <c r="C320">
        <v>20</v>
      </c>
      <c r="D320">
        <f>VLOOKUP(Table3[[#This Row],[violation_code]],Table2[[violation_code]:[category]],3,FALSE)</f>
        <v>2</v>
      </c>
      <c r="E320">
        <v>353164</v>
      </c>
      <c r="F320">
        <v>256</v>
      </c>
      <c r="G320">
        <v>256</v>
      </c>
      <c r="H320" t="s">
        <v>12</v>
      </c>
      <c r="I320">
        <v>1456</v>
      </c>
      <c r="J320" s="2">
        <v>0.62222222222222223</v>
      </c>
      <c r="K320">
        <v>14</v>
      </c>
      <c r="L320">
        <v>250</v>
      </c>
      <c r="M320" t="s">
        <v>19</v>
      </c>
      <c r="N320" t="str">
        <f>CONCATENATE(Table3[[#This Row],[house_number]], " ",Table3[[#This Row],[street_name]])</f>
        <v>250 Mott St</v>
      </c>
      <c r="O320" t="s">
        <v>103</v>
      </c>
      <c r="P320" t="s">
        <v>13</v>
      </c>
      <c r="Q320">
        <v>10014</v>
      </c>
      <c r="R320" t="str">
        <f>CONCATENATE(Table3[[#This Row],[address]],",",Table3[[#This Row],[city]],",",Table3[[#This Row],[state]])</f>
        <v>250 Mott St,New York,NY</v>
      </c>
      <c r="S320">
        <f>VLOOKUP(Table3[[#This Row],[summons_number]],GeocodeResults!A:G,6,FALSE)</f>
        <v>40.723309999999998</v>
      </c>
      <c r="T320">
        <f>VLOOKUP(Table3[[#This Row],[summons_number]],GeocodeResults!A:G,7,FALSE)</f>
        <v>-73.994709999999998</v>
      </c>
    </row>
    <row r="321" spans="1:20" x14ac:dyDescent="0.25">
      <c r="A321">
        <v>7937994976</v>
      </c>
      <c r="B321" s="1">
        <v>41512</v>
      </c>
      <c r="C321">
        <v>14</v>
      </c>
      <c r="D321">
        <f>VLOOKUP(Table3[[#This Row],[violation_code]],Table2[[violation_code]:[category]],3,FALSE)</f>
        <v>2</v>
      </c>
      <c r="E321">
        <v>353164</v>
      </c>
      <c r="F321">
        <v>339</v>
      </c>
      <c r="G321">
        <v>339</v>
      </c>
      <c r="H321" t="s">
        <v>12</v>
      </c>
      <c r="I321">
        <v>1539</v>
      </c>
      <c r="J321" s="2">
        <v>0.65208333333333335</v>
      </c>
      <c r="K321">
        <v>15</v>
      </c>
      <c r="L321">
        <v>180</v>
      </c>
      <c r="M321" t="s">
        <v>19</v>
      </c>
      <c r="N321" t="str">
        <f>CONCATENATE(Table3[[#This Row],[house_number]], " ",Table3[[#This Row],[street_name]])</f>
        <v>180 Mott St</v>
      </c>
      <c r="O321" t="s">
        <v>103</v>
      </c>
      <c r="P321" t="s">
        <v>13</v>
      </c>
      <c r="Q321">
        <v>10014</v>
      </c>
      <c r="R321" t="str">
        <f>CONCATENATE(Table3[[#This Row],[address]],",",Table3[[#This Row],[city]],",",Table3[[#This Row],[state]])</f>
        <v>180 Mott St,New York,NY</v>
      </c>
      <c r="S321">
        <f>VLOOKUP(Table3[[#This Row],[summons_number]],GeocodeResults!A:G,6,FALSE)</f>
        <v>40.720447999999998</v>
      </c>
      <c r="T321">
        <f>VLOOKUP(Table3[[#This Row],[summons_number]],GeocodeResults!A:G,7,FALSE)</f>
        <v>-73.995850000000004</v>
      </c>
    </row>
    <row r="322" spans="1:20" x14ac:dyDescent="0.25">
      <c r="A322">
        <v>7937995002</v>
      </c>
      <c r="B322" s="1">
        <v>41512</v>
      </c>
      <c r="C322">
        <v>14</v>
      </c>
      <c r="D322">
        <f>VLOOKUP(Table3[[#This Row],[violation_code]],Table2[[violation_code]:[category]],3,FALSE)</f>
        <v>2</v>
      </c>
      <c r="E322">
        <v>353164</v>
      </c>
      <c r="F322">
        <v>407</v>
      </c>
      <c r="G322">
        <v>407</v>
      </c>
      <c r="H322" t="s">
        <v>12</v>
      </c>
      <c r="I322">
        <v>1607</v>
      </c>
      <c r="J322" s="2">
        <v>0.67152777777777783</v>
      </c>
      <c r="K322">
        <v>16</v>
      </c>
      <c r="L322">
        <v>200</v>
      </c>
      <c r="M322" t="s">
        <v>20</v>
      </c>
      <c r="N322" t="str">
        <f>CONCATENATE(Table3[[#This Row],[house_number]], " ",Table3[[#This Row],[street_name]])</f>
        <v>200 Bowery</v>
      </c>
      <c r="O322" t="s">
        <v>103</v>
      </c>
      <c r="P322" t="s">
        <v>13</v>
      </c>
      <c r="Q322">
        <v>10014</v>
      </c>
      <c r="R322" t="str">
        <f>CONCATENATE(Table3[[#This Row],[address]],",",Table3[[#This Row],[city]],",",Table3[[#This Row],[state]])</f>
        <v>200 Bowery,New York,NY</v>
      </c>
      <c r="S322">
        <f>VLOOKUP(Table3[[#This Row],[summons_number]],GeocodeResults!A:G,6,FALSE)</f>
        <v>40.721333000000001</v>
      </c>
      <c r="T322">
        <f>VLOOKUP(Table3[[#This Row],[summons_number]],GeocodeResults!A:G,7,FALSE)</f>
        <v>-73.993709999999993</v>
      </c>
    </row>
    <row r="323" spans="1:20" x14ac:dyDescent="0.25">
      <c r="A323">
        <v>7937995014</v>
      </c>
      <c r="B323" s="1">
        <v>41512</v>
      </c>
      <c r="C323">
        <v>14</v>
      </c>
      <c r="D323">
        <f>VLOOKUP(Table3[[#This Row],[violation_code]],Table2[[violation_code]:[category]],3,FALSE)</f>
        <v>2</v>
      </c>
      <c r="E323">
        <v>353164</v>
      </c>
      <c r="F323">
        <v>410</v>
      </c>
      <c r="G323">
        <v>410</v>
      </c>
      <c r="H323" t="s">
        <v>12</v>
      </c>
      <c r="I323">
        <v>1610</v>
      </c>
      <c r="J323" s="2">
        <v>0.67361111111111116</v>
      </c>
      <c r="K323">
        <v>16</v>
      </c>
      <c r="L323">
        <v>222</v>
      </c>
      <c r="M323" t="s">
        <v>20</v>
      </c>
      <c r="N323" t="str">
        <f>CONCATENATE(Table3[[#This Row],[house_number]], " ",Table3[[#This Row],[street_name]])</f>
        <v>222 Bowery</v>
      </c>
      <c r="O323" t="s">
        <v>103</v>
      </c>
      <c r="P323" t="s">
        <v>13</v>
      </c>
      <c r="Q323">
        <v>10014</v>
      </c>
      <c r="R323" t="str">
        <f>CONCATENATE(Table3[[#This Row],[address]],",",Table3[[#This Row],[city]],",",Table3[[#This Row],[state]])</f>
        <v>222 Bowery,New York,NY</v>
      </c>
      <c r="S323">
        <f>VLOOKUP(Table3[[#This Row],[summons_number]],GeocodeResults!A:G,6,FALSE)</f>
        <v>40.721939999999996</v>
      </c>
      <c r="T323">
        <f>VLOOKUP(Table3[[#This Row],[summons_number]],GeocodeResults!A:G,7,FALSE)</f>
        <v>-73.993483999999995</v>
      </c>
    </row>
    <row r="324" spans="1:20" x14ac:dyDescent="0.25">
      <c r="A324">
        <v>7937995038</v>
      </c>
      <c r="B324" s="1">
        <v>41512</v>
      </c>
      <c r="C324">
        <v>71</v>
      </c>
      <c r="D324">
        <f>VLOOKUP(Table3[[#This Row],[violation_code]],Table2[[violation_code]:[category]],3,FALSE)</f>
        <v>5</v>
      </c>
      <c r="E324">
        <v>353164</v>
      </c>
      <c r="F324">
        <v>513</v>
      </c>
      <c r="G324">
        <v>513</v>
      </c>
      <c r="H324" t="s">
        <v>12</v>
      </c>
      <c r="I324">
        <v>1713</v>
      </c>
      <c r="J324" s="2">
        <v>0.71736111111111101</v>
      </c>
      <c r="K324">
        <v>17</v>
      </c>
      <c r="L324">
        <v>217</v>
      </c>
      <c r="M324" t="s">
        <v>19</v>
      </c>
      <c r="N324" t="str">
        <f>CONCATENATE(Table3[[#This Row],[house_number]], " ",Table3[[#This Row],[street_name]])</f>
        <v>217 Mott St</v>
      </c>
      <c r="O324" t="s">
        <v>103</v>
      </c>
      <c r="P324" t="s">
        <v>13</v>
      </c>
      <c r="Q324">
        <v>10014</v>
      </c>
      <c r="R324" t="str">
        <f>CONCATENATE(Table3[[#This Row],[address]],",",Table3[[#This Row],[city]],",",Table3[[#This Row],[state]])</f>
        <v>217 Mott St,New York,NY</v>
      </c>
      <c r="S324">
        <f>VLOOKUP(Table3[[#This Row],[summons_number]],GeocodeResults!A:G,6,FALSE)</f>
        <v>40.722070000000002</v>
      </c>
      <c r="T324">
        <f>VLOOKUP(Table3[[#This Row],[summons_number]],GeocodeResults!A:G,7,FALSE)</f>
        <v>-73.995360000000005</v>
      </c>
    </row>
    <row r="325" spans="1:20" x14ac:dyDescent="0.25">
      <c r="A325">
        <v>7937994824</v>
      </c>
      <c r="B325" s="1">
        <v>41512</v>
      </c>
      <c r="C325">
        <v>20</v>
      </c>
      <c r="D325">
        <f>VLOOKUP(Table3[[#This Row],[violation_code]],Table2[[violation_code]:[category]],3,FALSE)</f>
        <v>2</v>
      </c>
      <c r="E325">
        <v>353164</v>
      </c>
      <c r="F325">
        <v>105</v>
      </c>
      <c r="G325">
        <v>105</v>
      </c>
      <c r="H325" t="s">
        <v>12</v>
      </c>
      <c r="I325">
        <v>1305</v>
      </c>
      <c r="J325" s="2">
        <v>0.54513888888888895</v>
      </c>
      <c r="K325">
        <v>13</v>
      </c>
      <c r="L325">
        <v>1</v>
      </c>
      <c r="M325" t="s">
        <v>35</v>
      </c>
      <c r="N325" t="str">
        <f>CONCATENATE(Table3[[#This Row],[house_number]], " ",Table3[[#This Row],[street_name]])</f>
        <v>1 Rivington St</v>
      </c>
      <c r="O325" t="s">
        <v>103</v>
      </c>
      <c r="P325" t="s">
        <v>13</v>
      </c>
      <c r="Q325">
        <v>10014</v>
      </c>
      <c r="R325" t="str">
        <f>CONCATENATE(Table3[[#This Row],[address]],",",Table3[[#This Row],[city]],",",Table3[[#This Row],[state]])</f>
        <v>1 Rivington St,New York,NY</v>
      </c>
      <c r="S325">
        <f>VLOOKUP(Table3[[#This Row],[summons_number]],GeocodeResults!A:G,6,FALSE)</f>
        <v>40.721577000000003</v>
      </c>
      <c r="T325">
        <f>VLOOKUP(Table3[[#This Row],[summons_number]],GeocodeResults!A:G,7,FALSE)</f>
        <v>-73.993530000000007</v>
      </c>
    </row>
    <row r="326" spans="1:20" x14ac:dyDescent="0.25">
      <c r="A326">
        <v>7937994836</v>
      </c>
      <c r="B326" s="1">
        <v>41512</v>
      </c>
      <c r="C326">
        <v>53</v>
      </c>
      <c r="D326">
        <f>VLOOKUP(Table3[[#This Row],[violation_code]],Table2[[violation_code]:[category]],3,FALSE)</f>
        <v>3</v>
      </c>
      <c r="E326">
        <v>353164</v>
      </c>
      <c r="F326">
        <v>117</v>
      </c>
      <c r="G326">
        <v>117</v>
      </c>
      <c r="H326" t="s">
        <v>12</v>
      </c>
      <c r="I326">
        <v>1317</v>
      </c>
      <c r="J326" s="2">
        <v>0.55347222222222225</v>
      </c>
      <c r="K326">
        <v>13</v>
      </c>
      <c r="L326">
        <v>224</v>
      </c>
      <c r="M326" t="s">
        <v>27</v>
      </c>
      <c r="N326" t="str">
        <f>CONCATENATE(Table3[[#This Row],[house_number]], " ",Table3[[#This Row],[street_name]])</f>
        <v>224 Elizabeth St</v>
      </c>
      <c r="O326" t="s">
        <v>103</v>
      </c>
      <c r="P326" t="s">
        <v>13</v>
      </c>
      <c r="Q326">
        <v>10014</v>
      </c>
      <c r="R326" t="str">
        <f>CONCATENATE(Table3[[#This Row],[address]],",",Table3[[#This Row],[city]],",",Table3[[#This Row],[state]])</f>
        <v>224 Elizabeth St,New York,NY</v>
      </c>
      <c r="S326">
        <f>VLOOKUP(Table3[[#This Row],[summons_number]],GeocodeResults!A:G,6,FALSE)</f>
        <v>40.722816000000002</v>
      </c>
      <c r="T326">
        <f>VLOOKUP(Table3[[#This Row],[summons_number]],GeocodeResults!A:G,7,FALSE)</f>
        <v>-73.994039999999998</v>
      </c>
    </row>
    <row r="327" spans="1:20" x14ac:dyDescent="0.25">
      <c r="A327">
        <v>7937994848</v>
      </c>
      <c r="B327" s="1">
        <v>41512</v>
      </c>
      <c r="C327">
        <v>38</v>
      </c>
      <c r="D327">
        <f>VLOOKUP(Table3[[#This Row],[violation_code]],Table2[[violation_code]:[category]],3,FALSE)</f>
        <v>5</v>
      </c>
      <c r="E327">
        <v>353164</v>
      </c>
      <c r="F327">
        <v>136</v>
      </c>
      <c r="G327">
        <v>136</v>
      </c>
      <c r="H327" t="s">
        <v>12</v>
      </c>
      <c r="I327">
        <v>1336</v>
      </c>
      <c r="J327" s="2">
        <v>0.56666666666666665</v>
      </c>
      <c r="K327">
        <v>13</v>
      </c>
      <c r="L327">
        <v>180</v>
      </c>
      <c r="M327" t="s">
        <v>20</v>
      </c>
      <c r="N327" t="str">
        <f>CONCATENATE(Table3[[#This Row],[house_number]], " ",Table3[[#This Row],[street_name]])</f>
        <v>180 Bowery</v>
      </c>
      <c r="O327" t="s">
        <v>103</v>
      </c>
      <c r="P327" t="s">
        <v>13</v>
      </c>
      <c r="Q327">
        <v>10014</v>
      </c>
      <c r="R327" t="str">
        <f>CONCATENATE(Table3[[#This Row],[address]],",",Table3[[#This Row],[city]],",",Table3[[#This Row],[state]])</f>
        <v>180 Bowery,New York,NY</v>
      </c>
      <c r="S327">
        <f>VLOOKUP(Table3[[#This Row],[summons_number]],GeocodeResults!A:G,6,FALSE)</f>
        <v>40.720604000000002</v>
      </c>
      <c r="T327">
        <f>VLOOKUP(Table3[[#This Row],[summons_number]],GeocodeResults!A:G,7,FALSE)</f>
        <v>-73.994</v>
      </c>
    </row>
    <row r="328" spans="1:20" x14ac:dyDescent="0.25">
      <c r="A328">
        <v>7937994903</v>
      </c>
      <c r="B328" s="1">
        <v>41512</v>
      </c>
      <c r="C328">
        <v>39</v>
      </c>
      <c r="D328">
        <f>VLOOKUP(Table3[[#This Row],[violation_code]],Table2[[violation_code]:[category]],3,FALSE)</f>
        <v>4</v>
      </c>
      <c r="E328">
        <v>353164</v>
      </c>
      <c r="F328">
        <v>220</v>
      </c>
      <c r="G328">
        <v>220</v>
      </c>
      <c r="H328" t="s">
        <v>12</v>
      </c>
      <c r="I328">
        <v>1420</v>
      </c>
      <c r="J328" s="2">
        <v>0.59722222222222221</v>
      </c>
      <c r="K328">
        <v>14</v>
      </c>
      <c r="L328">
        <v>215</v>
      </c>
      <c r="M328" t="s">
        <v>20</v>
      </c>
      <c r="N328" t="str">
        <f>CONCATENATE(Table3[[#This Row],[house_number]], " ",Table3[[#This Row],[street_name]])</f>
        <v>215 Bowery</v>
      </c>
      <c r="O328" t="s">
        <v>103</v>
      </c>
      <c r="P328" t="s">
        <v>13</v>
      </c>
      <c r="Q328">
        <v>10014</v>
      </c>
      <c r="R328" t="str">
        <f>CONCATENATE(Table3[[#This Row],[address]],",",Table3[[#This Row],[city]],",",Table3[[#This Row],[state]])</f>
        <v>215 Bowery,New York,NY</v>
      </c>
      <c r="S328">
        <f>VLOOKUP(Table3[[#This Row],[summons_number]],GeocodeResults!A:G,6,FALSE)</f>
        <v>40.721640000000001</v>
      </c>
      <c r="T328">
        <f>VLOOKUP(Table3[[#This Row],[summons_number]],GeocodeResults!A:G,7,FALSE)</f>
        <v>-73.993449999999996</v>
      </c>
    </row>
    <row r="329" spans="1:20" x14ac:dyDescent="0.25">
      <c r="A329">
        <v>7937994927</v>
      </c>
      <c r="B329" s="1">
        <v>41512</v>
      </c>
      <c r="C329">
        <v>39</v>
      </c>
      <c r="D329">
        <f>VLOOKUP(Table3[[#This Row],[violation_code]],Table2[[violation_code]:[category]],3,FALSE)</f>
        <v>4</v>
      </c>
      <c r="E329">
        <v>353164</v>
      </c>
      <c r="F329">
        <v>226</v>
      </c>
      <c r="G329">
        <v>226</v>
      </c>
      <c r="H329" t="s">
        <v>12</v>
      </c>
      <c r="I329">
        <v>1426</v>
      </c>
      <c r="J329" s="2">
        <v>0.60138888888888886</v>
      </c>
      <c r="K329">
        <v>14</v>
      </c>
      <c r="L329">
        <v>243</v>
      </c>
      <c r="M329" t="s">
        <v>20</v>
      </c>
      <c r="N329" t="str">
        <f>CONCATENATE(Table3[[#This Row],[house_number]], " ",Table3[[#This Row],[street_name]])</f>
        <v>243 Bowery</v>
      </c>
      <c r="O329" t="s">
        <v>103</v>
      </c>
      <c r="P329" t="s">
        <v>13</v>
      </c>
      <c r="Q329">
        <v>10014</v>
      </c>
      <c r="R329" t="str">
        <f>CONCATENATE(Table3[[#This Row],[address]],",",Table3[[#This Row],[city]],",",Table3[[#This Row],[state]])</f>
        <v>243 Bowery,New York,NY</v>
      </c>
      <c r="S329">
        <f>VLOOKUP(Table3[[#This Row],[summons_number]],GeocodeResults!A:G,6,FALSE)</f>
        <v>40.722683000000004</v>
      </c>
      <c r="T329">
        <f>VLOOKUP(Table3[[#This Row],[summons_number]],GeocodeResults!A:G,7,FALSE)</f>
        <v>-73.993065000000001</v>
      </c>
    </row>
    <row r="330" spans="1:20" x14ac:dyDescent="0.25">
      <c r="A330">
        <v>7937994952</v>
      </c>
      <c r="B330" s="1">
        <v>41512</v>
      </c>
      <c r="C330">
        <v>16</v>
      </c>
      <c r="D330">
        <f>VLOOKUP(Table3[[#This Row],[violation_code]],Table2[[violation_code]:[category]],3,FALSE)</f>
        <v>2</v>
      </c>
      <c r="E330">
        <v>353164</v>
      </c>
      <c r="F330">
        <v>301</v>
      </c>
      <c r="G330">
        <v>301</v>
      </c>
      <c r="H330" t="s">
        <v>12</v>
      </c>
      <c r="I330">
        <v>1501</v>
      </c>
      <c r="J330" s="2">
        <v>0.62569444444444444</v>
      </c>
      <c r="K330">
        <v>15</v>
      </c>
      <c r="L330">
        <v>306</v>
      </c>
      <c r="M330" t="s">
        <v>19</v>
      </c>
      <c r="N330" t="str">
        <f>CONCATENATE(Table3[[#This Row],[house_number]], " ",Table3[[#This Row],[street_name]])</f>
        <v>306 Mott St</v>
      </c>
      <c r="O330" t="s">
        <v>103</v>
      </c>
      <c r="P330" t="s">
        <v>13</v>
      </c>
      <c r="Q330">
        <v>10014</v>
      </c>
      <c r="R330" t="str">
        <f>CONCATENATE(Table3[[#This Row],[address]],",",Table3[[#This Row],[city]],",",Table3[[#This Row],[state]])</f>
        <v>306 Mott St,New York,NY</v>
      </c>
      <c r="S330">
        <f>VLOOKUP(Table3[[#This Row],[summons_number]],GeocodeResults!A:G,6,FALSE)</f>
        <v>40.724792000000001</v>
      </c>
      <c r="T330">
        <f>VLOOKUP(Table3[[#This Row],[summons_number]],GeocodeResults!A:G,7,FALSE)</f>
        <v>-73.994063999999995</v>
      </c>
    </row>
    <row r="331" spans="1:20" x14ac:dyDescent="0.25">
      <c r="A331">
        <v>7937994964</v>
      </c>
      <c r="B331" s="1">
        <v>41512</v>
      </c>
      <c r="C331">
        <v>16</v>
      </c>
      <c r="D331">
        <f>VLOOKUP(Table3[[#This Row],[violation_code]],Table2[[violation_code]:[category]],3,FALSE)</f>
        <v>2</v>
      </c>
      <c r="E331">
        <v>353164</v>
      </c>
      <c r="F331">
        <v>302</v>
      </c>
      <c r="G331">
        <v>302</v>
      </c>
      <c r="H331" t="s">
        <v>12</v>
      </c>
      <c r="I331">
        <v>1502</v>
      </c>
      <c r="J331" s="2">
        <v>0.62638888888888888</v>
      </c>
      <c r="K331">
        <v>15</v>
      </c>
      <c r="L331" t="s">
        <v>21</v>
      </c>
      <c r="M331" t="s">
        <v>19</v>
      </c>
      <c r="N331" t="str">
        <f>CONCATENATE(Table3[[#This Row],[house_number]], " ",Table3[[#This Row],[street_name]])</f>
        <v>302-4 Mott St</v>
      </c>
      <c r="O331" t="s">
        <v>103</v>
      </c>
      <c r="P331" t="s">
        <v>13</v>
      </c>
      <c r="Q331">
        <v>10014</v>
      </c>
      <c r="R331" t="str">
        <f>CONCATENATE(Table3[[#This Row],[address]],",",Table3[[#This Row],[city]],",",Table3[[#This Row],[state]])</f>
        <v>302-4 Mott St,New York,NY</v>
      </c>
      <c r="S331">
        <f>VLOOKUP(Table3[[#This Row],[summons_number]],GeocodeResults!A:G,6,FALSE)</f>
        <v>40.724760000000003</v>
      </c>
      <c r="T331">
        <f>VLOOKUP(Table3[[#This Row],[summons_number]],GeocodeResults!A:G,7,FALSE)</f>
        <v>-73.994079999999997</v>
      </c>
    </row>
    <row r="332" spans="1:20" x14ac:dyDescent="0.25">
      <c r="A332">
        <v>7937995026</v>
      </c>
      <c r="B332" s="1">
        <v>41512</v>
      </c>
      <c r="C332">
        <v>14</v>
      </c>
      <c r="D332">
        <f>VLOOKUP(Table3[[#This Row],[violation_code]],Table2[[violation_code]:[category]],3,FALSE)</f>
        <v>2</v>
      </c>
      <c r="E332">
        <v>353164</v>
      </c>
      <c r="F332">
        <v>413</v>
      </c>
      <c r="G332">
        <v>413</v>
      </c>
      <c r="H332" t="s">
        <v>12</v>
      </c>
      <c r="I332">
        <v>1613</v>
      </c>
      <c r="J332" s="2">
        <v>0.67569444444444438</v>
      </c>
      <c r="K332">
        <v>16</v>
      </c>
      <c r="L332">
        <v>214</v>
      </c>
      <c r="M332" t="s">
        <v>20</v>
      </c>
      <c r="N332" t="str">
        <f>CONCATENATE(Table3[[#This Row],[house_number]], " ",Table3[[#This Row],[street_name]])</f>
        <v>214 Bowery</v>
      </c>
      <c r="O332" t="s">
        <v>103</v>
      </c>
      <c r="P332" t="s">
        <v>13</v>
      </c>
      <c r="Q332">
        <v>10014</v>
      </c>
      <c r="R332" t="str">
        <f>CONCATENATE(Table3[[#This Row],[address]],",",Table3[[#This Row],[city]],",",Table3[[#This Row],[state]])</f>
        <v>214 Bowery,New York,NY</v>
      </c>
      <c r="S332">
        <f>VLOOKUP(Table3[[#This Row],[summons_number]],GeocodeResults!A:G,6,FALSE)</f>
        <v>40.721670000000003</v>
      </c>
      <c r="T332">
        <f>VLOOKUP(Table3[[#This Row],[summons_number]],GeocodeResults!A:G,7,FALSE)</f>
        <v>-73.993579999999994</v>
      </c>
    </row>
    <row r="333" spans="1:20" x14ac:dyDescent="0.25">
      <c r="A333">
        <v>7937995040</v>
      </c>
      <c r="B333" s="1">
        <v>41512</v>
      </c>
      <c r="C333">
        <v>20</v>
      </c>
      <c r="D333">
        <f>VLOOKUP(Table3[[#This Row],[violation_code]],Table2[[violation_code]:[category]],3,FALSE)</f>
        <v>2</v>
      </c>
      <c r="E333">
        <v>353164</v>
      </c>
      <c r="F333">
        <v>519</v>
      </c>
      <c r="G333">
        <v>519</v>
      </c>
      <c r="H333" t="s">
        <v>12</v>
      </c>
      <c r="I333">
        <v>1719</v>
      </c>
      <c r="J333" s="2">
        <v>0.72152777777777777</v>
      </c>
      <c r="K333">
        <v>17</v>
      </c>
      <c r="L333">
        <v>32</v>
      </c>
      <c r="M333" t="s">
        <v>45</v>
      </c>
      <c r="N333" t="str">
        <f>CONCATENATE(Table3[[#This Row],[house_number]], " ",Table3[[#This Row],[street_name]])</f>
        <v>32 Prince St</v>
      </c>
      <c r="O333" t="s">
        <v>103</v>
      </c>
      <c r="P333" t="s">
        <v>13</v>
      </c>
      <c r="Q333">
        <v>10014</v>
      </c>
      <c r="R333" t="str">
        <f>CONCATENATE(Table3[[#This Row],[address]],",",Table3[[#This Row],[city]],",",Table3[[#This Row],[state]])</f>
        <v>32 Prince St,New York,NY</v>
      </c>
      <c r="S333">
        <f>VLOOKUP(Table3[[#This Row],[summons_number]],GeocodeResults!A:G,6,FALSE)</f>
        <v>40.722999999999999</v>
      </c>
      <c r="T333">
        <f>VLOOKUP(Table3[[#This Row],[summons_number]],GeocodeResults!A:G,7,FALSE)</f>
        <v>-73.994964999999993</v>
      </c>
    </row>
    <row r="334" spans="1:20" x14ac:dyDescent="0.25">
      <c r="A334">
        <v>7937995051</v>
      </c>
      <c r="B334" s="1">
        <v>41512</v>
      </c>
      <c r="C334">
        <v>20</v>
      </c>
      <c r="D334">
        <f>VLOOKUP(Table3[[#This Row],[violation_code]],Table2[[violation_code]:[category]],3,FALSE)</f>
        <v>2</v>
      </c>
      <c r="E334">
        <v>353164</v>
      </c>
      <c r="F334">
        <v>527</v>
      </c>
      <c r="G334">
        <v>527</v>
      </c>
      <c r="H334" t="s">
        <v>12</v>
      </c>
      <c r="I334">
        <v>1727</v>
      </c>
      <c r="J334" s="2">
        <v>0.7270833333333333</v>
      </c>
      <c r="K334">
        <v>17</v>
      </c>
      <c r="L334">
        <v>284</v>
      </c>
      <c r="M334" t="s">
        <v>18</v>
      </c>
      <c r="N334" t="str">
        <f>CONCATENATE(Table3[[#This Row],[house_number]], " ",Table3[[#This Row],[street_name]])</f>
        <v>284 Lafayette St</v>
      </c>
      <c r="O334" t="s">
        <v>103</v>
      </c>
      <c r="P334" t="s">
        <v>13</v>
      </c>
      <c r="Q334">
        <v>10014</v>
      </c>
      <c r="R334" t="str">
        <f>CONCATENATE(Table3[[#This Row],[address]],",",Table3[[#This Row],[city]],",",Table3[[#This Row],[state]])</f>
        <v>284 Lafayette St,New York,NY</v>
      </c>
      <c r="S334">
        <f>VLOOKUP(Table3[[#This Row],[summons_number]],GeocodeResults!A:G,6,FALSE)</f>
        <v>40.724227999999997</v>
      </c>
      <c r="T334">
        <f>VLOOKUP(Table3[[#This Row],[summons_number]],GeocodeResults!A:G,7,FALSE)</f>
        <v>-73.996120000000005</v>
      </c>
    </row>
    <row r="335" spans="1:20" x14ac:dyDescent="0.25">
      <c r="A335">
        <v>7937995063</v>
      </c>
      <c r="B335" s="1">
        <v>41512</v>
      </c>
      <c r="C335">
        <v>17</v>
      </c>
      <c r="D335">
        <f>VLOOKUP(Table3[[#This Row],[violation_code]],Table2[[violation_code]:[category]],3,FALSE)</f>
        <v>2</v>
      </c>
      <c r="E335">
        <v>353164</v>
      </c>
      <c r="F335">
        <v>549</v>
      </c>
      <c r="G335">
        <v>549</v>
      </c>
      <c r="H335" t="s">
        <v>12</v>
      </c>
      <c r="I335">
        <v>1749</v>
      </c>
      <c r="J335" s="2">
        <v>0.74236111111111114</v>
      </c>
      <c r="K335">
        <v>17</v>
      </c>
      <c r="L335">
        <v>270</v>
      </c>
      <c r="M335" t="s">
        <v>18</v>
      </c>
      <c r="N335" t="str">
        <f>CONCATENATE(Table3[[#This Row],[house_number]], " ",Table3[[#This Row],[street_name]])</f>
        <v>270 Lafayette St</v>
      </c>
      <c r="O335" t="s">
        <v>103</v>
      </c>
      <c r="P335" t="s">
        <v>13</v>
      </c>
      <c r="Q335">
        <v>10014</v>
      </c>
      <c r="R335" t="str">
        <f>CONCATENATE(Table3[[#This Row],[address]],",",Table3[[#This Row],[city]],",",Table3[[#This Row],[state]])</f>
        <v>270 Lafayette St,New York,NY</v>
      </c>
      <c r="S335">
        <f>VLOOKUP(Table3[[#This Row],[summons_number]],GeocodeResults!A:G,6,FALSE)</f>
        <v>40.723796999999998</v>
      </c>
      <c r="T335">
        <f>VLOOKUP(Table3[[#This Row],[summons_number]],GeocodeResults!A:G,7,FALSE)</f>
        <v>-73.996470000000002</v>
      </c>
    </row>
    <row r="336" spans="1:20" x14ac:dyDescent="0.25">
      <c r="A336">
        <v>7937995142</v>
      </c>
      <c r="B336" s="1">
        <v>41513</v>
      </c>
      <c r="C336">
        <v>40</v>
      </c>
      <c r="D336">
        <f>VLOOKUP(Table3[[#This Row],[violation_code]],Table2[[violation_code]:[category]],3,FALSE)</f>
        <v>2</v>
      </c>
      <c r="E336">
        <v>353164</v>
      </c>
      <c r="F336">
        <v>103</v>
      </c>
      <c r="G336">
        <v>103</v>
      </c>
      <c r="H336" t="s">
        <v>12</v>
      </c>
      <c r="I336">
        <v>1303</v>
      </c>
      <c r="J336" s="2">
        <v>0.54375000000000007</v>
      </c>
      <c r="K336">
        <v>13</v>
      </c>
      <c r="L336">
        <v>43</v>
      </c>
      <c r="M336" t="s">
        <v>14</v>
      </c>
      <c r="N336" t="str">
        <f>CONCATENATE(Table3[[#This Row],[house_number]], " ",Table3[[#This Row],[street_name]])</f>
        <v>43 E 1st St</v>
      </c>
      <c r="O336" t="s">
        <v>103</v>
      </c>
      <c r="P336" t="s">
        <v>13</v>
      </c>
      <c r="Q336">
        <v>10014</v>
      </c>
      <c r="R336" t="str">
        <f>CONCATENATE(Table3[[#This Row],[address]],",",Table3[[#This Row],[city]],",",Table3[[#This Row],[state]])</f>
        <v>43 E 1st St,New York,NY</v>
      </c>
      <c r="S336">
        <f>VLOOKUP(Table3[[#This Row],[summons_number]],GeocodeResults!A:G,6,FALSE)</f>
        <v>40.723987999999999</v>
      </c>
      <c r="T336">
        <f>VLOOKUP(Table3[[#This Row],[summons_number]],GeocodeResults!A:G,7,FALSE)</f>
        <v>-73.990290000000002</v>
      </c>
    </row>
    <row r="337" spans="1:20" x14ac:dyDescent="0.25">
      <c r="A337">
        <v>7937995154</v>
      </c>
      <c r="B337" s="1">
        <v>41513</v>
      </c>
      <c r="C337">
        <v>14</v>
      </c>
      <c r="D337">
        <f>VLOOKUP(Table3[[#This Row],[violation_code]],Table2[[violation_code]:[category]],3,FALSE)</f>
        <v>2</v>
      </c>
      <c r="E337">
        <v>353164</v>
      </c>
      <c r="F337">
        <v>109</v>
      </c>
      <c r="G337">
        <v>109</v>
      </c>
      <c r="H337" t="s">
        <v>12</v>
      </c>
      <c r="I337">
        <v>1309</v>
      </c>
      <c r="J337" s="2">
        <v>0.54791666666666672</v>
      </c>
      <c r="K337">
        <v>13</v>
      </c>
      <c r="L337">
        <v>11</v>
      </c>
      <c r="M337" t="s">
        <v>14</v>
      </c>
      <c r="N337" t="str">
        <f>CONCATENATE(Table3[[#This Row],[house_number]], " ",Table3[[#This Row],[street_name]])</f>
        <v>11 E 1st St</v>
      </c>
      <c r="O337" t="s">
        <v>103</v>
      </c>
      <c r="P337" t="s">
        <v>13</v>
      </c>
      <c r="Q337">
        <v>10014</v>
      </c>
      <c r="R337" t="str">
        <f>CONCATENATE(Table3[[#This Row],[address]],",",Table3[[#This Row],[city]],",",Table3[[#This Row],[state]])</f>
        <v>11 E 1st St,New York,NY</v>
      </c>
      <c r="S337">
        <f>VLOOKUP(Table3[[#This Row],[summons_number]],GeocodeResults!A:G,6,FALSE)</f>
        <v>40.724580000000003</v>
      </c>
      <c r="T337">
        <f>VLOOKUP(Table3[[#This Row],[summons_number]],GeocodeResults!A:G,7,FALSE)</f>
        <v>-73.991690000000006</v>
      </c>
    </row>
    <row r="338" spans="1:20" x14ac:dyDescent="0.25">
      <c r="A338">
        <v>7937995178</v>
      </c>
      <c r="B338" s="1">
        <v>41513</v>
      </c>
      <c r="C338">
        <v>14</v>
      </c>
      <c r="D338">
        <f>VLOOKUP(Table3[[#This Row],[violation_code]],Table2[[violation_code]:[category]],3,FALSE)</f>
        <v>2</v>
      </c>
      <c r="E338">
        <v>353164</v>
      </c>
      <c r="F338">
        <v>136</v>
      </c>
      <c r="G338">
        <v>136</v>
      </c>
      <c r="H338" t="s">
        <v>12</v>
      </c>
      <c r="I338">
        <v>1336</v>
      </c>
      <c r="J338" s="2">
        <v>0.56666666666666665</v>
      </c>
      <c r="K338">
        <v>13</v>
      </c>
      <c r="L338" t="s">
        <v>61</v>
      </c>
      <c r="M338" t="s">
        <v>26</v>
      </c>
      <c r="N338" t="str">
        <f>CONCATENATE(Table3[[#This Row],[house_number]], " ",Table3[[#This Row],[street_name]])</f>
        <v>89A E Houston St</v>
      </c>
      <c r="O338" t="s">
        <v>103</v>
      </c>
      <c r="P338" t="s">
        <v>13</v>
      </c>
      <c r="Q338">
        <v>10014</v>
      </c>
      <c r="R338" t="str">
        <f>CONCATENATE(Table3[[#This Row],[address]],",",Table3[[#This Row],[city]],",",Table3[[#This Row],[state]])</f>
        <v>89A E Houston St,New York,NY</v>
      </c>
      <c r="S338">
        <f>VLOOKUP(Table3[[#This Row],[summons_number]],GeocodeResults!A:G,6,FALSE)</f>
        <v>40.724094000000001</v>
      </c>
      <c r="T338">
        <f>VLOOKUP(Table3[[#This Row],[summons_number]],GeocodeResults!A:G,7,FALSE)</f>
        <v>-73.992660000000001</v>
      </c>
    </row>
    <row r="339" spans="1:20" x14ac:dyDescent="0.25">
      <c r="A339">
        <v>7937995191</v>
      </c>
      <c r="B339" s="1">
        <v>41513</v>
      </c>
      <c r="C339">
        <v>51</v>
      </c>
      <c r="D339">
        <f>VLOOKUP(Table3[[#This Row],[violation_code]],Table2[[violation_code]:[category]],3,FALSE)</f>
        <v>3</v>
      </c>
      <c r="E339">
        <v>353164</v>
      </c>
      <c r="F339">
        <v>216</v>
      </c>
      <c r="G339">
        <v>216</v>
      </c>
      <c r="H339" t="s">
        <v>12</v>
      </c>
      <c r="I339">
        <v>1416</v>
      </c>
      <c r="J339" s="2">
        <v>0.59444444444444444</v>
      </c>
      <c r="K339">
        <v>14</v>
      </c>
      <c r="L339">
        <v>81</v>
      </c>
      <c r="M339" t="s">
        <v>31</v>
      </c>
      <c r="N339" t="str">
        <f>CONCATENATE(Table3[[#This Row],[house_number]], " ",Table3[[#This Row],[street_name]])</f>
        <v>81 Greene St</v>
      </c>
      <c r="O339" t="s">
        <v>103</v>
      </c>
      <c r="P339" t="s">
        <v>13</v>
      </c>
      <c r="Q339">
        <v>10014</v>
      </c>
      <c r="R339" t="str">
        <f>CONCATENATE(Table3[[#This Row],[address]],",",Table3[[#This Row],[city]],",",Table3[[#This Row],[state]])</f>
        <v>81 Greene St,New York,NY</v>
      </c>
      <c r="S339">
        <f>VLOOKUP(Table3[[#This Row],[summons_number]],GeocodeResults!A:G,6,FALSE)</f>
        <v>40.723610000000001</v>
      </c>
      <c r="T339">
        <f>VLOOKUP(Table3[[#This Row],[summons_number]],GeocodeResults!A:G,7,FALSE)</f>
        <v>-74.000609999999995</v>
      </c>
    </row>
    <row r="340" spans="1:20" x14ac:dyDescent="0.25">
      <c r="A340">
        <v>7937995208</v>
      </c>
      <c r="B340" s="1">
        <v>41513</v>
      </c>
      <c r="C340">
        <v>20</v>
      </c>
      <c r="D340">
        <f>VLOOKUP(Table3[[#This Row],[violation_code]],Table2[[violation_code]:[category]],3,FALSE)</f>
        <v>2</v>
      </c>
      <c r="E340">
        <v>353164</v>
      </c>
      <c r="F340">
        <v>230</v>
      </c>
      <c r="G340">
        <v>230</v>
      </c>
      <c r="H340" t="s">
        <v>12</v>
      </c>
      <c r="I340">
        <v>1430</v>
      </c>
      <c r="J340" s="2">
        <v>0.60416666666666663</v>
      </c>
      <c r="K340">
        <v>14</v>
      </c>
      <c r="L340">
        <v>194</v>
      </c>
      <c r="M340" t="s">
        <v>15</v>
      </c>
      <c r="N340" t="str">
        <f>CONCATENATE(Table3[[#This Row],[house_number]], " ",Table3[[#This Row],[street_name]])</f>
        <v>194 Mercer St</v>
      </c>
      <c r="O340" t="s">
        <v>103</v>
      </c>
      <c r="P340" t="s">
        <v>13</v>
      </c>
      <c r="Q340">
        <v>10014</v>
      </c>
      <c r="R340" t="str">
        <f>CONCATENATE(Table3[[#This Row],[address]],",",Table3[[#This Row],[city]],",",Table3[[#This Row],[state]])</f>
        <v>194 Mercer St,New York,NY</v>
      </c>
      <c r="S340">
        <f>VLOOKUP(Table3[[#This Row],[summons_number]],GeocodeResults!A:G,6,FALSE)</f>
        <v>40.726320000000001</v>
      </c>
      <c r="T340">
        <f>VLOOKUP(Table3[[#This Row],[summons_number]],GeocodeResults!A:G,7,FALSE)</f>
        <v>-73.997085999999996</v>
      </c>
    </row>
    <row r="341" spans="1:20" x14ac:dyDescent="0.25">
      <c r="A341">
        <v>7937995210</v>
      </c>
      <c r="B341" s="1">
        <v>41513</v>
      </c>
      <c r="C341">
        <v>20</v>
      </c>
      <c r="D341">
        <f>VLOOKUP(Table3[[#This Row],[violation_code]],Table2[[violation_code]:[category]],3,FALSE)</f>
        <v>2</v>
      </c>
      <c r="E341">
        <v>353164</v>
      </c>
      <c r="F341">
        <v>231</v>
      </c>
      <c r="G341">
        <v>231</v>
      </c>
      <c r="H341" t="s">
        <v>12</v>
      </c>
      <c r="I341">
        <v>1431</v>
      </c>
      <c r="J341" s="2">
        <v>0.60486111111111118</v>
      </c>
      <c r="K341">
        <v>14</v>
      </c>
      <c r="L341">
        <v>200</v>
      </c>
      <c r="M341" t="s">
        <v>15</v>
      </c>
      <c r="N341" t="str">
        <f>CONCATENATE(Table3[[#This Row],[house_number]], " ",Table3[[#This Row],[street_name]])</f>
        <v>200 Mercer St</v>
      </c>
      <c r="O341" t="s">
        <v>103</v>
      </c>
      <c r="P341" t="s">
        <v>13</v>
      </c>
      <c r="Q341">
        <v>10014</v>
      </c>
      <c r="R341" t="str">
        <f>CONCATENATE(Table3[[#This Row],[address]],",",Table3[[#This Row],[city]],",",Table3[[#This Row],[state]])</f>
        <v>200 Mercer St,New York,NY</v>
      </c>
      <c r="S341">
        <f>VLOOKUP(Table3[[#This Row],[summons_number]],GeocodeResults!A:G,6,FALSE)</f>
        <v>40.726512999999997</v>
      </c>
      <c r="T341">
        <f>VLOOKUP(Table3[[#This Row],[summons_number]],GeocodeResults!A:G,7,FALSE)</f>
        <v>-73.996925000000005</v>
      </c>
    </row>
    <row r="342" spans="1:20" x14ac:dyDescent="0.25">
      <c r="A342">
        <v>7937995233</v>
      </c>
      <c r="B342" s="1">
        <v>41513</v>
      </c>
      <c r="C342">
        <v>20</v>
      </c>
      <c r="D342">
        <f>VLOOKUP(Table3[[#This Row],[violation_code]],Table2[[violation_code]:[category]],3,FALSE)</f>
        <v>2</v>
      </c>
      <c r="E342">
        <v>353164</v>
      </c>
      <c r="F342">
        <v>246</v>
      </c>
      <c r="G342">
        <v>246</v>
      </c>
      <c r="H342" t="s">
        <v>12</v>
      </c>
      <c r="I342">
        <v>1446</v>
      </c>
      <c r="J342" s="2">
        <v>0.61527777777777781</v>
      </c>
      <c r="K342">
        <v>14</v>
      </c>
      <c r="L342">
        <v>122</v>
      </c>
      <c r="M342" t="s">
        <v>43</v>
      </c>
      <c r="N342" t="str">
        <f>CONCATENATE(Table3[[#This Row],[house_number]], " ",Table3[[#This Row],[street_name]])</f>
        <v>122 Spring St</v>
      </c>
      <c r="O342" t="s">
        <v>103</v>
      </c>
      <c r="P342" t="s">
        <v>13</v>
      </c>
      <c r="Q342">
        <v>10014</v>
      </c>
      <c r="R342" t="str">
        <f>CONCATENATE(Table3[[#This Row],[address]],",",Table3[[#This Row],[city]],",",Table3[[#This Row],[state]])</f>
        <v>122 Spring St,New York,NY</v>
      </c>
      <c r="S342">
        <f>VLOOKUP(Table3[[#This Row],[summons_number]],GeocodeResults!A:G,6,FALSE)</f>
        <v>40.723666999999999</v>
      </c>
      <c r="T342">
        <f>VLOOKUP(Table3[[#This Row],[summons_number]],GeocodeResults!A:G,7,FALSE)</f>
        <v>-74.000243999999995</v>
      </c>
    </row>
    <row r="343" spans="1:20" x14ac:dyDescent="0.25">
      <c r="A343">
        <v>7937995245</v>
      </c>
      <c r="B343" s="1">
        <v>41513</v>
      </c>
      <c r="C343">
        <v>20</v>
      </c>
      <c r="D343">
        <f>VLOOKUP(Table3[[#This Row],[violation_code]],Table2[[violation_code]:[category]],3,FALSE)</f>
        <v>2</v>
      </c>
      <c r="E343">
        <v>353164</v>
      </c>
      <c r="F343">
        <v>254</v>
      </c>
      <c r="G343">
        <v>254</v>
      </c>
      <c r="H343" t="s">
        <v>12</v>
      </c>
      <c r="I343">
        <v>1454</v>
      </c>
      <c r="J343" s="2">
        <v>0.62083333333333335</v>
      </c>
      <c r="K343">
        <v>14</v>
      </c>
      <c r="L343">
        <v>112</v>
      </c>
      <c r="M343" t="s">
        <v>45</v>
      </c>
      <c r="N343" t="str">
        <f>CONCATENATE(Table3[[#This Row],[house_number]], " ",Table3[[#This Row],[street_name]])</f>
        <v>112 Prince St</v>
      </c>
      <c r="O343" t="s">
        <v>103</v>
      </c>
      <c r="P343" t="s">
        <v>13</v>
      </c>
      <c r="Q343">
        <v>10014</v>
      </c>
      <c r="R343" t="str">
        <f>CONCATENATE(Table3[[#This Row],[address]],",",Table3[[#This Row],[city]],",",Table3[[#This Row],[state]])</f>
        <v>112 Prince St,New York,NY</v>
      </c>
      <c r="S343">
        <f>VLOOKUP(Table3[[#This Row],[summons_number]],GeocodeResults!A:G,6,FALSE)</f>
        <v>40.725017999999999</v>
      </c>
      <c r="T343">
        <f>VLOOKUP(Table3[[#This Row],[summons_number]],GeocodeResults!A:G,7,FALSE)</f>
        <v>-73.999499999999998</v>
      </c>
    </row>
    <row r="344" spans="1:20" x14ac:dyDescent="0.25">
      <c r="A344">
        <v>7937995269</v>
      </c>
      <c r="B344" s="1">
        <v>41513</v>
      </c>
      <c r="C344">
        <v>20</v>
      </c>
      <c r="D344">
        <f>VLOOKUP(Table3[[#This Row],[violation_code]],Table2[[violation_code]:[category]],3,FALSE)</f>
        <v>2</v>
      </c>
      <c r="E344">
        <v>353164</v>
      </c>
      <c r="F344">
        <v>256</v>
      </c>
      <c r="G344">
        <v>256</v>
      </c>
      <c r="H344" t="s">
        <v>12</v>
      </c>
      <c r="I344">
        <v>1456</v>
      </c>
      <c r="J344" s="2">
        <v>0.62222222222222223</v>
      </c>
      <c r="K344">
        <v>14</v>
      </c>
      <c r="L344">
        <v>120</v>
      </c>
      <c r="M344" t="s">
        <v>45</v>
      </c>
      <c r="N344" t="str">
        <f>CONCATENATE(Table3[[#This Row],[house_number]], " ",Table3[[#This Row],[street_name]])</f>
        <v>120 Prince St</v>
      </c>
      <c r="O344" t="s">
        <v>103</v>
      </c>
      <c r="P344" t="s">
        <v>13</v>
      </c>
      <c r="Q344">
        <v>10014</v>
      </c>
      <c r="R344" t="str">
        <f>CONCATENATE(Table3[[#This Row],[address]],",",Table3[[#This Row],[city]],",",Table3[[#This Row],[state]])</f>
        <v>120 Prince St,New York,NY</v>
      </c>
      <c r="S344">
        <f>VLOOKUP(Table3[[#This Row],[summons_number]],GeocodeResults!A:G,6,FALSE)</f>
        <v>40.725192999999997</v>
      </c>
      <c r="T344">
        <f>VLOOKUP(Table3[[#This Row],[summons_number]],GeocodeResults!A:G,7,FALSE)</f>
        <v>-73.999854999999997</v>
      </c>
    </row>
    <row r="345" spans="1:20" x14ac:dyDescent="0.25">
      <c r="A345">
        <v>7937995270</v>
      </c>
      <c r="B345" s="1">
        <v>41513</v>
      </c>
      <c r="C345">
        <v>20</v>
      </c>
      <c r="D345">
        <f>VLOOKUP(Table3[[#This Row],[violation_code]],Table2[[violation_code]:[category]],3,FALSE)</f>
        <v>2</v>
      </c>
      <c r="E345">
        <v>353164</v>
      </c>
      <c r="F345">
        <v>259</v>
      </c>
      <c r="G345">
        <v>259</v>
      </c>
      <c r="H345" t="s">
        <v>12</v>
      </c>
      <c r="I345">
        <v>1459</v>
      </c>
      <c r="J345" s="2">
        <v>0.62430555555555556</v>
      </c>
      <c r="K345">
        <v>14</v>
      </c>
      <c r="L345">
        <v>130</v>
      </c>
      <c r="M345" t="s">
        <v>31</v>
      </c>
      <c r="N345" t="str">
        <f>CONCATENATE(Table3[[#This Row],[house_number]], " ",Table3[[#This Row],[street_name]])</f>
        <v>130 Greene St</v>
      </c>
      <c r="O345" t="s">
        <v>103</v>
      </c>
      <c r="P345" t="s">
        <v>13</v>
      </c>
      <c r="Q345">
        <v>10014</v>
      </c>
      <c r="R345" t="str">
        <f>CONCATENATE(Table3[[#This Row],[address]],",",Table3[[#This Row],[city]],",",Table3[[#This Row],[state]])</f>
        <v>130 Greene St,New York,NY</v>
      </c>
      <c r="S345">
        <f>VLOOKUP(Table3[[#This Row],[summons_number]],GeocodeResults!A:G,6,FALSE)</f>
        <v>40.725099999999998</v>
      </c>
      <c r="T345">
        <f>VLOOKUP(Table3[[#This Row],[summons_number]],GeocodeResults!A:G,7,FALSE)</f>
        <v>-73.999179999999996</v>
      </c>
    </row>
    <row r="346" spans="1:20" x14ac:dyDescent="0.25">
      <c r="A346">
        <v>7937995294</v>
      </c>
      <c r="B346" s="1">
        <v>41513</v>
      </c>
      <c r="C346">
        <v>20</v>
      </c>
      <c r="D346">
        <f>VLOOKUP(Table3[[#This Row],[violation_code]],Table2[[violation_code]:[category]],3,FALSE)</f>
        <v>2</v>
      </c>
      <c r="E346">
        <v>353164</v>
      </c>
      <c r="F346">
        <v>307</v>
      </c>
      <c r="G346">
        <v>307</v>
      </c>
      <c r="H346" t="s">
        <v>12</v>
      </c>
      <c r="I346">
        <v>1507</v>
      </c>
      <c r="J346" s="2">
        <v>0.62986111111111109</v>
      </c>
      <c r="K346">
        <v>15</v>
      </c>
      <c r="L346">
        <v>206</v>
      </c>
      <c r="M346" t="s">
        <v>15</v>
      </c>
      <c r="N346" t="str">
        <f>CONCATENATE(Table3[[#This Row],[house_number]], " ",Table3[[#This Row],[street_name]])</f>
        <v>206 Mercer St</v>
      </c>
      <c r="O346" t="s">
        <v>103</v>
      </c>
      <c r="P346" t="s">
        <v>13</v>
      </c>
      <c r="Q346">
        <v>10014</v>
      </c>
      <c r="R346" t="str">
        <f>CONCATENATE(Table3[[#This Row],[address]],",",Table3[[#This Row],[city]],",",Table3[[#This Row],[state]])</f>
        <v>206 Mercer St,New York,NY</v>
      </c>
      <c r="S346">
        <f>VLOOKUP(Table3[[#This Row],[summons_number]],GeocodeResults!A:G,6,FALSE)</f>
        <v>40.726714999999999</v>
      </c>
      <c r="T346">
        <f>VLOOKUP(Table3[[#This Row],[summons_number]],GeocodeResults!A:G,7,FALSE)</f>
        <v>-73.996759999999995</v>
      </c>
    </row>
    <row r="347" spans="1:20" x14ac:dyDescent="0.25">
      <c r="A347">
        <v>7937995350</v>
      </c>
      <c r="B347" s="1">
        <v>41513</v>
      </c>
      <c r="C347">
        <v>16</v>
      </c>
      <c r="D347">
        <f>VLOOKUP(Table3[[#This Row],[violation_code]],Table2[[violation_code]:[category]],3,FALSE)</f>
        <v>2</v>
      </c>
      <c r="E347">
        <v>353164</v>
      </c>
      <c r="F347">
        <v>449</v>
      </c>
      <c r="G347">
        <v>449</v>
      </c>
      <c r="H347" t="s">
        <v>12</v>
      </c>
      <c r="I347">
        <v>1649</v>
      </c>
      <c r="J347" s="2">
        <v>0.7006944444444444</v>
      </c>
      <c r="K347">
        <v>16</v>
      </c>
      <c r="L347">
        <v>250</v>
      </c>
      <c r="M347" t="s">
        <v>15</v>
      </c>
      <c r="N347" t="str">
        <f>CONCATENATE(Table3[[#This Row],[house_number]], " ",Table3[[#This Row],[street_name]])</f>
        <v>250 Mercer St</v>
      </c>
      <c r="O347" t="s">
        <v>103</v>
      </c>
      <c r="P347" t="s">
        <v>13</v>
      </c>
      <c r="Q347">
        <v>10014</v>
      </c>
      <c r="R347" t="str">
        <f>CONCATENATE(Table3[[#This Row],[address]],",",Table3[[#This Row],[city]],",",Table3[[#This Row],[state]])</f>
        <v>250 Mercer St,New York,NY</v>
      </c>
      <c r="S347">
        <f>VLOOKUP(Table3[[#This Row],[summons_number]],GeocodeResults!A:G,6,FALSE)</f>
        <v>40.728299999999997</v>
      </c>
      <c r="T347">
        <f>VLOOKUP(Table3[[#This Row],[summons_number]],GeocodeResults!A:G,7,FALSE)</f>
        <v>-73.995414999999994</v>
      </c>
    </row>
    <row r="348" spans="1:20" x14ac:dyDescent="0.25">
      <c r="A348">
        <v>7937995361</v>
      </c>
      <c r="B348" s="1">
        <v>41513</v>
      </c>
      <c r="C348">
        <v>20</v>
      </c>
      <c r="D348">
        <f>VLOOKUP(Table3[[#This Row],[violation_code]],Table2[[violation_code]:[category]],3,FALSE)</f>
        <v>2</v>
      </c>
      <c r="E348">
        <v>353164</v>
      </c>
      <c r="F348">
        <v>546</v>
      </c>
      <c r="G348">
        <v>546</v>
      </c>
      <c r="H348" t="s">
        <v>12</v>
      </c>
      <c r="I348">
        <v>1746</v>
      </c>
      <c r="J348" s="2">
        <v>0.7402777777777777</v>
      </c>
      <c r="K348">
        <v>17</v>
      </c>
      <c r="L348">
        <v>29</v>
      </c>
      <c r="M348" t="s">
        <v>49</v>
      </c>
      <c r="N348" t="str">
        <f>CONCATENATE(Table3[[#This Row],[house_number]], " ",Table3[[#This Row],[street_name]])</f>
        <v>29 Waverly Pl</v>
      </c>
      <c r="O348" t="s">
        <v>103</v>
      </c>
      <c r="P348" t="s">
        <v>13</v>
      </c>
      <c r="Q348">
        <v>10014</v>
      </c>
      <c r="R348" t="str">
        <f>CONCATENATE(Table3[[#This Row],[address]],",",Table3[[#This Row],[city]],",",Table3[[#This Row],[state]])</f>
        <v>29 Waverly Pl,New York,NY</v>
      </c>
      <c r="S348">
        <f>VLOOKUP(Table3[[#This Row],[summons_number]],GeocodeResults!A:G,6,FALSE)</f>
        <v>40.730423000000002</v>
      </c>
      <c r="T348">
        <f>VLOOKUP(Table3[[#This Row],[summons_number]],GeocodeResults!A:G,7,FALSE)</f>
        <v>-73.994834999999995</v>
      </c>
    </row>
    <row r="349" spans="1:20" x14ac:dyDescent="0.25">
      <c r="A349">
        <v>7937995117</v>
      </c>
      <c r="B349" s="1">
        <v>41513</v>
      </c>
      <c r="C349">
        <v>37</v>
      </c>
      <c r="D349">
        <f>VLOOKUP(Table3[[#This Row],[violation_code]],Table2[[violation_code]:[category]],3,FALSE)</f>
        <v>4</v>
      </c>
      <c r="E349">
        <v>353164</v>
      </c>
      <c r="F349">
        <v>1243</v>
      </c>
      <c r="G349">
        <v>43</v>
      </c>
      <c r="H349" t="s">
        <v>12</v>
      </c>
      <c r="I349">
        <v>1243</v>
      </c>
      <c r="J349" s="2">
        <v>0.52986111111111112</v>
      </c>
      <c r="K349">
        <v>12</v>
      </c>
      <c r="L349">
        <v>176</v>
      </c>
      <c r="M349" t="s">
        <v>25</v>
      </c>
      <c r="N349" t="str">
        <f>CONCATENATE(Table3[[#This Row],[house_number]], " ",Table3[[#This Row],[street_name]])</f>
        <v>176 Ludlow St</v>
      </c>
      <c r="O349" t="s">
        <v>103</v>
      </c>
      <c r="P349" t="s">
        <v>13</v>
      </c>
      <c r="Q349">
        <v>10014</v>
      </c>
      <c r="R349" t="str">
        <f>CONCATENATE(Table3[[#This Row],[address]],",",Table3[[#This Row],[city]],",",Table3[[#This Row],[state]])</f>
        <v>176 Ludlow St,New York,NY</v>
      </c>
      <c r="S349">
        <f>VLOOKUP(Table3[[#This Row],[summons_number]],GeocodeResults!A:G,6,FALSE)</f>
        <v>40.721739999999997</v>
      </c>
      <c r="T349">
        <f>VLOOKUP(Table3[[#This Row],[summons_number]],GeocodeResults!A:G,7,FALSE)</f>
        <v>-73.987433999999993</v>
      </c>
    </row>
    <row r="350" spans="1:20" x14ac:dyDescent="0.25">
      <c r="A350">
        <v>7937995129</v>
      </c>
      <c r="B350" s="1">
        <v>41513</v>
      </c>
      <c r="C350">
        <v>37</v>
      </c>
      <c r="D350">
        <f>VLOOKUP(Table3[[#This Row],[violation_code]],Table2[[violation_code]:[category]],3,FALSE)</f>
        <v>4</v>
      </c>
      <c r="E350">
        <v>353164</v>
      </c>
      <c r="F350">
        <v>1247</v>
      </c>
      <c r="G350">
        <v>47</v>
      </c>
      <c r="H350" t="s">
        <v>12</v>
      </c>
      <c r="I350">
        <v>1247</v>
      </c>
      <c r="J350" s="2">
        <v>0.53263888888888888</v>
      </c>
      <c r="K350">
        <v>12</v>
      </c>
      <c r="L350">
        <v>172</v>
      </c>
      <c r="M350" t="s">
        <v>25</v>
      </c>
      <c r="N350" t="str">
        <f>CONCATENATE(Table3[[#This Row],[house_number]], " ",Table3[[#This Row],[street_name]])</f>
        <v>172 Ludlow St</v>
      </c>
      <c r="O350" t="s">
        <v>103</v>
      </c>
      <c r="P350" t="s">
        <v>13</v>
      </c>
      <c r="Q350">
        <v>10014</v>
      </c>
      <c r="R350" t="str">
        <f>CONCATENATE(Table3[[#This Row],[address]],",",Table3[[#This Row],[city]],",",Table3[[#This Row],[state]])</f>
        <v>172 Ludlow St,New York,NY</v>
      </c>
      <c r="S350">
        <f>VLOOKUP(Table3[[#This Row],[summons_number]],GeocodeResults!A:G,6,FALSE)</f>
        <v>40.721620000000001</v>
      </c>
      <c r="T350">
        <f>VLOOKUP(Table3[[#This Row],[summons_number]],GeocodeResults!A:G,7,FALSE)</f>
        <v>-73.987494999999996</v>
      </c>
    </row>
    <row r="351" spans="1:20" x14ac:dyDescent="0.25">
      <c r="A351">
        <v>7937995130</v>
      </c>
      <c r="B351" s="1">
        <v>41513</v>
      </c>
      <c r="C351">
        <v>37</v>
      </c>
      <c r="D351">
        <f>VLOOKUP(Table3[[#This Row],[violation_code]],Table2[[violation_code]:[category]],3,FALSE)</f>
        <v>4</v>
      </c>
      <c r="E351">
        <v>353164</v>
      </c>
      <c r="F351">
        <v>1257</v>
      </c>
      <c r="G351">
        <v>57</v>
      </c>
      <c r="H351" t="s">
        <v>12</v>
      </c>
      <c r="I351">
        <v>1257</v>
      </c>
      <c r="J351" s="2">
        <v>0.5395833333333333</v>
      </c>
      <c r="K351">
        <v>12</v>
      </c>
      <c r="L351">
        <v>188</v>
      </c>
      <c r="M351" t="s">
        <v>41</v>
      </c>
      <c r="N351" t="str">
        <f>CONCATENATE(Table3[[#This Row],[house_number]], " ",Table3[[#This Row],[street_name]])</f>
        <v>188 Allen St</v>
      </c>
      <c r="O351" t="s">
        <v>103</v>
      </c>
      <c r="P351" t="s">
        <v>13</v>
      </c>
      <c r="Q351">
        <v>10014</v>
      </c>
      <c r="R351" t="str">
        <f>CONCATENATE(Table3[[#This Row],[address]],",",Table3[[#This Row],[city]],",",Table3[[#This Row],[state]])</f>
        <v>188 Allen St,New York,NY</v>
      </c>
      <c r="S351">
        <f>VLOOKUP(Table3[[#This Row],[summons_number]],GeocodeResults!A:G,6,FALSE)</f>
        <v>40.721783000000002</v>
      </c>
      <c r="T351">
        <f>VLOOKUP(Table3[[#This Row],[summons_number]],GeocodeResults!A:G,7,FALSE)</f>
        <v>-73.988910000000004</v>
      </c>
    </row>
    <row r="352" spans="1:20" x14ac:dyDescent="0.25">
      <c r="A352">
        <v>7937995166</v>
      </c>
      <c r="B352" s="1">
        <v>41513</v>
      </c>
      <c r="C352">
        <v>14</v>
      </c>
      <c r="D352">
        <f>VLOOKUP(Table3[[#This Row],[violation_code]],Table2[[violation_code]:[category]],3,FALSE)</f>
        <v>2</v>
      </c>
      <c r="E352">
        <v>353164</v>
      </c>
      <c r="F352">
        <v>135</v>
      </c>
      <c r="G352">
        <v>135</v>
      </c>
      <c r="H352" t="s">
        <v>12</v>
      </c>
      <c r="I352">
        <v>1335</v>
      </c>
      <c r="J352" s="2">
        <v>0.56597222222222221</v>
      </c>
      <c r="K352">
        <v>13</v>
      </c>
      <c r="L352">
        <v>87</v>
      </c>
      <c r="M352" t="s">
        <v>26</v>
      </c>
      <c r="N352" t="str">
        <f>CONCATENATE(Table3[[#This Row],[house_number]], " ",Table3[[#This Row],[street_name]])</f>
        <v>87 E Houston St</v>
      </c>
      <c r="O352" t="s">
        <v>103</v>
      </c>
      <c r="P352" t="s">
        <v>13</v>
      </c>
      <c r="Q352">
        <v>10014</v>
      </c>
      <c r="R352" t="str">
        <f>CONCATENATE(Table3[[#This Row],[address]],",",Table3[[#This Row],[city]],",",Table3[[#This Row],[state]])</f>
        <v>87 E Houston St,New York,NY</v>
      </c>
      <c r="S352">
        <f>VLOOKUP(Table3[[#This Row],[summons_number]],GeocodeResults!A:G,6,FALSE)</f>
        <v>40.724150000000002</v>
      </c>
      <c r="T352">
        <f>VLOOKUP(Table3[[#This Row],[summons_number]],GeocodeResults!A:G,7,FALSE)</f>
        <v>-73.992819999999995</v>
      </c>
    </row>
    <row r="353" spans="1:20" x14ac:dyDescent="0.25">
      <c r="A353">
        <v>7937995180</v>
      </c>
      <c r="B353" s="1">
        <v>41513</v>
      </c>
      <c r="C353">
        <v>20</v>
      </c>
      <c r="D353">
        <f>VLOOKUP(Table3[[#This Row],[violation_code]],Table2[[violation_code]:[category]],3,FALSE)</f>
        <v>2</v>
      </c>
      <c r="E353">
        <v>353164</v>
      </c>
      <c r="F353">
        <v>200</v>
      </c>
      <c r="G353">
        <v>200</v>
      </c>
      <c r="H353" t="s">
        <v>12</v>
      </c>
      <c r="I353">
        <v>1400</v>
      </c>
      <c r="J353" s="2">
        <v>0.58333333333333337</v>
      </c>
      <c r="K353">
        <v>14</v>
      </c>
      <c r="L353">
        <v>170</v>
      </c>
      <c r="M353" t="s">
        <v>15</v>
      </c>
      <c r="N353" t="str">
        <f>CONCATENATE(Table3[[#This Row],[house_number]], " ",Table3[[#This Row],[street_name]])</f>
        <v>170 Mercer St</v>
      </c>
      <c r="O353" t="s">
        <v>103</v>
      </c>
      <c r="P353" t="s">
        <v>13</v>
      </c>
      <c r="Q353">
        <v>10014</v>
      </c>
      <c r="R353" t="str">
        <f>CONCATENATE(Table3[[#This Row],[address]],",",Table3[[#This Row],[city]],",",Table3[[#This Row],[state]])</f>
        <v>170 Mercer St,New York,NY</v>
      </c>
      <c r="S353">
        <f>VLOOKUP(Table3[[#This Row],[summons_number]],GeocodeResults!A:G,6,FALSE)</f>
        <v>40.725549999999998</v>
      </c>
      <c r="T353">
        <f>VLOOKUP(Table3[[#This Row],[summons_number]],GeocodeResults!A:G,7,FALSE)</f>
        <v>-73.997733999999994</v>
      </c>
    </row>
    <row r="354" spans="1:20" x14ac:dyDescent="0.25">
      <c r="A354">
        <v>7937995221</v>
      </c>
      <c r="B354" s="1">
        <v>41513</v>
      </c>
      <c r="C354">
        <v>20</v>
      </c>
      <c r="D354">
        <f>VLOOKUP(Table3[[#This Row],[violation_code]],Table2[[violation_code]:[category]],3,FALSE)</f>
        <v>2</v>
      </c>
      <c r="E354">
        <v>353164</v>
      </c>
      <c r="F354">
        <v>234</v>
      </c>
      <c r="G354">
        <v>234</v>
      </c>
      <c r="H354" t="s">
        <v>12</v>
      </c>
      <c r="I354">
        <v>1434</v>
      </c>
      <c r="J354" s="2">
        <v>0.6069444444444444</v>
      </c>
      <c r="K354">
        <v>14</v>
      </c>
      <c r="L354">
        <v>210</v>
      </c>
      <c r="M354" t="s">
        <v>15</v>
      </c>
      <c r="N354" t="str">
        <f>CONCATENATE(Table3[[#This Row],[house_number]], " ",Table3[[#This Row],[street_name]])</f>
        <v>210 Mercer St</v>
      </c>
      <c r="O354" t="s">
        <v>103</v>
      </c>
      <c r="P354" t="s">
        <v>13</v>
      </c>
      <c r="Q354">
        <v>10014</v>
      </c>
      <c r="R354" t="str">
        <f>CONCATENATE(Table3[[#This Row],[address]],",",Table3[[#This Row],[city]],",",Table3[[#This Row],[state]])</f>
        <v>210 Mercer St,New York,NY</v>
      </c>
      <c r="S354">
        <f>VLOOKUP(Table3[[#This Row],[summons_number]],GeocodeResults!A:G,6,FALSE)</f>
        <v>40.726889999999997</v>
      </c>
      <c r="T354">
        <f>VLOOKUP(Table3[[#This Row],[summons_number]],GeocodeResults!A:G,7,FALSE)</f>
        <v>-73.996605000000002</v>
      </c>
    </row>
    <row r="355" spans="1:20" x14ac:dyDescent="0.25">
      <c r="A355">
        <v>7937995257</v>
      </c>
      <c r="B355" s="1">
        <v>41513</v>
      </c>
      <c r="C355">
        <v>20</v>
      </c>
      <c r="D355">
        <f>VLOOKUP(Table3[[#This Row],[violation_code]],Table2[[violation_code]:[category]],3,FALSE)</f>
        <v>2</v>
      </c>
      <c r="E355">
        <v>353164</v>
      </c>
      <c r="F355">
        <v>255</v>
      </c>
      <c r="G355">
        <v>255</v>
      </c>
      <c r="H355" t="s">
        <v>12</v>
      </c>
      <c r="I355">
        <v>1455</v>
      </c>
      <c r="J355" s="2">
        <v>0.62152777777777779</v>
      </c>
      <c r="K355">
        <v>14</v>
      </c>
      <c r="L355">
        <v>116</v>
      </c>
      <c r="M355" t="s">
        <v>45</v>
      </c>
      <c r="N355" t="str">
        <f>CONCATENATE(Table3[[#This Row],[house_number]], " ",Table3[[#This Row],[street_name]])</f>
        <v>116 Prince St</v>
      </c>
      <c r="O355" t="s">
        <v>103</v>
      </c>
      <c r="P355" t="s">
        <v>13</v>
      </c>
      <c r="Q355">
        <v>10014</v>
      </c>
      <c r="R355" t="str">
        <f>CONCATENATE(Table3[[#This Row],[address]],",",Table3[[#This Row],[city]],",",Table3[[#This Row],[state]])</f>
        <v>116 Prince St,New York,NY</v>
      </c>
      <c r="S355">
        <f>VLOOKUP(Table3[[#This Row],[summons_number]],GeocodeResults!A:G,6,FALSE)</f>
        <v>40.725104999999999</v>
      </c>
      <c r="T355">
        <f>VLOOKUP(Table3[[#This Row],[summons_number]],GeocodeResults!A:G,7,FALSE)</f>
        <v>-73.999669999999995</v>
      </c>
    </row>
    <row r="356" spans="1:20" x14ac:dyDescent="0.25">
      <c r="A356">
        <v>7937995282</v>
      </c>
      <c r="B356" s="1">
        <v>41513</v>
      </c>
      <c r="C356">
        <v>20</v>
      </c>
      <c r="D356">
        <f>VLOOKUP(Table3[[#This Row],[violation_code]],Table2[[violation_code]:[category]],3,FALSE)</f>
        <v>2</v>
      </c>
      <c r="E356">
        <v>353164</v>
      </c>
      <c r="F356">
        <v>301</v>
      </c>
      <c r="G356">
        <v>301</v>
      </c>
      <c r="H356" t="s">
        <v>12</v>
      </c>
      <c r="I356">
        <v>1501</v>
      </c>
      <c r="J356" s="2">
        <v>0.62569444444444444</v>
      </c>
      <c r="K356">
        <v>15</v>
      </c>
      <c r="L356">
        <v>135</v>
      </c>
      <c r="M356" t="s">
        <v>31</v>
      </c>
      <c r="N356" t="str">
        <f>CONCATENATE(Table3[[#This Row],[house_number]], " ",Table3[[#This Row],[street_name]])</f>
        <v>135 Greene St</v>
      </c>
      <c r="O356" t="s">
        <v>103</v>
      </c>
      <c r="P356" t="s">
        <v>13</v>
      </c>
      <c r="Q356">
        <v>10014</v>
      </c>
      <c r="R356" t="str">
        <f>CONCATENATE(Table3[[#This Row],[address]],",",Table3[[#This Row],[city]],",",Table3[[#This Row],[state]])</f>
        <v>135 Greene St,New York,NY</v>
      </c>
      <c r="S356">
        <f>VLOOKUP(Table3[[#This Row],[summons_number]],GeocodeResults!A:G,6,FALSE)</f>
        <v>40.725292000000003</v>
      </c>
      <c r="T356">
        <f>VLOOKUP(Table3[[#This Row],[summons_number]],GeocodeResults!A:G,7,FALSE)</f>
        <v>-73.999189999999999</v>
      </c>
    </row>
    <row r="357" spans="1:20" x14ac:dyDescent="0.25">
      <c r="A357">
        <v>7937995300</v>
      </c>
      <c r="B357" s="1">
        <v>41513</v>
      </c>
      <c r="C357">
        <v>71</v>
      </c>
      <c r="D357">
        <f>VLOOKUP(Table3[[#This Row],[violation_code]],Table2[[violation_code]:[category]],3,FALSE)</f>
        <v>5</v>
      </c>
      <c r="E357">
        <v>353164</v>
      </c>
      <c r="F357">
        <v>311</v>
      </c>
      <c r="G357">
        <v>311</v>
      </c>
      <c r="H357" t="s">
        <v>12</v>
      </c>
      <c r="I357">
        <v>1511</v>
      </c>
      <c r="J357" s="2">
        <v>0.63263888888888886</v>
      </c>
      <c r="K357">
        <v>15</v>
      </c>
      <c r="L357">
        <v>232</v>
      </c>
      <c r="M357" t="s">
        <v>15</v>
      </c>
      <c r="N357" t="str">
        <f>CONCATENATE(Table3[[#This Row],[house_number]], " ",Table3[[#This Row],[street_name]])</f>
        <v>232 Mercer St</v>
      </c>
      <c r="O357" t="s">
        <v>103</v>
      </c>
      <c r="P357" t="s">
        <v>13</v>
      </c>
      <c r="Q357">
        <v>10014</v>
      </c>
      <c r="R357" t="str">
        <f>CONCATENATE(Table3[[#This Row],[address]],",",Table3[[#This Row],[city]],",",Table3[[#This Row],[state]])</f>
        <v>232 Mercer St,New York,NY</v>
      </c>
      <c r="S357">
        <f>VLOOKUP(Table3[[#This Row],[summons_number]],GeocodeResults!A:G,6,FALSE)</f>
        <v>40.727640000000001</v>
      </c>
      <c r="T357">
        <f>VLOOKUP(Table3[[#This Row],[summons_number]],GeocodeResults!A:G,7,FALSE)</f>
        <v>-73.995980000000003</v>
      </c>
    </row>
    <row r="358" spans="1:20" x14ac:dyDescent="0.25">
      <c r="A358">
        <v>7937995324</v>
      </c>
      <c r="B358" s="1">
        <v>41513</v>
      </c>
      <c r="C358">
        <v>14</v>
      </c>
      <c r="D358">
        <f>VLOOKUP(Table3[[#This Row],[violation_code]],Table2[[violation_code]:[category]],3,FALSE)</f>
        <v>2</v>
      </c>
      <c r="E358">
        <v>353164</v>
      </c>
      <c r="F358">
        <v>328</v>
      </c>
      <c r="G358">
        <v>328</v>
      </c>
      <c r="H358" t="s">
        <v>12</v>
      </c>
      <c r="I358">
        <v>1528</v>
      </c>
      <c r="J358" s="2">
        <v>0.64444444444444449</v>
      </c>
      <c r="K358">
        <v>15</v>
      </c>
      <c r="L358">
        <v>68</v>
      </c>
      <c r="M358" t="s">
        <v>28</v>
      </c>
      <c r="N358" t="str">
        <f>CONCATENATE(Table3[[#This Row],[house_number]], " ",Table3[[#This Row],[street_name]])</f>
        <v>68 W 3rd St</v>
      </c>
      <c r="O358" t="s">
        <v>103</v>
      </c>
      <c r="P358" t="s">
        <v>13</v>
      </c>
      <c r="Q358">
        <v>10014</v>
      </c>
      <c r="R358" t="str">
        <f>CONCATENATE(Table3[[#This Row],[address]],",",Table3[[#This Row],[city]],",",Table3[[#This Row],[state]])</f>
        <v>68 W 3rd St,New York,NY</v>
      </c>
      <c r="S358">
        <f>VLOOKUP(Table3[[#This Row],[summons_number]],GeocodeResults!A:G,6,FALSE)</f>
        <v>40.729472999999999</v>
      </c>
      <c r="T358">
        <f>VLOOKUP(Table3[[#This Row],[summons_number]],GeocodeResults!A:G,7,FALSE)</f>
        <v>-73.998320000000007</v>
      </c>
    </row>
    <row r="359" spans="1:20" x14ac:dyDescent="0.25">
      <c r="A359">
        <v>7937995348</v>
      </c>
      <c r="B359" s="1">
        <v>41513</v>
      </c>
      <c r="C359">
        <v>14</v>
      </c>
      <c r="D359">
        <f>VLOOKUP(Table3[[#This Row],[violation_code]],Table2[[violation_code]:[category]],3,FALSE)</f>
        <v>2</v>
      </c>
      <c r="E359">
        <v>353164</v>
      </c>
      <c r="F359">
        <v>420</v>
      </c>
      <c r="G359">
        <v>420</v>
      </c>
      <c r="H359" t="s">
        <v>12</v>
      </c>
      <c r="I359">
        <v>1620</v>
      </c>
      <c r="J359" s="2">
        <v>0.68055555555555547</v>
      </c>
      <c r="K359">
        <v>16</v>
      </c>
      <c r="L359">
        <v>68</v>
      </c>
      <c r="M359" t="s">
        <v>28</v>
      </c>
      <c r="N359" t="str">
        <f>CONCATENATE(Table3[[#This Row],[house_number]], " ",Table3[[#This Row],[street_name]])</f>
        <v>68 W 3rd St</v>
      </c>
      <c r="O359" t="s">
        <v>103</v>
      </c>
      <c r="P359" t="s">
        <v>13</v>
      </c>
      <c r="Q359">
        <v>10014</v>
      </c>
      <c r="R359" t="str">
        <f>CONCATENATE(Table3[[#This Row],[address]],",",Table3[[#This Row],[city]],",",Table3[[#This Row],[state]])</f>
        <v>68 W 3rd St,New York,NY</v>
      </c>
      <c r="S359">
        <f>VLOOKUP(Table3[[#This Row],[summons_number]],GeocodeResults!A:G,6,FALSE)</f>
        <v>40.729472999999999</v>
      </c>
      <c r="T359">
        <f>VLOOKUP(Table3[[#This Row],[summons_number]],GeocodeResults!A:G,7,FALSE)</f>
        <v>-73.998320000000007</v>
      </c>
    </row>
    <row r="360" spans="1:20" x14ac:dyDescent="0.25">
      <c r="A360">
        <v>7937995543</v>
      </c>
      <c r="B360" s="1">
        <v>41514</v>
      </c>
      <c r="C360">
        <v>16</v>
      </c>
      <c r="D360">
        <f>VLOOKUP(Table3[[#This Row],[violation_code]],Table2[[violation_code]:[category]],3,FALSE)</f>
        <v>2</v>
      </c>
      <c r="E360">
        <v>353164</v>
      </c>
      <c r="F360">
        <v>300</v>
      </c>
      <c r="G360">
        <v>300</v>
      </c>
      <c r="H360" t="s">
        <v>12</v>
      </c>
      <c r="I360">
        <v>1500</v>
      </c>
      <c r="J360" s="2">
        <v>0.625</v>
      </c>
      <c r="K360">
        <v>15</v>
      </c>
      <c r="L360">
        <v>250</v>
      </c>
      <c r="M360" t="s">
        <v>15</v>
      </c>
      <c r="N360" t="str">
        <f>CONCATENATE(Table3[[#This Row],[house_number]], " ",Table3[[#This Row],[street_name]])</f>
        <v>250 Mercer St</v>
      </c>
      <c r="O360" t="s">
        <v>103</v>
      </c>
      <c r="P360" t="s">
        <v>13</v>
      </c>
      <c r="Q360">
        <v>10014</v>
      </c>
      <c r="R360" t="str">
        <f>CONCATENATE(Table3[[#This Row],[address]],",",Table3[[#This Row],[city]],",",Table3[[#This Row],[state]])</f>
        <v>250 Mercer St,New York,NY</v>
      </c>
      <c r="S360">
        <f>VLOOKUP(Table3[[#This Row],[summons_number]],GeocodeResults!A:G,6,FALSE)</f>
        <v>40.728299999999997</v>
      </c>
      <c r="T360">
        <f>VLOOKUP(Table3[[#This Row],[summons_number]],GeocodeResults!A:G,7,FALSE)</f>
        <v>-73.995414999999994</v>
      </c>
    </row>
    <row r="361" spans="1:20" x14ac:dyDescent="0.25">
      <c r="A361">
        <v>7937995531</v>
      </c>
      <c r="B361" s="1">
        <v>41514</v>
      </c>
      <c r="C361">
        <v>40</v>
      </c>
      <c r="D361">
        <f>VLOOKUP(Table3[[#This Row],[violation_code]],Table2[[violation_code]:[category]],3,FALSE)</f>
        <v>2</v>
      </c>
      <c r="E361">
        <v>353164</v>
      </c>
      <c r="F361">
        <v>252</v>
      </c>
      <c r="G361">
        <v>252</v>
      </c>
      <c r="H361" t="s">
        <v>12</v>
      </c>
      <c r="I361">
        <v>1452</v>
      </c>
      <c r="J361" s="2">
        <v>0.61944444444444446</v>
      </c>
      <c r="K361">
        <v>14</v>
      </c>
      <c r="L361">
        <v>57</v>
      </c>
      <c r="M361" t="s">
        <v>64</v>
      </c>
      <c r="N361" t="str">
        <f>CONCATENATE(Table3[[#This Row],[house_number]], " ",Table3[[#This Row],[street_name]])</f>
        <v>57 Bond St</v>
      </c>
      <c r="O361" t="s">
        <v>103</v>
      </c>
      <c r="P361" t="s">
        <v>13</v>
      </c>
      <c r="Q361">
        <v>10014</v>
      </c>
      <c r="R361" t="str">
        <f>CONCATENATE(Table3[[#This Row],[address]],",",Table3[[#This Row],[city]],",",Table3[[#This Row],[state]])</f>
        <v>57 Bond St,New York,NY</v>
      </c>
      <c r="S361">
        <f>VLOOKUP(Table3[[#This Row],[summons_number]],GeocodeResults!A:G,6,FALSE)</f>
        <v>40.726120000000002</v>
      </c>
      <c r="T361">
        <f>VLOOKUP(Table3[[#This Row],[summons_number]],GeocodeResults!A:G,7,FALSE)</f>
        <v>-73.993179999999995</v>
      </c>
    </row>
    <row r="362" spans="1:20" x14ac:dyDescent="0.25">
      <c r="A362">
        <v>7937995452</v>
      </c>
      <c r="B362" s="1">
        <v>41514</v>
      </c>
      <c r="C362">
        <v>16</v>
      </c>
      <c r="D362">
        <f>VLOOKUP(Table3[[#This Row],[violation_code]],Table2[[violation_code]:[category]],3,FALSE)</f>
        <v>2</v>
      </c>
      <c r="E362">
        <v>353164</v>
      </c>
      <c r="F362">
        <v>200</v>
      </c>
      <c r="G362">
        <v>200</v>
      </c>
      <c r="H362" t="s">
        <v>12</v>
      </c>
      <c r="I362">
        <v>1400</v>
      </c>
      <c r="J362" s="2">
        <v>0.58333333333333337</v>
      </c>
      <c r="K362">
        <v>14</v>
      </c>
      <c r="L362">
        <v>306</v>
      </c>
      <c r="M362" t="s">
        <v>19</v>
      </c>
      <c r="N362" t="str">
        <f>CONCATENATE(Table3[[#This Row],[house_number]], " ",Table3[[#This Row],[street_name]])</f>
        <v>306 Mott St</v>
      </c>
      <c r="O362" t="s">
        <v>103</v>
      </c>
      <c r="P362" t="s">
        <v>13</v>
      </c>
      <c r="Q362">
        <v>10014</v>
      </c>
      <c r="R362" t="str">
        <f>CONCATENATE(Table3[[#This Row],[address]],",",Table3[[#This Row],[city]],",",Table3[[#This Row],[state]])</f>
        <v>306 Mott St,New York,NY</v>
      </c>
      <c r="S362">
        <f>VLOOKUP(Table3[[#This Row],[summons_number]],GeocodeResults!A:G,6,FALSE)</f>
        <v>40.724792000000001</v>
      </c>
      <c r="T362">
        <f>VLOOKUP(Table3[[#This Row],[summons_number]],GeocodeResults!A:G,7,FALSE)</f>
        <v>-73.994063999999995</v>
      </c>
    </row>
    <row r="363" spans="1:20" x14ac:dyDescent="0.25">
      <c r="A363">
        <v>7937995440</v>
      </c>
      <c r="B363" s="1">
        <v>41514</v>
      </c>
      <c r="C363">
        <v>20</v>
      </c>
      <c r="D363">
        <f>VLOOKUP(Table3[[#This Row],[violation_code]],Table2[[violation_code]:[category]],3,FALSE)</f>
        <v>2</v>
      </c>
      <c r="E363">
        <v>353164</v>
      </c>
      <c r="F363">
        <v>151</v>
      </c>
      <c r="G363">
        <v>151</v>
      </c>
      <c r="H363" t="s">
        <v>12</v>
      </c>
      <c r="I363">
        <v>1351</v>
      </c>
      <c r="J363" s="2">
        <v>0.57708333333333328</v>
      </c>
      <c r="K363">
        <v>13</v>
      </c>
      <c r="L363">
        <v>24</v>
      </c>
      <c r="M363" t="s">
        <v>64</v>
      </c>
      <c r="N363" t="str">
        <f>CONCATENATE(Table3[[#This Row],[house_number]], " ",Table3[[#This Row],[street_name]])</f>
        <v>24 Bond St</v>
      </c>
      <c r="O363" t="s">
        <v>103</v>
      </c>
      <c r="P363" t="s">
        <v>13</v>
      </c>
      <c r="Q363">
        <v>10014</v>
      </c>
      <c r="R363" t="str">
        <f>CONCATENATE(Table3[[#This Row],[address]],",",Table3[[#This Row],[city]],",",Table3[[#This Row],[state]])</f>
        <v>24 Bond St,New York,NY</v>
      </c>
      <c r="S363">
        <f>VLOOKUP(Table3[[#This Row],[summons_number]],GeocodeResults!A:G,6,FALSE)</f>
        <v>40.726610000000001</v>
      </c>
      <c r="T363">
        <f>VLOOKUP(Table3[[#This Row],[summons_number]],GeocodeResults!A:G,7,FALSE)</f>
        <v>-73.993930000000006</v>
      </c>
    </row>
    <row r="364" spans="1:20" x14ac:dyDescent="0.25">
      <c r="A364">
        <v>7937995439</v>
      </c>
      <c r="B364" s="1">
        <v>41514</v>
      </c>
      <c r="C364">
        <v>38</v>
      </c>
      <c r="D364">
        <f>VLOOKUP(Table3[[#This Row],[violation_code]],Table2[[violation_code]:[category]],3,FALSE)</f>
        <v>5</v>
      </c>
      <c r="E364">
        <v>353164</v>
      </c>
      <c r="F364">
        <v>136</v>
      </c>
      <c r="G364">
        <v>136</v>
      </c>
      <c r="H364" t="s">
        <v>12</v>
      </c>
      <c r="I364">
        <v>1336</v>
      </c>
      <c r="J364" s="2">
        <v>0.56666666666666665</v>
      </c>
      <c r="K364">
        <v>13</v>
      </c>
      <c r="L364">
        <v>352</v>
      </c>
      <c r="M364" t="s">
        <v>20</v>
      </c>
      <c r="N364" t="str">
        <f>CONCATENATE(Table3[[#This Row],[house_number]], " ",Table3[[#This Row],[street_name]])</f>
        <v>352 Bowery</v>
      </c>
      <c r="O364" t="s">
        <v>103</v>
      </c>
      <c r="P364" t="s">
        <v>13</v>
      </c>
      <c r="Q364">
        <v>10014</v>
      </c>
      <c r="R364" t="str">
        <f>CONCATENATE(Table3[[#This Row],[address]],",",Table3[[#This Row],[city]],",",Table3[[#This Row],[state]])</f>
        <v>352 Bowery,New York,NY</v>
      </c>
      <c r="S364">
        <f>VLOOKUP(Table3[[#This Row],[summons_number]],GeocodeResults!A:G,6,FALSE)</f>
        <v>40.726480000000002</v>
      </c>
      <c r="T364">
        <f>VLOOKUP(Table3[[#This Row],[summons_number]],GeocodeResults!A:G,7,FALSE)</f>
        <v>-73.991839999999996</v>
      </c>
    </row>
    <row r="365" spans="1:20" x14ac:dyDescent="0.25">
      <c r="A365">
        <v>7937995427</v>
      </c>
      <c r="B365" s="1">
        <v>41514</v>
      </c>
      <c r="C365">
        <v>16</v>
      </c>
      <c r="D365">
        <f>VLOOKUP(Table3[[#This Row],[violation_code]],Table2[[violation_code]:[category]],3,FALSE)</f>
        <v>2</v>
      </c>
      <c r="E365">
        <v>353164</v>
      </c>
      <c r="F365">
        <v>115</v>
      </c>
      <c r="G365">
        <v>115</v>
      </c>
      <c r="H365" t="s">
        <v>12</v>
      </c>
      <c r="I365">
        <v>1315</v>
      </c>
      <c r="J365" s="2">
        <v>0.55208333333333337</v>
      </c>
      <c r="K365">
        <v>13</v>
      </c>
      <c r="L365">
        <v>188</v>
      </c>
      <c r="M365" t="s">
        <v>25</v>
      </c>
      <c r="N365" t="str">
        <f>CONCATENATE(Table3[[#This Row],[house_number]], " ",Table3[[#This Row],[street_name]])</f>
        <v>188 Ludlow St</v>
      </c>
      <c r="O365" t="s">
        <v>103</v>
      </c>
      <c r="P365" t="s">
        <v>13</v>
      </c>
      <c r="Q365">
        <v>10014</v>
      </c>
      <c r="R365" t="str">
        <f>CONCATENATE(Table3[[#This Row],[address]],",",Table3[[#This Row],[city]],",",Table3[[#This Row],[state]])</f>
        <v>188 Ludlow St,New York,NY</v>
      </c>
      <c r="S365">
        <f>VLOOKUP(Table3[[#This Row],[summons_number]],GeocodeResults!A:G,6,FALSE)</f>
        <v>40.722107000000001</v>
      </c>
      <c r="T365">
        <f>VLOOKUP(Table3[[#This Row],[summons_number]],GeocodeResults!A:G,7,FALSE)</f>
        <v>-73.98724</v>
      </c>
    </row>
    <row r="366" spans="1:20" x14ac:dyDescent="0.25">
      <c r="A366">
        <v>7937995397</v>
      </c>
      <c r="B366" s="1">
        <v>41514</v>
      </c>
      <c r="C366">
        <v>20</v>
      </c>
      <c r="D366">
        <f>VLOOKUP(Table3[[#This Row],[violation_code]],Table2[[violation_code]:[category]],3,FALSE)</f>
        <v>2</v>
      </c>
      <c r="E366">
        <v>353164</v>
      </c>
      <c r="F366">
        <v>108</v>
      </c>
      <c r="G366">
        <v>108</v>
      </c>
      <c r="H366" t="s">
        <v>12</v>
      </c>
      <c r="I366">
        <v>1308</v>
      </c>
      <c r="J366" s="2">
        <v>0.54722222222222217</v>
      </c>
      <c r="K366">
        <v>13</v>
      </c>
      <c r="L366">
        <v>165</v>
      </c>
      <c r="M366" t="s">
        <v>25</v>
      </c>
      <c r="N366" t="str">
        <f>CONCATENATE(Table3[[#This Row],[house_number]], " ",Table3[[#This Row],[street_name]])</f>
        <v>165 Ludlow St</v>
      </c>
      <c r="O366" t="s">
        <v>103</v>
      </c>
      <c r="P366" t="s">
        <v>13</v>
      </c>
      <c r="Q366">
        <v>10014</v>
      </c>
      <c r="R366" t="str">
        <f>CONCATENATE(Table3[[#This Row],[address]],",",Table3[[#This Row],[city]],",",Table3[[#This Row],[state]])</f>
        <v>165 Ludlow St,New York,NY</v>
      </c>
      <c r="S366">
        <f>VLOOKUP(Table3[[#This Row],[summons_number]],GeocodeResults!A:G,6,FALSE)</f>
        <v>40.721412999999998</v>
      </c>
      <c r="T366">
        <f>VLOOKUP(Table3[[#This Row],[summons_number]],GeocodeResults!A:G,7,FALSE)</f>
        <v>-73.987755000000007</v>
      </c>
    </row>
    <row r="367" spans="1:20" x14ac:dyDescent="0.25">
      <c r="A367">
        <v>7937995609</v>
      </c>
      <c r="B367" s="1">
        <v>41514</v>
      </c>
      <c r="C367">
        <v>16</v>
      </c>
      <c r="D367">
        <f>VLOOKUP(Table3[[#This Row],[violation_code]],Table2[[violation_code]:[category]],3,FALSE)</f>
        <v>2</v>
      </c>
      <c r="E367">
        <v>353164</v>
      </c>
      <c r="F367">
        <v>515</v>
      </c>
      <c r="G367">
        <v>515</v>
      </c>
      <c r="H367" t="s">
        <v>12</v>
      </c>
      <c r="I367">
        <v>1715</v>
      </c>
      <c r="J367" s="2">
        <v>0.71875</v>
      </c>
      <c r="K367">
        <v>17</v>
      </c>
      <c r="L367">
        <v>400</v>
      </c>
      <c r="M367" t="s">
        <v>18</v>
      </c>
      <c r="N367" t="str">
        <f>CONCATENATE(Table3[[#This Row],[house_number]], " ",Table3[[#This Row],[street_name]])</f>
        <v>400 Lafayette St</v>
      </c>
      <c r="O367" t="s">
        <v>103</v>
      </c>
      <c r="P367" t="s">
        <v>13</v>
      </c>
      <c r="Q367">
        <v>10014</v>
      </c>
      <c r="R367" t="str">
        <f>CONCATENATE(Table3[[#This Row],[address]],",",Table3[[#This Row],[city]],",",Table3[[#This Row],[state]])</f>
        <v>400 Lafayette St,New York,NY</v>
      </c>
      <c r="S367">
        <f>VLOOKUP(Table3[[#This Row],[summons_number]],GeocodeResults!A:G,6,FALSE)</f>
        <v>40.728180000000002</v>
      </c>
      <c r="T367">
        <f>VLOOKUP(Table3[[#This Row],[summons_number]],GeocodeResults!A:G,7,FALSE)</f>
        <v>-73.992959999999997</v>
      </c>
    </row>
    <row r="368" spans="1:20" x14ac:dyDescent="0.25">
      <c r="A368">
        <v>7937995592</v>
      </c>
      <c r="B368" s="1">
        <v>41514</v>
      </c>
      <c r="C368">
        <v>42</v>
      </c>
      <c r="D368">
        <f>VLOOKUP(Table3[[#This Row],[violation_code]],Table2[[violation_code]:[category]],3,FALSE)</f>
        <v>4</v>
      </c>
      <c r="E368">
        <v>353164</v>
      </c>
      <c r="F368">
        <v>510</v>
      </c>
      <c r="G368">
        <v>510</v>
      </c>
      <c r="H368" t="s">
        <v>12</v>
      </c>
      <c r="I368">
        <v>1710</v>
      </c>
      <c r="J368" s="2">
        <v>0.71527777777777779</v>
      </c>
      <c r="K368">
        <v>17</v>
      </c>
      <c r="L368">
        <v>704</v>
      </c>
      <c r="M368" t="s">
        <v>17</v>
      </c>
      <c r="N368" t="str">
        <f>CONCATENATE(Table3[[#This Row],[house_number]], " ",Table3[[#This Row],[street_name]])</f>
        <v>704 Broadway</v>
      </c>
      <c r="O368" t="s">
        <v>103</v>
      </c>
      <c r="P368" t="s">
        <v>13</v>
      </c>
      <c r="Q368">
        <v>10014</v>
      </c>
      <c r="R368" t="str">
        <f>CONCATENATE(Table3[[#This Row],[address]],",",Table3[[#This Row],[city]],",",Table3[[#This Row],[state]])</f>
        <v>704 Broadway,New York,NY</v>
      </c>
      <c r="S368">
        <f>VLOOKUP(Table3[[#This Row],[summons_number]],GeocodeResults!A:G,6,FALSE)</f>
        <v>40.728630000000003</v>
      </c>
      <c r="T368">
        <f>VLOOKUP(Table3[[#This Row],[summons_number]],GeocodeResults!A:G,7,FALSE)</f>
        <v>-73.993979999999993</v>
      </c>
    </row>
    <row r="369" spans="1:20" x14ac:dyDescent="0.25">
      <c r="A369">
        <v>7937995580</v>
      </c>
      <c r="B369" s="1">
        <v>41514</v>
      </c>
      <c r="C369">
        <v>69</v>
      </c>
      <c r="D369">
        <f>VLOOKUP(Table3[[#This Row],[violation_code]],Table2[[violation_code]:[category]],3,FALSE)</f>
        <v>5</v>
      </c>
      <c r="E369">
        <v>353164</v>
      </c>
      <c r="F369">
        <v>426</v>
      </c>
      <c r="G369">
        <v>426</v>
      </c>
      <c r="H369" t="s">
        <v>12</v>
      </c>
      <c r="I369">
        <v>1626</v>
      </c>
      <c r="J369" s="2">
        <v>0.68472222222222223</v>
      </c>
      <c r="K369">
        <v>16</v>
      </c>
      <c r="L369" t="s">
        <v>68</v>
      </c>
      <c r="M369" t="s">
        <v>69</v>
      </c>
      <c r="N369" t="str">
        <f>CONCATENATE(Table3[[#This Row],[house_number]], " ",Table3[[#This Row],[street_name]])</f>
        <v>13B E 4th St</v>
      </c>
      <c r="O369" t="s">
        <v>103</v>
      </c>
      <c r="P369" t="s">
        <v>13</v>
      </c>
      <c r="Q369">
        <v>10014</v>
      </c>
      <c r="R369" t="str">
        <f>CONCATENATE(Table3[[#This Row],[address]],",",Table3[[#This Row],[city]],",",Table3[[#This Row],[state]])</f>
        <v>13B E 4th St,New York,NY</v>
      </c>
      <c r="S369">
        <f>VLOOKUP(Table3[[#This Row],[summons_number]],GeocodeResults!A:G,6,FALSE)</f>
        <v>40.728057999999997</v>
      </c>
      <c r="T369">
        <f>VLOOKUP(Table3[[#This Row],[summons_number]],GeocodeResults!A:G,7,FALSE)</f>
        <v>-73.993399999999994</v>
      </c>
    </row>
    <row r="370" spans="1:20" x14ac:dyDescent="0.25">
      <c r="A370">
        <v>7937995579</v>
      </c>
      <c r="B370" s="1">
        <v>41514</v>
      </c>
      <c r="C370">
        <v>42</v>
      </c>
      <c r="D370">
        <f>VLOOKUP(Table3[[#This Row],[violation_code]],Table2[[violation_code]:[category]],3,FALSE)</f>
        <v>4</v>
      </c>
      <c r="E370">
        <v>353164</v>
      </c>
      <c r="F370">
        <v>348</v>
      </c>
      <c r="G370">
        <v>348</v>
      </c>
      <c r="H370" t="s">
        <v>12</v>
      </c>
      <c r="I370">
        <v>1548</v>
      </c>
      <c r="J370" s="2">
        <v>0.65833333333333333</v>
      </c>
      <c r="K370">
        <v>15</v>
      </c>
      <c r="L370">
        <v>689</v>
      </c>
      <c r="M370" t="s">
        <v>17</v>
      </c>
      <c r="N370" t="str">
        <f>CONCATENATE(Table3[[#This Row],[house_number]], " ",Table3[[#This Row],[street_name]])</f>
        <v>689 Broadway</v>
      </c>
      <c r="O370" t="s">
        <v>103</v>
      </c>
      <c r="P370" t="s">
        <v>13</v>
      </c>
      <c r="Q370">
        <v>10014</v>
      </c>
      <c r="R370" t="str">
        <f>CONCATENATE(Table3[[#This Row],[address]],",",Table3[[#This Row],[city]],",",Table3[[#This Row],[state]])</f>
        <v>689 Broadway,New York,NY</v>
      </c>
      <c r="S370">
        <f>VLOOKUP(Table3[[#This Row],[summons_number]],GeocodeResults!A:G,6,FALSE)</f>
        <v>40.728107000000001</v>
      </c>
      <c r="T370">
        <f>VLOOKUP(Table3[[#This Row],[summons_number]],GeocodeResults!A:G,7,FALSE)</f>
        <v>-73.994600000000005</v>
      </c>
    </row>
    <row r="371" spans="1:20" x14ac:dyDescent="0.25">
      <c r="A371">
        <v>7937995567</v>
      </c>
      <c r="B371" s="1">
        <v>41514</v>
      </c>
      <c r="C371">
        <v>69</v>
      </c>
      <c r="D371">
        <f>VLOOKUP(Table3[[#This Row],[violation_code]],Table2[[violation_code]:[category]],3,FALSE)</f>
        <v>5</v>
      </c>
      <c r="E371">
        <v>353164</v>
      </c>
      <c r="F371">
        <v>344</v>
      </c>
      <c r="G371">
        <v>344</v>
      </c>
      <c r="H371" t="s">
        <v>12</v>
      </c>
      <c r="I371">
        <v>1544</v>
      </c>
      <c r="J371" s="2">
        <v>0.65555555555555556</v>
      </c>
      <c r="K371">
        <v>15</v>
      </c>
      <c r="L371">
        <v>678</v>
      </c>
      <c r="M371" t="s">
        <v>17</v>
      </c>
      <c r="N371" t="str">
        <f>CONCATENATE(Table3[[#This Row],[house_number]], " ",Table3[[#This Row],[street_name]])</f>
        <v>678 Broadway</v>
      </c>
      <c r="O371" t="s">
        <v>103</v>
      </c>
      <c r="P371" t="s">
        <v>13</v>
      </c>
      <c r="Q371">
        <v>10014</v>
      </c>
      <c r="R371" t="str">
        <f>CONCATENATE(Table3[[#This Row],[address]],",",Table3[[#This Row],[city]],",",Table3[[#This Row],[state]])</f>
        <v>678 Broadway,New York,NY</v>
      </c>
      <c r="S371">
        <f>VLOOKUP(Table3[[#This Row],[summons_number]],GeocodeResults!A:G,6,FALSE)</f>
        <v>40.727629999999998</v>
      </c>
      <c r="T371">
        <f>VLOOKUP(Table3[[#This Row],[summons_number]],GeocodeResults!A:G,7,FALSE)</f>
        <v>-73.994829999999993</v>
      </c>
    </row>
    <row r="372" spans="1:20" x14ac:dyDescent="0.25">
      <c r="A372">
        <v>7937995520</v>
      </c>
      <c r="B372" s="1">
        <v>41514</v>
      </c>
      <c r="C372">
        <v>20</v>
      </c>
      <c r="D372">
        <f>VLOOKUP(Table3[[#This Row],[violation_code]],Table2[[violation_code]:[category]],3,FALSE)</f>
        <v>2</v>
      </c>
      <c r="E372">
        <v>353164</v>
      </c>
      <c r="F372">
        <v>245</v>
      </c>
      <c r="G372">
        <v>245</v>
      </c>
      <c r="H372" t="s">
        <v>12</v>
      </c>
      <c r="I372">
        <v>1445</v>
      </c>
      <c r="J372" s="2">
        <v>0.61458333333333337</v>
      </c>
      <c r="K372">
        <v>14</v>
      </c>
      <c r="L372">
        <v>39</v>
      </c>
      <c r="M372" t="s">
        <v>64</v>
      </c>
      <c r="N372" t="str">
        <f>CONCATENATE(Table3[[#This Row],[house_number]], " ",Table3[[#This Row],[street_name]])</f>
        <v>39 Bond St</v>
      </c>
      <c r="O372" t="s">
        <v>103</v>
      </c>
      <c r="P372" t="s">
        <v>13</v>
      </c>
      <c r="Q372">
        <v>10014</v>
      </c>
      <c r="R372" t="str">
        <f>CONCATENATE(Table3[[#This Row],[address]],",",Table3[[#This Row],[city]],",",Table3[[#This Row],[state]])</f>
        <v>39 Bond St,New York,NY</v>
      </c>
      <c r="S372">
        <f>VLOOKUP(Table3[[#This Row],[summons_number]],GeocodeResults!A:G,6,FALSE)</f>
        <v>40.726329999999997</v>
      </c>
      <c r="T372">
        <f>VLOOKUP(Table3[[#This Row],[summons_number]],GeocodeResults!A:G,7,FALSE)</f>
        <v>-73.993620000000007</v>
      </c>
    </row>
    <row r="373" spans="1:20" x14ac:dyDescent="0.25">
      <c r="A373">
        <v>7937995518</v>
      </c>
      <c r="B373" s="1">
        <v>41514</v>
      </c>
      <c r="C373">
        <v>20</v>
      </c>
      <c r="D373">
        <f>VLOOKUP(Table3[[#This Row],[violation_code]],Table2[[violation_code]:[category]],3,FALSE)</f>
        <v>2</v>
      </c>
      <c r="E373">
        <v>353164</v>
      </c>
      <c r="F373">
        <v>242</v>
      </c>
      <c r="G373">
        <v>242</v>
      </c>
      <c r="H373" t="s">
        <v>12</v>
      </c>
      <c r="I373">
        <v>1442</v>
      </c>
      <c r="J373" s="2">
        <v>0.61249999999999993</v>
      </c>
      <c r="K373">
        <v>14</v>
      </c>
      <c r="L373">
        <v>48</v>
      </c>
      <c r="M373" t="s">
        <v>64</v>
      </c>
      <c r="N373" t="str">
        <f>CONCATENATE(Table3[[#This Row],[house_number]], " ",Table3[[#This Row],[street_name]])</f>
        <v>48 Bond St</v>
      </c>
      <c r="O373" t="s">
        <v>103</v>
      </c>
      <c r="P373" t="s">
        <v>13</v>
      </c>
      <c r="Q373">
        <v>10014</v>
      </c>
      <c r="R373" t="str">
        <f>CONCATENATE(Table3[[#This Row],[address]],",",Table3[[#This Row],[city]],",",Table3[[#This Row],[state]])</f>
        <v>48 Bond St,New York,NY</v>
      </c>
      <c r="S373">
        <f>VLOOKUP(Table3[[#This Row],[summons_number]],GeocodeResults!A:G,6,FALSE)</f>
        <v>40.726322000000003</v>
      </c>
      <c r="T373">
        <f>VLOOKUP(Table3[[#This Row],[summons_number]],GeocodeResults!A:G,7,FALSE)</f>
        <v>-73.99333</v>
      </c>
    </row>
    <row r="374" spans="1:20" x14ac:dyDescent="0.25">
      <c r="A374">
        <v>7937995506</v>
      </c>
      <c r="B374" s="1">
        <v>41514</v>
      </c>
      <c r="C374">
        <v>71</v>
      </c>
      <c r="D374">
        <f>VLOOKUP(Table3[[#This Row],[violation_code]],Table2[[violation_code]:[category]],3,FALSE)</f>
        <v>5</v>
      </c>
      <c r="E374">
        <v>353164</v>
      </c>
      <c r="F374">
        <v>237</v>
      </c>
      <c r="G374">
        <v>237</v>
      </c>
      <c r="H374" t="s">
        <v>12</v>
      </c>
      <c r="I374">
        <v>1437</v>
      </c>
      <c r="J374" s="2">
        <v>0.60902777777777783</v>
      </c>
      <c r="K374">
        <v>14</v>
      </c>
      <c r="L374">
        <v>54</v>
      </c>
      <c r="M374" t="s">
        <v>64</v>
      </c>
      <c r="N374" t="str">
        <f>CONCATENATE(Table3[[#This Row],[house_number]], " ",Table3[[#This Row],[street_name]])</f>
        <v>54 Bond St</v>
      </c>
      <c r="O374" t="s">
        <v>103</v>
      </c>
      <c r="P374" t="s">
        <v>13</v>
      </c>
      <c r="Q374">
        <v>10014</v>
      </c>
      <c r="R374" t="str">
        <f>CONCATENATE(Table3[[#This Row],[address]],",",Table3[[#This Row],[city]],",",Table3[[#This Row],[state]])</f>
        <v>54 Bond St,New York,NY</v>
      </c>
      <c r="S374">
        <f>VLOOKUP(Table3[[#This Row],[summons_number]],GeocodeResults!A:G,6,FALSE)</f>
        <v>40.72625</v>
      </c>
      <c r="T374">
        <f>VLOOKUP(Table3[[#This Row],[summons_number]],GeocodeResults!A:G,7,FALSE)</f>
        <v>-73.993179999999995</v>
      </c>
    </row>
    <row r="375" spans="1:20" x14ac:dyDescent="0.25">
      <c r="A375">
        <v>7937995490</v>
      </c>
      <c r="B375" s="1">
        <v>41514</v>
      </c>
      <c r="C375">
        <v>20</v>
      </c>
      <c r="D375">
        <f>VLOOKUP(Table3[[#This Row],[violation_code]],Table2[[violation_code]:[category]],3,FALSE)</f>
        <v>2</v>
      </c>
      <c r="E375">
        <v>353164</v>
      </c>
      <c r="F375">
        <v>236</v>
      </c>
      <c r="G375">
        <v>236</v>
      </c>
      <c r="H375" t="s">
        <v>12</v>
      </c>
      <c r="I375">
        <v>1436</v>
      </c>
      <c r="J375" s="2">
        <v>0.60833333333333328</v>
      </c>
      <c r="K375">
        <v>14</v>
      </c>
      <c r="L375">
        <v>54</v>
      </c>
      <c r="M375" t="s">
        <v>64</v>
      </c>
      <c r="N375" t="str">
        <f>CONCATENATE(Table3[[#This Row],[house_number]], " ",Table3[[#This Row],[street_name]])</f>
        <v>54 Bond St</v>
      </c>
      <c r="O375" t="s">
        <v>103</v>
      </c>
      <c r="P375" t="s">
        <v>13</v>
      </c>
      <c r="Q375">
        <v>10014</v>
      </c>
      <c r="R375" t="str">
        <f>CONCATENATE(Table3[[#This Row],[address]],",",Table3[[#This Row],[city]],",",Table3[[#This Row],[state]])</f>
        <v>54 Bond St,New York,NY</v>
      </c>
      <c r="S375">
        <f>VLOOKUP(Table3[[#This Row],[summons_number]],GeocodeResults!A:G,6,FALSE)</f>
        <v>40.72625</v>
      </c>
      <c r="T375">
        <f>VLOOKUP(Table3[[#This Row],[summons_number]],GeocodeResults!A:G,7,FALSE)</f>
        <v>-73.993179999999995</v>
      </c>
    </row>
    <row r="376" spans="1:20" x14ac:dyDescent="0.25">
      <c r="A376">
        <v>7937995488</v>
      </c>
      <c r="B376" s="1">
        <v>41514</v>
      </c>
      <c r="C376">
        <v>19</v>
      </c>
      <c r="D376">
        <f>VLOOKUP(Table3[[#This Row],[violation_code]],Table2[[violation_code]:[category]],3,FALSE)</f>
        <v>2</v>
      </c>
      <c r="E376">
        <v>353164</v>
      </c>
      <c r="F376">
        <v>215</v>
      </c>
      <c r="G376">
        <v>215</v>
      </c>
      <c r="H376" t="s">
        <v>12</v>
      </c>
      <c r="I376">
        <v>1415</v>
      </c>
      <c r="J376" s="2">
        <v>0.59375</v>
      </c>
      <c r="K376">
        <v>14</v>
      </c>
      <c r="L376">
        <v>316</v>
      </c>
      <c r="M376" t="s">
        <v>20</v>
      </c>
      <c r="N376" t="str">
        <f>CONCATENATE(Table3[[#This Row],[house_number]], " ",Table3[[#This Row],[street_name]])</f>
        <v>316 Bowery</v>
      </c>
      <c r="O376" t="s">
        <v>103</v>
      </c>
      <c r="P376" t="s">
        <v>13</v>
      </c>
      <c r="Q376">
        <v>10014</v>
      </c>
      <c r="R376" t="str">
        <f>CONCATENATE(Table3[[#This Row],[address]],",",Table3[[#This Row],[city]],",",Table3[[#This Row],[state]])</f>
        <v>316 Bowery,New York,NY</v>
      </c>
      <c r="S376">
        <f>VLOOKUP(Table3[[#This Row],[summons_number]],GeocodeResults!A:G,6,FALSE)</f>
        <v>40.725135999999999</v>
      </c>
      <c r="T376">
        <f>VLOOKUP(Table3[[#This Row],[summons_number]],GeocodeResults!A:G,7,FALSE)</f>
        <v>-73.992320000000007</v>
      </c>
    </row>
    <row r="377" spans="1:20" x14ac:dyDescent="0.25">
      <c r="A377">
        <v>7937995476</v>
      </c>
      <c r="B377" s="1">
        <v>41514</v>
      </c>
      <c r="C377">
        <v>20</v>
      </c>
      <c r="D377">
        <f>VLOOKUP(Table3[[#This Row],[violation_code]],Table2[[violation_code]:[category]],3,FALSE)</f>
        <v>2</v>
      </c>
      <c r="E377">
        <v>353164</v>
      </c>
      <c r="F377">
        <v>209</v>
      </c>
      <c r="G377">
        <v>209</v>
      </c>
      <c r="H377" t="s">
        <v>12</v>
      </c>
      <c r="I377">
        <v>1409</v>
      </c>
      <c r="J377" s="2">
        <v>0.58958333333333335</v>
      </c>
      <c r="K377">
        <v>14</v>
      </c>
      <c r="L377">
        <v>299</v>
      </c>
      <c r="M377" t="s">
        <v>20</v>
      </c>
      <c r="N377" t="str">
        <f>CONCATENATE(Table3[[#This Row],[house_number]], " ",Table3[[#This Row],[street_name]])</f>
        <v>299 Bowery</v>
      </c>
      <c r="O377" t="s">
        <v>103</v>
      </c>
      <c r="P377" t="s">
        <v>13</v>
      </c>
      <c r="Q377">
        <v>10014</v>
      </c>
      <c r="R377" t="str">
        <f>CONCATENATE(Table3[[#This Row],[address]],",",Table3[[#This Row],[city]],",",Table3[[#This Row],[state]])</f>
        <v>299 Bowery,New York,NY</v>
      </c>
      <c r="S377">
        <f>VLOOKUP(Table3[[#This Row],[summons_number]],GeocodeResults!A:G,6,FALSE)</f>
        <v>40.724629999999998</v>
      </c>
      <c r="T377">
        <f>VLOOKUP(Table3[[#This Row],[summons_number]],GeocodeResults!A:G,7,FALSE)</f>
        <v>-73.992355000000003</v>
      </c>
    </row>
    <row r="378" spans="1:20" x14ac:dyDescent="0.25">
      <c r="A378">
        <v>7937995415</v>
      </c>
      <c r="B378" s="1">
        <v>41514</v>
      </c>
      <c r="C378">
        <v>16</v>
      </c>
      <c r="D378">
        <f>VLOOKUP(Table3[[#This Row],[violation_code]],Table2[[violation_code]:[category]],3,FALSE)</f>
        <v>2</v>
      </c>
      <c r="E378">
        <v>353164</v>
      </c>
      <c r="F378">
        <v>113</v>
      </c>
      <c r="G378">
        <v>113</v>
      </c>
      <c r="H378" t="s">
        <v>12</v>
      </c>
      <c r="I378">
        <v>1313</v>
      </c>
      <c r="J378" s="2">
        <v>0.55069444444444449</v>
      </c>
      <c r="K378">
        <v>13</v>
      </c>
      <c r="L378">
        <v>188</v>
      </c>
      <c r="M378" t="s">
        <v>25</v>
      </c>
      <c r="N378" t="str">
        <f>CONCATENATE(Table3[[#This Row],[house_number]], " ",Table3[[#This Row],[street_name]])</f>
        <v>188 Ludlow St</v>
      </c>
      <c r="O378" t="s">
        <v>103</v>
      </c>
      <c r="P378" t="s">
        <v>13</v>
      </c>
      <c r="Q378">
        <v>10014</v>
      </c>
      <c r="R378" t="str">
        <f>CONCATENATE(Table3[[#This Row],[address]],",",Table3[[#This Row],[city]],",",Table3[[#This Row],[state]])</f>
        <v>188 Ludlow St,New York,NY</v>
      </c>
      <c r="S378">
        <f>VLOOKUP(Table3[[#This Row],[summons_number]],GeocodeResults!A:G,6,FALSE)</f>
        <v>40.722107000000001</v>
      </c>
      <c r="T378">
        <f>VLOOKUP(Table3[[#This Row],[summons_number]],GeocodeResults!A:G,7,FALSE)</f>
        <v>-73.98724</v>
      </c>
    </row>
    <row r="379" spans="1:20" x14ac:dyDescent="0.25">
      <c r="A379">
        <v>7937995403</v>
      </c>
      <c r="B379" s="1">
        <v>41514</v>
      </c>
      <c r="C379">
        <v>20</v>
      </c>
      <c r="D379">
        <f>VLOOKUP(Table3[[#This Row],[violation_code]],Table2[[violation_code]:[category]],3,FALSE)</f>
        <v>2</v>
      </c>
      <c r="E379">
        <v>353164</v>
      </c>
      <c r="F379">
        <v>112</v>
      </c>
      <c r="G379">
        <v>112</v>
      </c>
      <c r="H379" t="s">
        <v>12</v>
      </c>
      <c r="I379">
        <v>1312</v>
      </c>
      <c r="J379" s="2">
        <v>0.54999999999999993</v>
      </c>
      <c r="K379">
        <v>13</v>
      </c>
      <c r="L379">
        <v>179</v>
      </c>
      <c r="M379" t="s">
        <v>25</v>
      </c>
      <c r="N379" t="str">
        <f>CONCATENATE(Table3[[#This Row],[house_number]], " ",Table3[[#This Row],[street_name]])</f>
        <v>179 Ludlow St</v>
      </c>
      <c r="O379" t="s">
        <v>103</v>
      </c>
      <c r="P379" t="s">
        <v>13</v>
      </c>
      <c r="Q379">
        <v>10014</v>
      </c>
      <c r="R379" t="str">
        <f>CONCATENATE(Table3[[#This Row],[address]],",",Table3[[#This Row],[city]],",",Table3[[#This Row],[state]])</f>
        <v>179 Ludlow St,New York,NY</v>
      </c>
      <c r="S379">
        <f>VLOOKUP(Table3[[#This Row],[summons_number]],GeocodeResults!A:G,6,FALSE)</f>
        <v>40.72184</v>
      </c>
      <c r="T379">
        <f>VLOOKUP(Table3[[#This Row],[summons_number]],GeocodeResults!A:G,7,FALSE)</f>
        <v>-73.987530000000007</v>
      </c>
    </row>
    <row r="380" spans="1:20" x14ac:dyDescent="0.25">
      <c r="A380">
        <v>7937995750</v>
      </c>
      <c r="B380" s="1">
        <v>41515</v>
      </c>
      <c r="C380">
        <v>38</v>
      </c>
      <c r="D380">
        <f>VLOOKUP(Table3[[#This Row],[violation_code]],Table2[[violation_code]:[category]],3,FALSE)</f>
        <v>5</v>
      </c>
      <c r="E380">
        <v>353164</v>
      </c>
      <c r="F380">
        <v>305</v>
      </c>
      <c r="G380">
        <v>305</v>
      </c>
      <c r="H380" t="s">
        <v>12</v>
      </c>
      <c r="I380">
        <v>1505</v>
      </c>
      <c r="J380" s="2">
        <v>0.62847222222222221</v>
      </c>
      <c r="K380">
        <v>15</v>
      </c>
      <c r="L380">
        <v>125</v>
      </c>
      <c r="M380" t="s">
        <v>52</v>
      </c>
      <c r="N380" t="str">
        <f>CONCATENATE(Table3[[#This Row],[house_number]], " ",Table3[[#This Row],[street_name]])</f>
        <v>125 Orchard St</v>
      </c>
      <c r="O380" t="s">
        <v>103</v>
      </c>
      <c r="P380" t="s">
        <v>13</v>
      </c>
      <c r="Q380">
        <v>10014</v>
      </c>
      <c r="R380" t="str">
        <f>CONCATENATE(Table3[[#This Row],[address]],",",Table3[[#This Row],[city]],",",Table3[[#This Row],[state]])</f>
        <v>125 Orchard St,New York,NY</v>
      </c>
      <c r="S380">
        <f>VLOOKUP(Table3[[#This Row],[summons_number]],GeocodeResults!A:G,6,FALSE)</f>
        <v>40.719566</v>
      </c>
      <c r="T380">
        <f>VLOOKUP(Table3[[#This Row],[summons_number]],GeocodeResults!A:G,7,FALSE)</f>
        <v>-73.989570000000001</v>
      </c>
    </row>
    <row r="381" spans="1:20" x14ac:dyDescent="0.25">
      <c r="A381">
        <v>7937995737</v>
      </c>
      <c r="B381" s="1">
        <v>41515</v>
      </c>
      <c r="C381">
        <v>10</v>
      </c>
      <c r="D381">
        <f>VLOOKUP(Table3[[#This Row],[violation_code]],Table2[[violation_code]:[category]],3,FALSE)</f>
        <v>2</v>
      </c>
      <c r="E381">
        <v>353164</v>
      </c>
      <c r="F381">
        <v>219</v>
      </c>
      <c r="G381">
        <v>219</v>
      </c>
      <c r="H381" t="s">
        <v>12</v>
      </c>
      <c r="I381">
        <v>1419</v>
      </c>
      <c r="J381" s="2">
        <v>0.59652777777777777</v>
      </c>
      <c r="K381">
        <v>14</v>
      </c>
      <c r="L381">
        <v>87</v>
      </c>
      <c r="M381" t="s">
        <v>35</v>
      </c>
      <c r="N381" t="str">
        <f>CONCATENATE(Table3[[#This Row],[house_number]], " ",Table3[[#This Row],[street_name]])</f>
        <v>87 Rivington St</v>
      </c>
      <c r="O381" t="s">
        <v>103</v>
      </c>
      <c r="P381" t="s">
        <v>13</v>
      </c>
      <c r="Q381">
        <v>10014</v>
      </c>
      <c r="R381" t="str">
        <f>CONCATENATE(Table3[[#This Row],[address]],",",Table3[[#This Row],[city]],",",Table3[[#This Row],[state]])</f>
        <v>87 Rivington St,New York,NY</v>
      </c>
      <c r="S381">
        <f>VLOOKUP(Table3[[#This Row],[summons_number]],GeocodeResults!A:G,6,FALSE)</f>
        <v>40.720219999999998</v>
      </c>
      <c r="T381">
        <f>VLOOKUP(Table3[[#This Row],[summons_number]],GeocodeResults!A:G,7,FALSE)</f>
        <v>-73.989009999999993</v>
      </c>
    </row>
    <row r="382" spans="1:20" x14ac:dyDescent="0.25">
      <c r="A382">
        <v>7937995725</v>
      </c>
      <c r="B382" s="1">
        <v>41515</v>
      </c>
      <c r="C382">
        <v>37</v>
      </c>
      <c r="D382">
        <f>VLOOKUP(Table3[[#This Row],[violation_code]],Table2[[violation_code]:[category]],3,FALSE)</f>
        <v>4</v>
      </c>
      <c r="E382">
        <v>353164</v>
      </c>
      <c r="F382">
        <v>215</v>
      </c>
      <c r="G382">
        <v>215</v>
      </c>
      <c r="H382" t="s">
        <v>12</v>
      </c>
      <c r="I382">
        <v>1415</v>
      </c>
      <c r="J382" s="2">
        <v>0.59375</v>
      </c>
      <c r="K382">
        <v>14</v>
      </c>
      <c r="L382">
        <v>137</v>
      </c>
      <c r="M382" t="s">
        <v>41</v>
      </c>
      <c r="N382" t="str">
        <f>CONCATENATE(Table3[[#This Row],[house_number]], " ",Table3[[#This Row],[street_name]])</f>
        <v>137 Allen St</v>
      </c>
      <c r="O382" t="s">
        <v>103</v>
      </c>
      <c r="P382" t="s">
        <v>13</v>
      </c>
      <c r="Q382">
        <v>10014</v>
      </c>
      <c r="R382" t="str">
        <f>CONCATENATE(Table3[[#This Row],[address]],",",Table3[[#This Row],[city]],",",Table3[[#This Row],[state]])</f>
        <v>137 Allen St,New York,NY</v>
      </c>
      <c r="S382">
        <f>VLOOKUP(Table3[[#This Row],[summons_number]],GeocodeResults!A:G,6,FALSE)</f>
        <v>40.719684999999998</v>
      </c>
      <c r="T382">
        <f>VLOOKUP(Table3[[#This Row],[summons_number]],GeocodeResults!A:G,7,FALSE)</f>
        <v>-73.990364</v>
      </c>
    </row>
    <row r="383" spans="1:20" x14ac:dyDescent="0.25">
      <c r="A383">
        <v>7937995713</v>
      </c>
      <c r="B383" s="1">
        <v>41515</v>
      </c>
      <c r="C383">
        <v>38</v>
      </c>
      <c r="D383">
        <f>VLOOKUP(Table3[[#This Row],[violation_code]],Table2[[violation_code]:[category]],3,FALSE)</f>
        <v>5</v>
      </c>
      <c r="E383">
        <v>353164</v>
      </c>
      <c r="F383">
        <v>209</v>
      </c>
      <c r="G383">
        <v>209</v>
      </c>
      <c r="H383" t="s">
        <v>12</v>
      </c>
      <c r="I383">
        <v>1409</v>
      </c>
      <c r="J383" s="2">
        <v>0.58958333333333335</v>
      </c>
      <c r="K383">
        <v>14</v>
      </c>
      <c r="L383">
        <v>169</v>
      </c>
      <c r="M383" t="s">
        <v>41</v>
      </c>
      <c r="N383" t="str">
        <f>CONCATENATE(Table3[[#This Row],[house_number]], " ",Table3[[#This Row],[street_name]])</f>
        <v>169 Allen St</v>
      </c>
      <c r="O383" t="s">
        <v>103</v>
      </c>
      <c r="P383" t="s">
        <v>13</v>
      </c>
      <c r="Q383">
        <v>10014</v>
      </c>
      <c r="R383" t="str">
        <f>CONCATENATE(Table3[[#This Row],[address]],",",Table3[[#This Row],[city]],",",Table3[[#This Row],[state]])</f>
        <v>169 Allen St,New York,NY</v>
      </c>
      <c r="S383">
        <f>VLOOKUP(Table3[[#This Row],[summons_number]],GeocodeResults!A:G,6,FALSE)</f>
        <v>40.7211</v>
      </c>
      <c r="T383">
        <f>VLOOKUP(Table3[[#This Row],[summons_number]],GeocodeResults!A:G,7,FALSE)</f>
        <v>-73.989624000000006</v>
      </c>
    </row>
    <row r="384" spans="1:20" x14ac:dyDescent="0.25">
      <c r="A384">
        <v>7937995695</v>
      </c>
      <c r="B384" s="1">
        <v>41515</v>
      </c>
      <c r="C384">
        <v>16</v>
      </c>
      <c r="D384">
        <f>VLOOKUP(Table3[[#This Row],[violation_code]],Table2[[violation_code]:[category]],3,FALSE)</f>
        <v>2</v>
      </c>
      <c r="E384">
        <v>353164</v>
      </c>
      <c r="F384">
        <v>154</v>
      </c>
      <c r="G384">
        <v>154</v>
      </c>
      <c r="H384" t="s">
        <v>12</v>
      </c>
      <c r="I384">
        <v>1354</v>
      </c>
      <c r="J384" s="2">
        <v>0.57916666666666672</v>
      </c>
      <c r="K384">
        <v>13</v>
      </c>
      <c r="L384">
        <v>188</v>
      </c>
      <c r="M384" t="s">
        <v>25</v>
      </c>
      <c r="N384" t="str">
        <f>CONCATENATE(Table3[[#This Row],[house_number]], " ",Table3[[#This Row],[street_name]])</f>
        <v>188 Ludlow St</v>
      </c>
      <c r="O384" t="s">
        <v>103</v>
      </c>
      <c r="P384" t="s">
        <v>13</v>
      </c>
      <c r="Q384">
        <v>10014</v>
      </c>
      <c r="R384" t="str">
        <f>CONCATENATE(Table3[[#This Row],[address]],",",Table3[[#This Row],[city]],",",Table3[[#This Row],[state]])</f>
        <v>188 Ludlow St,New York,NY</v>
      </c>
      <c r="S384">
        <f>VLOOKUP(Table3[[#This Row],[summons_number]],GeocodeResults!A:G,6,FALSE)</f>
        <v>40.722107000000001</v>
      </c>
      <c r="T384">
        <f>VLOOKUP(Table3[[#This Row],[summons_number]],GeocodeResults!A:G,7,FALSE)</f>
        <v>-73.98724</v>
      </c>
    </row>
    <row r="385" spans="1:20" x14ac:dyDescent="0.25">
      <c r="A385">
        <v>7937995660</v>
      </c>
      <c r="B385" s="1">
        <v>41515</v>
      </c>
      <c r="C385">
        <v>38</v>
      </c>
      <c r="D385">
        <f>VLOOKUP(Table3[[#This Row],[violation_code]],Table2[[violation_code]:[category]],3,FALSE)</f>
        <v>5</v>
      </c>
      <c r="E385">
        <v>353164</v>
      </c>
      <c r="F385">
        <v>117</v>
      </c>
      <c r="G385">
        <v>117</v>
      </c>
      <c r="H385" t="s">
        <v>12</v>
      </c>
      <c r="I385">
        <v>1317</v>
      </c>
      <c r="J385" s="2">
        <v>0.55347222222222225</v>
      </c>
      <c r="K385">
        <v>13</v>
      </c>
      <c r="L385">
        <v>105</v>
      </c>
      <c r="M385" t="s">
        <v>34</v>
      </c>
      <c r="N385" t="str">
        <f>CONCATENATE(Table3[[#This Row],[house_number]], " ",Table3[[#This Row],[street_name]])</f>
        <v>105 Stanton St</v>
      </c>
      <c r="O385" t="s">
        <v>103</v>
      </c>
      <c r="P385" t="s">
        <v>13</v>
      </c>
      <c r="Q385">
        <v>10014</v>
      </c>
      <c r="R385" t="str">
        <f>CONCATENATE(Table3[[#This Row],[address]],",",Table3[[#This Row],[city]],",",Table3[[#This Row],[state]])</f>
        <v>105 Stanton St,New York,NY</v>
      </c>
      <c r="S385">
        <f>VLOOKUP(Table3[[#This Row],[summons_number]],GeocodeResults!A:G,6,FALSE)</f>
        <v>40.721176</v>
      </c>
      <c r="T385">
        <f>VLOOKUP(Table3[[#This Row],[summons_number]],GeocodeResults!A:G,7,FALSE)</f>
        <v>-73.987769999999998</v>
      </c>
    </row>
    <row r="386" spans="1:20" x14ac:dyDescent="0.25">
      <c r="A386">
        <v>7937995634</v>
      </c>
      <c r="B386" s="1">
        <v>41515</v>
      </c>
      <c r="C386">
        <v>10</v>
      </c>
      <c r="D386">
        <f>VLOOKUP(Table3[[#This Row],[violation_code]],Table2[[violation_code]:[category]],3,FALSE)</f>
        <v>2</v>
      </c>
      <c r="E386">
        <v>353164</v>
      </c>
      <c r="F386">
        <v>1246</v>
      </c>
      <c r="G386">
        <v>46</v>
      </c>
      <c r="H386" t="s">
        <v>12</v>
      </c>
      <c r="I386">
        <v>1246</v>
      </c>
      <c r="J386" s="2">
        <v>0.53194444444444444</v>
      </c>
      <c r="K386">
        <v>12</v>
      </c>
      <c r="L386">
        <v>98</v>
      </c>
      <c r="M386" t="s">
        <v>54</v>
      </c>
      <c r="N386" t="str">
        <f>CONCATENATE(Table3[[#This Row],[house_number]], " ",Table3[[#This Row],[street_name]])</f>
        <v>98 Suffolk St</v>
      </c>
      <c r="O386" t="s">
        <v>103</v>
      </c>
      <c r="P386" t="s">
        <v>13</v>
      </c>
      <c r="Q386">
        <v>10014</v>
      </c>
      <c r="R386" t="str">
        <f>CONCATENATE(Table3[[#This Row],[address]],",",Table3[[#This Row],[city]],",",Table3[[#This Row],[state]])</f>
        <v>98 Suffolk St,New York,NY</v>
      </c>
      <c r="S386">
        <f>VLOOKUP(Table3[[#This Row],[summons_number]],GeocodeResults!A:G,6,FALSE)</f>
        <v>40.718395000000001</v>
      </c>
      <c r="T386">
        <f>VLOOKUP(Table3[[#This Row],[summons_number]],GeocodeResults!A:G,7,FALSE)</f>
        <v>-73.986320000000006</v>
      </c>
    </row>
    <row r="387" spans="1:20" x14ac:dyDescent="0.25">
      <c r="A387">
        <v>7937995841</v>
      </c>
      <c r="B387" s="1">
        <v>41515</v>
      </c>
      <c r="C387">
        <v>38</v>
      </c>
      <c r="D387">
        <f>VLOOKUP(Table3[[#This Row],[violation_code]],Table2[[violation_code]:[category]],3,FALSE)</f>
        <v>5</v>
      </c>
      <c r="E387">
        <v>353164</v>
      </c>
      <c r="F387">
        <v>540</v>
      </c>
      <c r="G387">
        <v>540</v>
      </c>
      <c r="H387" t="s">
        <v>12</v>
      </c>
      <c r="I387">
        <v>1740</v>
      </c>
      <c r="J387" s="2">
        <v>0.73611111111111116</v>
      </c>
      <c r="K387">
        <v>17</v>
      </c>
      <c r="L387">
        <v>106</v>
      </c>
      <c r="M387" t="s">
        <v>33</v>
      </c>
      <c r="N387" t="str">
        <f>CONCATENATE(Table3[[#This Row],[house_number]], " ",Table3[[#This Row],[street_name]])</f>
        <v>106 Forsyth St</v>
      </c>
      <c r="O387" t="s">
        <v>103</v>
      </c>
      <c r="P387" t="s">
        <v>13</v>
      </c>
      <c r="Q387">
        <v>10014</v>
      </c>
      <c r="R387" t="str">
        <f>CONCATENATE(Table3[[#This Row],[address]],",",Table3[[#This Row],[city]],",",Table3[[#This Row],[state]])</f>
        <v>106 Forsyth St,New York,NY</v>
      </c>
      <c r="S387">
        <f>VLOOKUP(Table3[[#This Row],[summons_number]],GeocodeResults!A:G,6,FALSE)</f>
        <v>40.718696999999999</v>
      </c>
      <c r="T387">
        <f>VLOOKUP(Table3[[#This Row],[summons_number]],GeocodeResults!A:G,7,FALSE)</f>
        <v>-73.992620000000002</v>
      </c>
    </row>
    <row r="388" spans="1:20" x14ac:dyDescent="0.25">
      <c r="A388">
        <v>7937995830</v>
      </c>
      <c r="B388" s="1">
        <v>41515</v>
      </c>
      <c r="C388">
        <v>37</v>
      </c>
      <c r="D388">
        <f>VLOOKUP(Table3[[#This Row],[violation_code]],Table2[[violation_code]:[category]],3,FALSE)</f>
        <v>4</v>
      </c>
      <c r="E388">
        <v>353164</v>
      </c>
      <c r="F388">
        <v>537</v>
      </c>
      <c r="G388">
        <v>537</v>
      </c>
      <c r="H388" t="s">
        <v>12</v>
      </c>
      <c r="I388">
        <v>1737</v>
      </c>
      <c r="J388" s="2">
        <v>0.73402777777777783</v>
      </c>
      <c r="K388">
        <v>17</v>
      </c>
      <c r="L388">
        <v>104</v>
      </c>
      <c r="M388" t="s">
        <v>33</v>
      </c>
      <c r="N388" t="str">
        <f>CONCATENATE(Table3[[#This Row],[house_number]], " ",Table3[[#This Row],[street_name]])</f>
        <v>104 Forsyth St</v>
      </c>
      <c r="O388" t="s">
        <v>103</v>
      </c>
      <c r="P388" t="s">
        <v>13</v>
      </c>
      <c r="Q388">
        <v>10014</v>
      </c>
      <c r="R388" t="str">
        <f>CONCATENATE(Table3[[#This Row],[address]],",",Table3[[#This Row],[city]],",",Table3[[#This Row],[state]])</f>
        <v>104 Forsyth St,New York,NY</v>
      </c>
      <c r="S388">
        <f>VLOOKUP(Table3[[#This Row],[summons_number]],GeocodeResults!A:G,6,FALSE)</f>
        <v>40.718586000000002</v>
      </c>
      <c r="T388">
        <f>VLOOKUP(Table3[[#This Row],[summons_number]],GeocodeResults!A:G,7,FALSE)</f>
        <v>-73.992679999999993</v>
      </c>
    </row>
    <row r="389" spans="1:20" x14ac:dyDescent="0.25">
      <c r="A389">
        <v>7937995816</v>
      </c>
      <c r="B389" s="1">
        <v>41515</v>
      </c>
      <c r="C389">
        <v>14</v>
      </c>
      <c r="D389">
        <f>VLOOKUP(Table3[[#This Row],[violation_code]],Table2[[violation_code]:[category]],3,FALSE)</f>
        <v>2</v>
      </c>
      <c r="E389">
        <v>353164</v>
      </c>
      <c r="F389">
        <v>445</v>
      </c>
      <c r="G389">
        <v>445</v>
      </c>
      <c r="H389" t="s">
        <v>12</v>
      </c>
      <c r="I389">
        <v>1645</v>
      </c>
      <c r="J389" s="2">
        <v>0.69791666666666663</v>
      </c>
      <c r="K389">
        <v>16</v>
      </c>
      <c r="L389">
        <v>90</v>
      </c>
      <c r="M389" t="s">
        <v>42</v>
      </c>
      <c r="N389" t="str">
        <f>CONCATENATE(Table3[[#This Row],[house_number]], " ",Table3[[#This Row],[street_name]])</f>
        <v>90 Delancey St</v>
      </c>
      <c r="O389" t="s">
        <v>103</v>
      </c>
      <c r="P389" t="s">
        <v>13</v>
      </c>
      <c r="Q389">
        <v>10014</v>
      </c>
      <c r="R389" t="str">
        <f>CONCATENATE(Table3[[#This Row],[address]],",",Table3[[#This Row],[city]],",",Table3[[#This Row],[state]])</f>
        <v>90 Delancey St,New York,NY</v>
      </c>
      <c r="S389">
        <f>VLOOKUP(Table3[[#This Row],[summons_number]],GeocodeResults!A:G,6,FALSE)</f>
        <v>40.718997999999999</v>
      </c>
      <c r="T389">
        <f>VLOOKUP(Table3[[#This Row],[summons_number]],GeocodeResults!A:G,7,FALSE)</f>
        <v>-73.98948</v>
      </c>
    </row>
    <row r="390" spans="1:20" x14ac:dyDescent="0.25">
      <c r="A390">
        <v>7937995804</v>
      </c>
      <c r="B390" s="1">
        <v>41515</v>
      </c>
      <c r="C390">
        <v>37</v>
      </c>
      <c r="D390">
        <f>VLOOKUP(Table3[[#This Row],[violation_code]],Table2[[violation_code]:[category]],3,FALSE)</f>
        <v>4</v>
      </c>
      <c r="E390">
        <v>353164</v>
      </c>
      <c r="F390">
        <v>435</v>
      </c>
      <c r="G390">
        <v>435</v>
      </c>
      <c r="H390" t="s">
        <v>12</v>
      </c>
      <c r="I390">
        <v>1635</v>
      </c>
      <c r="J390" s="2">
        <v>0.69097222222222221</v>
      </c>
      <c r="K390">
        <v>16</v>
      </c>
      <c r="L390" t="s">
        <v>70</v>
      </c>
      <c r="M390" t="s">
        <v>34</v>
      </c>
      <c r="N390" t="str">
        <f>CONCATENATE(Table3[[#This Row],[house_number]], " ",Table3[[#This Row],[street_name]])</f>
        <v>90-96 Stanton St</v>
      </c>
      <c r="O390" t="s">
        <v>103</v>
      </c>
      <c r="P390" t="s">
        <v>13</v>
      </c>
      <c r="Q390">
        <v>10014</v>
      </c>
      <c r="R390" t="str">
        <f>CONCATENATE(Table3[[#This Row],[address]],",",Table3[[#This Row],[city]],",",Table3[[#This Row],[state]])</f>
        <v>90-96 Stanton St,New York,NY</v>
      </c>
      <c r="S390">
        <f>VLOOKUP(Table3[[#This Row],[summons_number]],GeocodeResults!A:G,6,FALSE)</f>
        <v>40.721508</v>
      </c>
      <c r="T390">
        <f>VLOOKUP(Table3[[#This Row],[summons_number]],GeocodeResults!A:G,7,FALSE)</f>
        <v>-73.988470000000007</v>
      </c>
    </row>
    <row r="391" spans="1:20" x14ac:dyDescent="0.25">
      <c r="A391">
        <v>7937995798</v>
      </c>
      <c r="B391" s="1">
        <v>41515</v>
      </c>
      <c r="C391">
        <v>38</v>
      </c>
      <c r="D391">
        <f>VLOOKUP(Table3[[#This Row],[violation_code]],Table2[[violation_code]:[category]],3,FALSE)</f>
        <v>5</v>
      </c>
      <c r="E391">
        <v>353164</v>
      </c>
      <c r="F391">
        <v>422</v>
      </c>
      <c r="G391">
        <v>422</v>
      </c>
      <c r="H391" t="s">
        <v>12</v>
      </c>
      <c r="I391">
        <v>1622</v>
      </c>
      <c r="J391" s="2">
        <v>0.68194444444444446</v>
      </c>
      <c r="K391">
        <v>16</v>
      </c>
      <c r="L391">
        <v>157</v>
      </c>
      <c r="M391" t="s">
        <v>41</v>
      </c>
      <c r="N391" t="str">
        <f>CONCATENATE(Table3[[#This Row],[house_number]], " ",Table3[[#This Row],[street_name]])</f>
        <v>157 Allen St</v>
      </c>
      <c r="O391" t="s">
        <v>103</v>
      </c>
      <c r="P391" t="s">
        <v>13</v>
      </c>
      <c r="Q391">
        <v>10014</v>
      </c>
      <c r="R391" t="str">
        <f>CONCATENATE(Table3[[#This Row],[address]],",",Table3[[#This Row],[city]],",",Table3[[#This Row],[state]])</f>
        <v>157 Allen St,New York,NY</v>
      </c>
      <c r="S391">
        <f>VLOOKUP(Table3[[#This Row],[summons_number]],GeocodeResults!A:G,6,FALSE)</f>
        <v>40.721440000000001</v>
      </c>
      <c r="T391">
        <f>VLOOKUP(Table3[[#This Row],[summons_number]],GeocodeResults!A:G,7,FALSE)</f>
        <v>-73.989440000000002</v>
      </c>
    </row>
    <row r="392" spans="1:20" x14ac:dyDescent="0.25">
      <c r="A392">
        <v>7937995786</v>
      </c>
      <c r="B392" s="1">
        <v>41515</v>
      </c>
      <c r="C392">
        <v>20</v>
      </c>
      <c r="D392">
        <f>VLOOKUP(Table3[[#This Row],[violation_code]],Table2[[violation_code]:[category]],3,FALSE)</f>
        <v>2</v>
      </c>
      <c r="E392">
        <v>353164</v>
      </c>
      <c r="F392">
        <v>323</v>
      </c>
      <c r="G392">
        <v>323</v>
      </c>
      <c r="H392" t="s">
        <v>12</v>
      </c>
      <c r="I392">
        <v>1523</v>
      </c>
      <c r="J392" s="2">
        <v>0.64097222222222217</v>
      </c>
      <c r="K392">
        <v>15</v>
      </c>
      <c r="L392">
        <v>58</v>
      </c>
      <c r="M392" t="s">
        <v>35</v>
      </c>
      <c r="N392" t="str">
        <f>CONCATENATE(Table3[[#This Row],[house_number]], " ",Table3[[#This Row],[street_name]])</f>
        <v>58 Rivington St</v>
      </c>
      <c r="O392" t="s">
        <v>103</v>
      </c>
      <c r="P392" t="s">
        <v>13</v>
      </c>
      <c r="Q392">
        <v>10014</v>
      </c>
      <c r="R392" t="str">
        <f>CONCATENATE(Table3[[#This Row],[address]],",",Table3[[#This Row],[city]],",",Table3[[#This Row],[state]])</f>
        <v>58 Rivington St,New York,NY</v>
      </c>
      <c r="S392">
        <f>VLOOKUP(Table3[[#This Row],[summons_number]],GeocodeResults!A:G,6,FALSE)</f>
        <v>40.720750000000002</v>
      </c>
      <c r="T392">
        <f>VLOOKUP(Table3[[#This Row],[summons_number]],GeocodeResults!A:G,7,FALSE)</f>
        <v>-73.990369999999999</v>
      </c>
    </row>
    <row r="393" spans="1:20" x14ac:dyDescent="0.25">
      <c r="A393">
        <v>7937995774</v>
      </c>
      <c r="B393" s="1">
        <v>41515</v>
      </c>
      <c r="C393">
        <v>38</v>
      </c>
      <c r="D393">
        <f>VLOOKUP(Table3[[#This Row],[violation_code]],Table2[[violation_code]:[category]],3,FALSE)</f>
        <v>5</v>
      </c>
      <c r="E393">
        <v>353164</v>
      </c>
      <c r="F393">
        <v>315</v>
      </c>
      <c r="G393">
        <v>315</v>
      </c>
      <c r="H393" t="s">
        <v>12</v>
      </c>
      <c r="I393">
        <v>1515</v>
      </c>
      <c r="J393" s="2">
        <v>0.63541666666666663</v>
      </c>
      <c r="K393">
        <v>15</v>
      </c>
      <c r="L393">
        <v>188</v>
      </c>
      <c r="M393" t="s">
        <v>25</v>
      </c>
      <c r="N393" t="str">
        <f>CONCATENATE(Table3[[#This Row],[house_number]], " ",Table3[[#This Row],[street_name]])</f>
        <v>188 Ludlow St</v>
      </c>
      <c r="O393" t="s">
        <v>103</v>
      </c>
      <c r="P393" t="s">
        <v>13</v>
      </c>
      <c r="Q393">
        <v>10014</v>
      </c>
      <c r="R393" t="str">
        <f>CONCATENATE(Table3[[#This Row],[address]],",",Table3[[#This Row],[city]],",",Table3[[#This Row],[state]])</f>
        <v>188 Ludlow St,New York,NY</v>
      </c>
      <c r="S393">
        <f>VLOOKUP(Table3[[#This Row],[summons_number]],GeocodeResults!A:G,6,FALSE)</f>
        <v>40.722107000000001</v>
      </c>
      <c r="T393">
        <f>VLOOKUP(Table3[[#This Row],[summons_number]],GeocodeResults!A:G,7,FALSE)</f>
        <v>-73.98724</v>
      </c>
    </row>
    <row r="394" spans="1:20" x14ac:dyDescent="0.25">
      <c r="A394">
        <v>7937995762</v>
      </c>
      <c r="B394" s="1">
        <v>41515</v>
      </c>
      <c r="C394">
        <v>37</v>
      </c>
      <c r="D394">
        <f>VLOOKUP(Table3[[#This Row],[violation_code]],Table2[[violation_code]:[category]],3,FALSE)</f>
        <v>4</v>
      </c>
      <c r="E394">
        <v>353164</v>
      </c>
      <c r="F394">
        <v>308</v>
      </c>
      <c r="G394">
        <v>308</v>
      </c>
      <c r="H394" t="s">
        <v>12</v>
      </c>
      <c r="I394">
        <v>1508</v>
      </c>
      <c r="J394" s="2">
        <v>0.63055555555555554</v>
      </c>
      <c r="K394">
        <v>15</v>
      </c>
      <c r="L394">
        <v>157</v>
      </c>
      <c r="M394" t="s">
        <v>52</v>
      </c>
      <c r="N394" t="str">
        <f>CONCATENATE(Table3[[#This Row],[house_number]], " ",Table3[[#This Row],[street_name]])</f>
        <v>157 Orchard St</v>
      </c>
      <c r="O394" t="s">
        <v>103</v>
      </c>
      <c r="P394" t="s">
        <v>13</v>
      </c>
      <c r="Q394">
        <v>10014</v>
      </c>
      <c r="R394" t="str">
        <f>CONCATENATE(Table3[[#This Row],[address]],",",Table3[[#This Row],[city]],",",Table3[[#This Row],[state]])</f>
        <v>157 Orchard St,New York,NY</v>
      </c>
      <c r="S394">
        <f>VLOOKUP(Table3[[#This Row],[summons_number]],GeocodeResults!A:G,6,FALSE)</f>
        <v>40.720863000000001</v>
      </c>
      <c r="T394">
        <f>VLOOKUP(Table3[[#This Row],[summons_number]],GeocodeResults!A:G,7,FALSE)</f>
        <v>-73.988910000000004</v>
      </c>
    </row>
    <row r="395" spans="1:20" x14ac:dyDescent="0.25">
      <c r="A395">
        <v>7937995749</v>
      </c>
      <c r="B395" s="1">
        <v>41515</v>
      </c>
      <c r="C395">
        <v>10</v>
      </c>
      <c r="D395">
        <f>VLOOKUP(Table3[[#This Row],[violation_code]],Table2[[violation_code]:[category]],3,FALSE)</f>
        <v>2</v>
      </c>
      <c r="E395">
        <v>353164</v>
      </c>
      <c r="F395">
        <v>220</v>
      </c>
      <c r="G395">
        <v>220</v>
      </c>
      <c r="H395" t="s">
        <v>12</v>
      </c>
      <c r="I395">
        <v>1420</v>
      </c>
      <c r="J395" s="2">
        <v>0.59722222222222221</v>
      </c>
      <c r="K395">
        <v>14</v>
      </c>
      <c r="L395">
        <v>92</v>
      </c>
      <c r="M395" t="s">
        <v>35</v>
      </c>
      <c r="N395" t="str">
        <f>CONCATENATE(Table3[[#This Row],[house_number]], " ",Table3[[#This Row],[street_name]])</f>
        <v>92 Rivington St</v>
      </c>
      <c r="O395" t="s">
        <v>103</v>
      </c>
      <c r="P395" t="s">
        <v>13</v>
      </c>
      <c r="Q395">
        <v>10014</v>
      </c>
      <c r="R395" t="str">
        <f>CONCATENATE(Table3[[#This Row],[address]],",",Table3[[#This Row],[city]],",",Table3[[#This Row],[state]])</f>
        <v>92 Rivington St,New York,NY</v>
      </c>
      <c r="S395">
        <f>VLOOKUP(Table3[[#This Row],[summons_number]],GeocodeResults!A:G,6,FALSE)</f>
        <v>40.720244999999998</v>
      </c>
      <c r="T395">
        <f>VLOOKUP(Table3[[#This Row],[summons_number]],GeocodeResults!A:G,7,FALSE)</f>
        <v>-73.988709999999998</v>
      </c>
    </row>
    <row r="396" spans="1:20" x14ac:dyDescent="0.25">
      <c r="A396">
        <v>7937995701</v>
      </c>
      <c r="B396" s="1">
        <v>41515</v>
      </c>
      <c r="C396">
        <v>14</v>
      </c>
      <c r="D396">
        <f>VLOOKUP(Table3[[#This Row],[violation_code]],Table2[[violation_code]:[category]],3,FALSE)</f>
        <v>2</v>
      </c>
      <c r="E396">
        <v>353164</v>
      </c>
      <c r="F396">
        <v>203</v>
      </c>
      <c r="G396">
        <v>203</v>
      </c>
      <c r="H396" t="s">
        <v>12</v>
      </c>
      <c r="I396">
        <v>1403</v>
      </c>
      <c r="J396" s="2">
        <v>0.5854166666666667</v>
      </c>
      <c r="K396">
        <v>14</v>
      </c>
      <c r="L396">
        <v>157</v>
      </c>
      <c r="M396" t="s">
        <v>26</v>
      </c>
      <c r="N396" t="str">
        <f>CONCATENATE(Table3[[#This Row],[house_number]], " ",Table3[[#This Row],[street_name]])</f>
        <v>157 E Houston St</v>
      </c>
      <c r="O396" t="s">
        <v>103</v>
      </c>
      <c r="P396" t="s">
        <v>13</v>
      </c>
      <c r="Q396">
        <v>10014</v>
      </c>
      <c r="R396" t="str">
        <f>CONCATENATE(Table3[[#This Row],[address]],",",Table3[[#This Row],[city]],",",Table3[[#This Row],[state]])</f>
        <v>157 E Houston St,New York,NY</v>
      </c>
      <c r="S396">
        <f>VLOOKUP(Table3[[#This Row],[summons_number]],GeocodeResults!A:G,6,FALSE)</f>
        <v>40.723053</v>
      </c>
      <c r="T396">
        <f>VLOOKUP(Table3[[#This Row],[summons_number]],GeocodeResults!A:G,7,FALSE)</f>
        <v>-73.989199999999997</v>
      </c>
    </row>
    <row r="397" spans="1:20" x14ac:dyDescent="0.25">
      <c r="A397">
        <v>7937995683</v>
      </c>
      <c r="B397" s="1">
        <v>41515</v>
      </c>
      <c r="C397">
        <v>38</v>
      </c>
      <c r="D397">
        <f>VLOOKUP(Table3[[#This Row],[violation_code]],Table2[[violation_code]:[category]],3,FALSE)</f>
        <v>5</v>
      </c>
      <c r="E397">
        <v>353164</v>
      </c>
      <c r="F397">
        <v>128</v>
      </c>
      <c r="G397">
        <v>128</v>
      </c>
      <c r="H397" t="s">
        <v>12</v>
      </c>
      <c r="I397">
        <v>1328</v>
      </c>
      <c r="J397" s="2">
        <v>0.56111111111111112</v>
      </c>
      <c r="K397">
        <v>13</v>
      </c>
      <c r="L397">
        <v>188</v>
      </c>
      <c r="M397" t="s">
        <v>25</v>
      </c>
      <c r="N397" t="str">
        <f>CONCATENATE(Table3[[#This Row],[house_number]], " ",Table3[[#This Row],[street_name]])</f>
        <v>188 Ludlow St</v>
      </c>
      <c r="O397" t="s">
        <v>103</v>
      </c>
      <c r="P397" t="s">
        <v>13</v>
      </c>
      <c r="Q397">
        <v>10014</v>
      </c>
      <c r="R397" t="str">
        <f>CONCATENATE(Table3[[#This Row],[address]],",",Table3[[#This Row],[city]],",",Table3[[#This Row],[state]])</f>
        <v>188 Ludlow St,New York,NY</v>
      </c>
      <c r="S397">
        <f>VLOOKUP(Table3[[#This Row],[summons_number]],GeocodeResults!A:G,6,FALSE)</f>
        <v>40.722107000000001</v>
      </c>
      <c r="T397">
        <f>VLOOKUP(Table3[[#This Row],[summons_number]],GeocodeResults!A:G,7,FALSE)</f>
        <v>-73.98724</v>
      </c>
    </row>
    <row r="398" spans="1:20" x14ac:dyDescent="0.25">
      <c r="A398">
        <v>7937995671</v>
      </c>
      <c r="B398" s="1">
        <v>41515</v>
      </c>
      <c r="C398">
        <v>38</v>
      </c>
      <c r="D398">
        <f>VLOOKUP(Table3[[#This Row],[violation_code]],Table2[[violation_code]:[category]],3,FALSE)</f>
        <v>5</v>
      </c>
      <c r="E398">
        <v>353164</v>
      </c>
      <c r="F398">
        <v>122</v>
      </c>
      <c r="G398">
        <v>122</v>
      </c>
      <c r="H398" t="s">
        <v>12</v>
      </c>
      <c r="I398">
        <v>1322</v>
      </c>
      <c r="J398" s="2">
        <v>0.55694444444444446</v>
      </c>
      <c r="K398">
        <v>13</v>
      </c>
      <c r="L398">
        <v>172</v>
      </c>
      <c r="M398" t="s">
        <v>25</v>
      </c>
      <c r="N398" t="str">
        <f>CONCATENATE(Table3[[#This Row],[house_number]], " ",Table3[[#This Row],[street_name]])</f>
        <v>172 Ludlow St</v>
      </c>
      <c r="O398" t="s">
        <v>103</v>
      </c>
      <c r="P398" t="s">
        <v>13</v>
      </c>
      <c r="Q398">
        <v>10014</v>
      </c>
      <c r="R398" t="str">
        <f>CONCATENATE(Table3[[#This Row],[address]],",",Table3[[#This Row],[city]],",",Table3[[#This Row],[state]])</f>
        <v>172 Ludlow St,New York,NY</v>
      </c>
      <c r="S398">
        <f>VLOOKUP(Table3[[#This Row],[summons_number]],GeocodeResults!A:G,6,FALSE)</f>
        <v>40.721620000000001</v>
      </c>
      <c r="T398">
        <f>VLOOKUP(Table3[[#This Row],[summons_number]],GeocodeResults!A:G,7,FALSE)</f>
        <v>-73.987494999999996</v>
      </c>
    </row>
    <row r="399" spans="1:20" x14ac:dyDescent="0.25">
      <c r="A399">
        <v>7937995658</v>
      </c>
      <c r="B399" s="1">
        <v>41515</v>
      </c>
      <c r="C399">
        <v>20</v>
      </c>
      <c r="D399">
        <f>VLOOKUP(Table3[[#This Row],[violation_code]],Table2[[violation_code]:[category]],3,FALSE)</f>
        <v>2</v>
      </c>
      <c r="E399">
        <v>353164</v>
      </c>
      <c r="F399">
        <v>114</v>
      </c>
      <c r="G399">
        <v>114</v>
      </c>
      <c r="H399" t="s">
        <v>12</v>
      </c>
      <c r="I399">
        <v>1314</v>
      </c>
      <c r="J399" s="2">
        <v>0.55138888888888882</v>
      </c>
      <c r="K399">
        <v>13</v>
      </c>
      <c r="L399">
        <v>132</v>
      </c>
      <c r="M399" t="s">
        <v>25</v>
      </c>
      <c r="N399" t="str">
        <f>CONCATENATE(Table3[[#This Row],[house_number]], " ",Table3[[#This Row],[street_name]])</f>
        <v>132 Ludlow St</v>
      </c>
      <c r="O399" t="s">
        <v>103</v>
      </c>
      <c r="P399" t="s">
        <v>13</v>
      </c>
      <c r="Q399">
        <v>10014</v>
      </c>
      <c r="R399" t="str">
        <f>CONCATENATE(Table3[[#This Row],[address]],",",Table3[[#This Row],[city]],",",Table3[[#This Row],[state]])</f>
        <v>132 Ludlow St,New York,NY</v>
      </c>
      <c r="S399">
        <f>VLOOKUP(Table3[[#This Row],[summons_number]],GeocodeResults!A:G,6,FALSE)</f>
        <v>40.720092999999999</v>
      </c>
      <c r="T399">
        <f>VLOOKUP(Table3[[#This Row],[summons_number]],GeocodeResults!A:G,7,FALSE)</f>
        <v>-73.988265999999996</v>
      </c>
    </row>
    <row r="400" spans="1:20" x14ac:dyDescent="0.25">
      <c r="A400">
        <v>7937995646</v>
      </c>
      <c r="B400" s="1">
        <v>41515</v>
      </c>
      <c r="C400">
        <v>38</v>
      </c>
      <c r="D400">
        <f>VLOOKUP(Table3[[#This Row],[violation_code]],Table2[[violation_code]:[category]],3,FALSE)</f>
        <v>5</v>
      </c>
      <c r="E400">
        <v>353164</v>
      </c>
      <c r="F400">
        <v>1254</v>
      </c>
      <c r="G400">
        <v>54</v>
      </c>
      <c r="H400" t="s">
        <v>12</v>
      </c>
      <c r="I400">
        <v>1254</v>
      </c>
      <c r="J400" s="2">
        <v>0.53749999999999998</v>
      </c>
      <c r="K400">
        <v>12</v>
      </c>
      <c r="L400">
        <v>168</v>
      </c>
      <c r="M400" t="s">
        <v>35</v>
      </c>
      <c r="N400" t="str">
        <f>CONCATENATE(Table3[[#This Row],[house_number]], " ",Table3[[#This Row],[street_name]])</f>
        <v>168 Rivington St</v>
      </c>
      <c r="O400" t="s">
        <v>103</v>
      </c>
      <c r="P400" t="s">
        <v>13</v>
      </c>
      <c r="Q400">
        <v>10014</v>
      </c>
      <c r="R400" t="str">
        <f>CONCATENATE(Table3[[#This Row],[address]],",",Table3[[#This Row],[city]],",",Table3[[#This Row],[state]])</f>
        <v>168 Rivington St,New York,NY</v>
      </c>
      <c r="S400">
        <f>VLOOKUP(Table3[[#This Row],[summons_number]],GeocodeResults!A:G,6,FALSE)</f>
        <v>40.719059999999999</v>
      </c>
      <c r="T400">
        <f>VLOOKUP(Table3[[#This Row],[summons_number]],GeocodeResults!A:G,7,FALSE)</f>
        <v>-73.984795000000005</v>
      </c>
    </row>
    <row r="401" spans="1:20" x14ac:dyDescent="0.25">
      <c r="A401">
        <v>7937996080</v>
      </c>
      <c r="B401" s="1">
        <v>41516</v>
      </c>
      <c r="C401">
        <v>16</v>
      </c>
      <c r="D401">
        <f>VLOOKUP(Table3[[#This Row],[violation_code]],Table2[[violation_code]:[category]],3,FALSE)</f>
        <v>2</v>
      </c>
      <c r="E401">
        <v>353164</v>
      </c>
      <c r="F401">
        <v>453</v>
      </c>
      <c r="G401">
        <v>453</v>
      </c>
      <c r="H401" t="s">
        <v>12</v>
      </c>
      <c r="I401">
        <v>1653</v>
      </c>
      <c r="J401" s="2">
        <v>0.70347222222222217</v>
      </c>
      <c r="K401">
        <v>16</v>
      </c>
      <c r="L401">
        <v>306</v>
      </c>
      <c r="M401" t="s">
        <v>19</v>
      </c>
      <c r="N401" t="str">
        <f>CONCATENATE(Table3[[#This Row],[house_number]], " ",Table3[[#This Row],[street_name]])</f>
        <v>306 Mott St</v>
      </c>
      <c r="O401" t="s">
        <v>103</v>
      </c>
      <c r="P401" t="s">
        <v>13</v>
      </c>
      <c r="Q401">
        <v>10014</v>
      </c>
      <c r="R401" t="str">
        <f>CONCATENATE(Table3[[#This Row],[address]],",",Table3[[#This Row],[city]],",",Table3[[#This Row],[state]])</f>
        <v>306 Mott St,New York,NY</v>
      </c>
      <c r="S401">
        <f>VLOOKUP(Table3[[#This Row],[summons_number]],GeocodeResults!A:G,6,FALSE)</f>
        <v>40.724792000000001</v>
      </c>
      <c r="T401">
        <f>VLOOKUP(Table3[[#This Row],[summons_number]],GeocodeResults!A:G,7,FALSE)</f>
        <v>-73.994063999999995</v>
      </c>
    </row>
    <row r="402" spans="1:20" x14ac:dyDescent="0.25">
      <c r="A402">
        <v>7937996079</v>
      </c>
      <c r="B402" s="1">
        <v>41516</v>
      </c>
      <c r="C402">
        <v>40</v>
      </c>
      <c r="D402">
        <f>VLOOKUP(Table3[[#This Row],[violation_code]],Table2[[violation_code]:[category]],3,FALSE)</f>
        <v>2</v>
      </c>
      <c r="E402">
        <v>353164</v>
      </c>
      <c r="F402">
        <v>450</v>
      </c>
      <c r="G402">
        <v>450</v>
      </c>
      <c r="H402" t="s">
        <v>12</v>
      </c>
      <c r="I402">
        <v>1650</v>
      </c>
      <c r="J402" s="2">
        <v>0.70138888888888884</v>
      </c>
      <c r="K402">
        <v>16</v>
      </c>
      <c r="L402">
        <v>266</v>
      </c>
      <c r="M402" t="s">
        <v>27</v>
      </c>
      <c r="N402" t="str">
        <f>CONCATENATE(Table3[[#This Row],[house_number]], " ",Table3[[#This Row],[street_name]])</f>
        <v>266 Elizabeth St</v>
      </c>
      <c r="O402" t="s">
        <v>103</v>
      </c>
      <c r="P402" t="s">
        <v>13</v>
      </c>
      <c r="Q402">
        <v>10014</v>
      </c>
      <c r="R402" t="str">
        <f>CONCATENATE(Table3[[#This Row],[address]],",",Table3[[#This Row],[city]],",",Table3[[#This Row],[state]])</f>
        <v>266 Elizabeth St,New York,NY</v>
      </c>
      <c r="S402">
        <f>VLOOKUP(Table3[[#This Row],[summons_number]],GeocodeResults!A:G,6,FALSE)</f>
        <v>40.724068000000003</v>
      </c>
      <c r="T402">
        <f>VLOOKUP(Table3[[#This Row],[summons_number]],GeocodeResults!A:G,7,FALSE)</f>
        <v>-73.993530000000007</v>
      </c>
    </row>
    <row r="403" spans="1:20" x14ac:dyDescent="0.25">
      <c r="A403">
        <v>7937996043</v>
      </c>
      <c r="B403" s="1">
        <v>41516</v>
      </c>
      <c r="C403">
        <v>14</v>
      </c>
      <c r="D403">
        <f>VLOOKUP(Table3[[#This Row],[violation_code]],Table2[[violation_code]:[category]],3,FALSE)</f>
        <v>2</v>
      </c>
      <c r="E403">
        <v>353164</v>
      </c>
      <c r="F403">
        <v>403</v>
      </c>
      <c r="G403">
        <v>403</v>
      </c>
      <c r="H403" t="s">
        <v>12</v>
      </c>
      <c r="I403">
        <v>1603</v>
      </c>
      <c r="J403" s="2">
        <v>0.66875000000000007</v>
      </c>
      <c r="K403">
        <v>16</v>
      </c>
      <c r="L403">
        <v>241</v>
      </c>
      <c r="M403" t="s">
        <v>20</v>
      </c>
      <c r="N403" t="str">
        <f>CONCATENATE(Table3[[#This Row],[house_number]], " ",Table3[[#This Row],[street_name]])</f>
        <v>241 Bowery</v>
      </c>
      <c r="O403" t="s">
        <v>103</v>
      </c>
      <c r="P403" t="s">
        <v>13</v>
      </c>
      <c r="Q403">
        <v>10014</v>
      </c>
      <c r="R403" t="str">
        <f>CONCATENATE(Table3[[#This Row],[address]],",",Table3[[#This Row],[city]],",",Table3[[#This Row],[state]])</f>
        <v>241 Bowery,New York,NY</v>
      </c>
      <c r="S403">
        <f>VLOOKUP(Table3[[#This Row],[summons_number]],GeocodeResults!A:G,6,FALSE)</f>
        <v>40.722625999999998</v>
      </c>
      <c r="T403">
        <f>VLOOKUP(Table3[[#This Row],[summons_number]],GeocodeResults!A:G,7,FALSE)</f>
        <v>-73.993089999999995</v>
      </c>
    </row>
    <row r="404" spans="1:20" x14ac:dyDescent="0.25">
      <c r="A404">
        <v>7937996018</v>
      </c>
      <c r="B404" s="1">
        <v>41516</v>
      </c>
      <c r="C404">
        <v>39</v>
      </c>
      <c r="D404">
        <f>VLOOKUP(Table3[[#This Row],[violation_code]],Table2[[violation_code]:[category]],3,FALSE)</f>
        <v>4</v>
      </c>
      <c r="E404">
        <v>353164</v>
      </c>
      <c r="F404">
        <v>304</v>
      </c>
      <c r="G404">
        <v>304</v>
      </c>
      <c r="H404" t="s">
        <v>12</v>
      </c>
      <c r="I404">
        <v>1504</v>
      </c>
      <c r="J404" s="2">
        <v>0.62777777777777777</v>
      </c>
      <c r="K404">
        <v>15</v>
      </c>
      <c r="L404">
        <v>250</v>
      </c>
      <c r="M404" t="s">
        <v>20</v>
      </c>
      <c r="N404" t="str">
        <f>CONCATENATE(Table3[[#This Row],[house_number]], " ",Table3[[#This Row],[street_name]])</f>
        <v>250 Bowery</v>
      </c>
      <c r="O404" t="s">
        <v>103</v>
      </c>
      <c r="P404" t="s">
        <v>13</v>
      </c>
      <c r="Q404">
        <v>10014</v>
      </c>
      <c r="R404" t="str">
        <f>CONCATENATE(Table3[[#This Row],[address]],",",Table3[[#This Row],[city]],",",Table3[[#This Row],[state]])</f>
        <v>250 Bowery,New York,NY</v>
      </c>
      <c r="S404">
        <f>VLOOKUP(Table3[[#This Row],[summons_number]],GeocodeResults!A:G,6,FALSE)</f>
        <v>40.722929999999998</v>
      </c>
      <c r="T404">
        <f>VLOOKUP(Table3[[#This Row],[summons_number]],GeocodeResults!A:G,7,FALSE)</f>
        <v>-73.993126000000004</v>
      </c>
    </row>
    <row r="405" spans="1:20" x14ac:dyDescent="0.25">
      <c r="A405">
        <v>7937996006</v>
      </c>
      <c r="B405" s="1">
        <v>41516</v>
      </c>
      <c r="C405">
        <v>39</v>
      </c>
      <c r="D405">
        <f>VLOOKUP(Table3[[#This Row],[violation_code]],Table2[[violation_code]:[category]],3,FALSE)</f>
        <v>4</v>
      </c>
      <c r="E405">
        <v>353164</v>
      </c>
      <c r="F405">
        <v>254</v>
      </c>
      <c r="G405">
        <v>254</v>
      </c>
      <c r="H405" t="s">
        <v>12</v>
      </c>
      <c r="I405">
        <v>1454</v>
      </c>
      <c r="J405" s="2">
        <v>0.62083333333333335</v>
      </c>
      <c r="K405">
        <v>14</v>
      </c>
      <c r="L405">
        <v>221</v>
      </c>
      <c r="M405" t="s">
        <v>20</v>
      </c>
      <c r="N405" t="str">
        <f>CONCATENATE(Table3[[#This Row],[house_number]], " ",Table3[[#This Row],[street_name]])</f>
        <v>221 Bowery</v>
      </c>
      <c r="O405" t="s">
        <v>103</v>
      </c>
      <c r="P405" t="s">
        <v>13</v>
      </c>
      <c r="Q405">
        <v>10014</v>
      </c>
      <c r="R405" t="str">
        <f>CONCATENATE(Table3[[#This Row],[address]],",",Table3[[#This Row],[city]],",",Table3[[#This Row],[state]])</f>
        <v>221 Bowery,New York,NY</v>
      </c>
      <c r="S405">
        <f>VLOOKUP(Table3[[#This Row],[summons_number]],GeocodeResults!A:G,6,FALSE)</f>
        <v>40.72193</v>
      </c>
      <c r="T405">
        <f>VLOOKUP(Table3[[#This Row],[summons_number]],GeocodeResults!A:G,7,FALSE)</f>
        <v>-73.993340000000003</v>
      </c>
    </row>
    <row r="406" spans="1:20" x14ac:dyDescent="0.25">
      <c r="A406">
        <v>7937995932</v>
      </c>
      <c r="B406" s="1">
        <v>41516</v>
      </c>
      <c r="C406">
        <v>20</v>
      </c>
      <c r="D406">
        <f>VLOOKUP(Table3[[#This Row],[violation_code]],Table2[[violation_code]:[category]],3,FALSE)</f>
        <v>2</v>
      </c>
      <c r="E406">
        <v>353164</v>
      </c>
      <c r="F406">
        <v>139</v>
      </c>
      <c r="G406">
        <v>139</v>
      </c>
      <c r="H406" t="s">
        <v>12</v>
      </c>
      <c r="I406">
        <v>1339</v>
      </c>
      <c r="J406" s="2">
        <v>0.56874999999999998</v>
      </c>
      <c r="K406">
        <v>13</v>
      </c>
      <c r="L406">
        <v>1</v>
      </c>
      <c r="M406" t="s">
        <v>35</v>
      </c>
      <c r="N406" t="str">
        <f>CONCATENATE(Table3[[#This Row],[house_number]], " ",Table3[[#This Row],[street_name]])</f>
        <v>1 Rivington St</v>
      </c>
      <c r="O406" t="s">
        <v>103</v>
      </c>
      <c r="P406" t="s">
        <v>13</v>
      </c>
      <c r="Q406">
        <v>10014</v>
      </c>
      <c r="R406" t="str">
        <f>CONCATENATE(Table3[[#This Row],[address]],",",Table3[[#This Row],[city]],",",Table3[[#This Row],[state]])</f>
        <v>1 Rivington St,New York,NY</v>
      </c>
      <c r="S406">
        <f>VLOOKUP(Table3[[#This Row],[summons_number]],GeocodeResults!A:G,6,FALSE)</f>
        <v>40.721577000000003</v>
      </c>
      <c r="T406">
        <f>VLOOKUP(Table3[[#This Row],[summons_number]],GeocodeResults!A:G,7,FALSE)</f>
        <v>-73.993530000000007</v>
      </c>
    </row>
    <row r="407" spans="1:20" x14ac:dyDescent="0.25">
      <c r="A407">
        <v>7937995920</v>
      </c>
      <c r="B407" s="1">
        <v>41516</v>
      </c>
      <c r="C407">
        <v>37</v>
      </c>
      <c r="D407">
        <f>VLOOKUP(Table3[[#This Row],[violation_code]],Table2[[violation_code]:[category]],3,FALSE)</f>
        <v>4</v>
      </c>
      <c r="E407">
        <v>353164</v>
      </c>
      <c r="F407">
        <v>133</v>
      </c>
      <c r="G407">
        <v>133</v>
      </c>
      <c r="H407" t="s">
        <v>12</v>
      </c>
      <c r="I407">
        <v>1333</v>
      </c>
      <c r="J407" s="2">
        <v>0.56458333333333333</v>
      </c>
      <c r="K407">
        <v>13</v>
      </c>
      <c r="L407">
        <v>137</v>
      </c>
      <c r="M407" t="s">
        <v>41</v>
      </c>
      <c r="N407" t="str">
        <f>CONCATENATE(Table3[[#This Row],[house_number]], " ",Table3[[#This Row],[street_name]])</f>
        <v>137 Allen St</v>
      </c>
      <c r="O407" t="s">
        <v>103</v>
      </c>
      <c r="P407" t="s">
        <v>13</v>
      </c>
      <c r="Q407">
        <v>10014</v>
      </c>
      <c r="R407" t="str">
        <f>CONCATENATE(Table3[[#This Row],[address]],",",Table3[[#This Row],[city]],",",Table3[[#This Row],[state]])</f>
        <v>137 Allen St,New York,NY</v>
      </c>
      <c r="S407">
        <f>VLOOKUP(Table3[[#This Row],[summons_number]],GeocodeResults!A:G,6,FALSE)</f>
        <v>40.719684999999998</v>
      </c>
      <c r="T407">
        <f>VLOOKUP(Table3[[#This Row],[summons_number]],GeocodeResults!A:G,7,FALSE)</f>
        <v>-73.990364</v>
      </c>
    </row>
    <row r="408" spans="1:20" x14ac:dyDescent="0.25">
      <c r="A408">
        <v>7937995919</v>
      </c>
      <c r="B408" s="1">
        <v>41516</v>
      </c>
      <c r="C408">
        <v>10</v>
      </c>
      <c r="D408">
        <f>VLOOKUP(Table3[[#This Row],[violation_code]],Table2[[violation_code]:[category]],3,FALSE)</f>
        <v>2</v>
      </c>
      <c r="E408">
        <v>353164</v>
      </c>
      <c r="F408">
        <v>109</v>
      </c>
      <c r="G408">
        <v>109</v>
      </c>
      <c r="H408" t="s">
        <v>12</v>
      </c>
      <c r="I408">
        <v>1309</v>
      </c>
      <c r="J408" s="2">
        <v>0.54791666666666672</v>
      </c>
      <c r="K408">
        <v>13</v>
      </c>
      <c r="L408">
        <v>92</v>
      </c>
      <c r="M408" t="s">
        <v>35</v>
      </c>
      <c r="N408" t="str">
        <f>CONCATENATE(Table3[[#This Row],[house_number]], " ",Table3[[#This Row],[street_name]])</f>
        <v>92 Rivington St</v>
      </c>
      <c r="O408" t="s">
        <v>103</v>
      </c>
      <c r="P408" t="s">
        <v>13</v>
      </c>
      <c r="Q408">
        <v>10014</v>
      </c>
      <c r="R408" t="str">
        <f>CONCATENATE(Table3[[#This Row],[address]],",",Table3[[#This Row],[city]],",",Table3[[#This Row],[state]])</f>
        <v>92 Rivington St,New York,NY</v>
      </c>
      <c r="S408">
        <f>VLOOKUP(Table3[[#This Row],[summons_number]],GeocodeResults!A:G,6,FALSE)</f>
        <v>40.720244999999998</v>
      </c>
      <c r="T408">
        <f>VLOOKUP(Table3[[#This Row],[summons_number]],GeocodeResults!A:G,7,FALSE)</f>
        <v>-73.988709999999998</v>
      </c>
    </row>
    <row r="409" spans="1:20" x14ac:dyDescent="0.25">
      <c r="A409">
        <v>7937995890</v>
      </c>
      <c r="B409" s="1">
        <v>41516</v>
      </c>
      <c r="C409">
        <v>37</v>
      </c>
      <c r="D409">
        <f>VLOOKUP(Table3[[#This Row],[violation_code]],Table2[[violation_code]:[category]],3,FALSE)</f>
        <v>4</v>
      </c>
      <c r="E409">
        <v>353164</v>
      </c>
      <c r="F409">
        <v>101</v>
      </c>
      <c r="G409">
        <v>101</v>
      </c>
      <c r="H409" t="s">
        <v>12</v>
      </c>
      <c r="I409">
        <v>1301</v>
      </c>
      <c r="J409" s="2">
        <v>0.54236111111111118</v>
      </c>
      <c r="K409">
        <v>13</v>
      </c>
      <c r="L409">
        <v>120</v>
      </c>
      <c r="M409" t="s">
        <v>52</v>
      </c>
      <c r="N409" t="str">
        <f>CONCATENATE(Table3[[#This Row],[house_number]], " ",Table3[[#This Row],[street_name]])</f>
        <v>120 Orchard St</v>
      </c>
      <c r="O409" t="s">
        <v>103</v>
      </c>
      <c r="P409" t="s">
        <v>13</v>
      </c>
      <c r="Q409">
        <v>10014</v>
      </c>
      <c r="R409" t="str">
        <f>CONCATENATE(Table3[[#This Row],[address]],",",Table3[[#This Row],[city]],",",Table3[[#This Row],[state]])</f>
        <v>120 Orchard St,New York,NY</v>
      </c>
      <c r="S409">
        <f>VLOOKUP(Table3[[#This Row],[summons_number]],GeocodeResults!A:G,6,FALSE)</f>
        <v>40.71942</v>
      </c>
      <c r="T409">
        <f>VLOOKUP(Table3[[#This Row],[summons_number]],GeocodeResults!A:G,7,FALSE)</f>
        <v>-73.989490000000004</v>
      </c>
    </row>
    <row r="410" spans="1:20" x14ac:dyDescent="0.25">
      <c r="A410">
        <v>7937995877</v>
      </c>
      <c r="B410" s="1">
        <v>41516</v>
      </c>
      <c r="C410">
        <v>38</v>
      </c>
      <c r="D410">
        <f>VLOOKUP(Table3[[#This Row],[violation_code]],Table2[[violation_code]:[category]],3,FALSE)</f>
        <v>5</v>
      </c>
      <c r="E410">
        <v>353164</v>
      </c>
      <c r="F410">
        <v>1243</v>
      </c>
      <c r="G410">
        <v>43</v>
      </c>
      <c r="H410" t="s">
        <v>12</v>
      </c>
      <c r="I410">
        <v>1243</v>
      </c>
      <c r="J410" s="2">
        <v>0.52986111111111112</v>
      </c>
      <c r="K410">
        <v>12</v>
      </c>
      <c r="L410">
        <v>141</v>
      </c>
      <c r="M410" t="s">
        <v>25</v>
      </c>
      <c r="N410" t="str">
        <f>CONCATENATE(Table3[[#This Row],[house_number]], " ",Table3[[#This Row],[street_name]])</f>
        <v>141 Ludlow St</v>
      </c>
      <c r="O410" t="s">
        <v>103</v>
      </c>
      <c r="P410" t="s">
        <v>13</v>
      </c>
      <c r="Q410">
        <v>10014</v>
      </c>
      <c r="R410" t="str">
        <f>CONCATENATE(Table3[[#This Row],[address]],",",Table3[[#This Row],[city]],",",Table3[[#This Row],[state]])</f>
        <v>141 Ludlow St,New York,NY</v>
      </c>
      <c r="S410">
        <f>VLOOKUP(Table3[[#This Row],[summons_number]],GeocodeResults!A:G,6,FALSE)</f>
        <v>40.720466999999999</v>
      </c>
      <c r="T410">
        <f>VLOOKUP(Table3[[#This Row],[summons_number]],GeocodeResults!A:G,7,FALSE)</f>
        <v>-73.988235000000003</v>
      </c>
    </row>
    <row r="411" spans="1:20" x14ac:dyDescent="0.25">
      <c r="A411">
        <v>7937996110</v>
      </c>
      <c r="B411" s="1">
        <v>41516</v>
      </c>
      <c r="C411">
        <v>20</v>
      </c>
      <c r="D411">
        <f>VLOOKUP(Table3[[#This Row],[violation_code]],Table2[[violation_code]:[category]],3,FALSE)</f>
        <v>2</v>
      </c>
      <c r="E411">
        <v>353164</v>
      </c>
      <c r="F411">
        <v>552</v>
      </c>
      <c r="G411">
        <v>552</v>
      </c>
      <c r="H411" t="s">
        <v>12</v>
      </c>
      <c r="I411">
        <v>1752</v>
      </c>
      <c r="J411" s="2">
        <v>0.74444444444444446</v>
      </c>
      <c r="K411">
        <v>17</v>
      </c>
      <c r="L411">
        <v>4</v>
      </c>
      <c r="M411" t="s">
        <v>35</v>
      </c>
      <c r="N411" t="str">
        <f>CONCATENATE(Table3[[#This Row],[house_number]], " ",Table3[[#This Row],[street_name]])</f>
        <v>4 Rivington St</v>
      </c>
      <c r="O411" t="s">
        <v>103</v>
      </c>
      <c r="P411" t="s">
        <v>13</v>
      </c>
      <c r="Q411">
        <v>10014</v>
      </c>
      <c r="R411" t="str">
        <f>CONCATENATE(Table3[[#This Row],[address]],",",Table3[[#This Row],[city]],",",Table3[[#This Row],[state]])</f>
        <v>4 Rivington St,New York,NY</v>
      </c>
      <c r="S411">
        <f>VLOOKUP(Table3[[#This Row],[summons_number]],GeocodeResults!A:G,6,FALSE)</f>
        <v>40.721676000000002</v>
      </c>
      <c r="T411">
        <f>VLOOKUP(Table3[[#This Row],[summons_number]],GeocodeResults!A:G,7,FALSE)</f>
        <v>-73.993480000000005</v>
      </c>
    </row>
    <row r="412" spans="1:20" x14ac:dyDescent="0.25">
      <c r="A412">
        <v>7937996109</v>
      </c>
      <c r="B412" s="1">
        <v>41516</v>
      </c>
      <c r="C412">
        <v>39</v>
      </c>
      <c r="D412">
        <f>VLOOKUP(Table3[[#This Row],[violation_code]],Table2[[violation_code]:[category]],3,FALSE)</f>
        <v>4</v>
      </c>
      <c r="E412">
        <v>353164</v>
      </c>
      <c r="F412">
        <v>507</v>
      </c>
      <c r="G412">
        <v>507</v>
      </c>
      <c r="H412" t="s">
        <v>12</v>
      </c>
      <c r="I412">
        <v>1707</v>
      </c>
      <c r="J412" s="2">
        <v>0.71319444444444446</v>
      </c>
      <c r="K412">
        <v>17</v>
      </c>
      <c r="L412">
        <v>243</v>
      </c>
      <c r="M412" t="s">
        <v>20</v>
      </c>
      <c r="N412" t="str">
        <f>CONCATENATE(Table3[[#This Row],[house_number]], " ",Table3[[#This Row],[street_name]])</f>
        <v>243 Bowery</v>
      </c>
      <c r="O412" t="s">
        <v>103</v>
      </c>
      <c r="P412" t="s">
        <v>13</v>
      </c>
      <c r="Q412">
        <v>10014</v>
      </c>
      <c r="R412" t="str">
        <f>CONCATENATE(Table3[[#This Row],[address]],",",Table3[[#This Row],[city]],",",Table3[[#This Row],[state]])</f>
        <v>243 Bowery,New York,NY</v>
      </c>
      <c r="S412">
        <f>VLOOKUP(Table3[[#This Row],[summons_number]],GeocodeResults!A:G,6,FALSE)</f>
        <v>40.722683000000004</v>
      </c>
      <c r="T412">
        <f>VLOOKUP(Table3[[#This Row],[summons_number]],GeocodeResults!A:G,7,FALSE)</f>
        <v>-73.993065000000001</v>
      </c>
    </row>
    <row r="413" spans="1:20" x14ac:dyDescent="0.25">
      <c r="A413">
        <v>7937996092</v>
      </c>
      <c r="B413" s="1">
        <v>41516</v>
      </c>
      <c r="C413">
        <v>20</v>
      </c>
      <c r="D413">
        <f>VLOOKUP(Table3[[#This Row],[violation_code]],Table2[[violation_code]:[category]],3,FALSE)</f>
        <v>2</v>
      </c>
      <c r="E413">
        <v>353164</v>
      </c>
      <c r="F413">
        <v>458</v>
      </c>
      <c r="G413">
        <v>458</v>
      </c>
      <c r="H413" t="s">
        <v>12</v>
      </c>
      <c r="I413">
        <v>1658</v>
      </c>
      <c r="J413" s="2">
        <v>0.70694444444444438</v>
      </c>
      <c r="K413">
        <v>16</v>
      </c>
      <c r="L413">
        <v>262</v>
      </c>
      <c r="M413" t="s">
        <v>19</v>
      </c>
      <c r="N413" t="str">
        <f>CONCATENATE(Table3[[#This Row],[house_number]], " ",Table3[[#This Row],[street_name]])</f>
        <v>262 Mott St</v>
      </c>
      <c r="O413" t="s">
        <v>103</v>
      </c>
      <c r="P413" t="s">
        <v>13</v>
      </c>
      <c r="Q413">
        <v>10014</v>
      </c>
      <c r="R413" t="str">
        <f>CONCATENATE(Table3[[#This Row],[address]],",",Table3[[#This Row],[city]],",",Table3[[#This Row],[state]])</f>
        <v>262 Mott St,New York,NY</v>
      </c>
      <c r="S413">
        <f>VLOOKUP(Table3[[#This Row],[summons_number]],GeocodeResults!A:G,6,FALSE)</f>
        <v>40.723666999999999</v>
      </c>
      <c r="T413">
        <f>VLOOKUP(Table3[[#This Row],[summons_number]],GeocodeResults!A:G,7,FALSE)</f>
        <v>-73.994550000000004</v>
      </c>
    </row>
    <row r="414" spans="1:20" x14ac:dyDescent="0.25">
      <c r="A414">
        <v>7937996055</v>
      </c>
      <c r="B414" s="1">
        <v>41516</v>
      </c>
      <c r="C414">
        <v>39</v>
      </c>
      <c r="D414">
        <f>VLOOKUP(Table3[[#This Row],[violation_code]],Table2[[violation_code]:[category]],3,FALSE)</f>
        <v>4</v>
      </c>
      <c r="E414">
        <v>353164</v>
      </c>
      <c r="F414">
        <v>406</v>
      </c>
      <c r="G414">
        <v>406</v>
      </c>
      <c r="H414" t="s">
        <v>12</v>
      </c>
      <c r="I414">
        <v>1606</v>
      </c>
      <c r="J414" s="2">
        <v>0.67083333333333339</v>
      </c>
      <c r="K414">
        <v>16</v>
      </c>
      <c r="L414">
        <v>250</v>
      </c>
      <c r="M414" t="s">
        <v>20</v>
      </c>
      <c r="N414" t="str">
        <f>CONCATENATE(Table3[[#This Row],[house_number]], " ",Table3[[#This Row],[street_name]])</f>
        <v>250 Bowery</v>
      </c>
      <c r="O414" t="s">
        <v>103</v>
      </c>
      <c r="P414" t="s">
        <v>13</v>
      </c>
      <c r="Q414">
        <v>10014</v>
      </c>
      <c r="R414" t="str">
        <f>CONCATENATE(Table3[[#This Row],[address]],",",Table3[[#This Row],[city]],",",Table3[[#This Row],[state]])</f>
        <v>250 Bowery,New York,NY</v>
      </c>
      <c r="S414">
        <f>VLOOKUP(Table3[[#This Row],[summons_number]],GeocodeResults!A:G,6,FALSE)</f>
        <v>40.722929999999998</v>
      </c>
      <c r="T414">
        <f>VLOOKUP(Table3[[#This Row],[summons_number]],GeocodeResults!A:G,7,FALSE)</f>
        <v>-73.993126000000004</v>
      </c>
    </row>
    <row r="415" spans="1:20" x14ac:dyDescent="0.25">
      <c r="A415">
        <v>7937996020</v>
      </c>
      <c r="B415" s="1">
        <v>41516</v>
      </c>
      <c r="C415">
        <v>20</v>
      </c>
      <c r="D415">
        <f>VLOOKUP(Table3[[#This Row],[violation_code]],Table2[[violation_code]:[category]],3,FALSE)</f>
        <v>2</v>
      </c>
      <c r="E415">
        <v>353164</v>
      </c>
      <c r="F415">
        <v>311</v>
      </c>
      <c r="G415">
        <v>311</v>
      </c>
      <c r="H415" t="s">
        <v>12</v>
      </c>
      <c r="I415">
        <v>1511</v>
      </c>
      <c r="J415" s="2">
        <v>0.63263888888888886</v>
      </c>
      <c r="K415">
        <v>15</v>
      </c>
      <c r="L415">
        <v>279</v>
      </c>
      <c r="M415" t="s">
        <v>19</v>
      </c>
      <c r="N415" t="str">
        <f>CONCATENATE(Table3[[#This Row],[house_number]], " ",Table3[[#This Row],[street_name]])</f>
        <v>279 Mott St</v>
      </c>
      <c r="O415" t="s">
        <v>103</v>
      </c>
      <c r="P415" t="s">
        <v>13</v>
      </c>
      <c r="Q415">
        <v>10014</v>
      </c>
      <c r="R415" t="str">
        <f>CONCATENATE(Table3[[#This Row],[address]],",",Table3[[#This Row],[city]],",",Table3[[#This Row],[state]])</f>
        <v>279 Mott St,New York,NY</v>
      </c>
      <c r="S415">
        <f>VLOOKUP(Table3[[#This Row],[summons_number]],GeocodeResults!A:G,6,FALSE)</f>
        <v>40.724181999999999</v>
      </c>
      <c r="T415">
        <f>VLOOKUP(Table3[[#This Row],[summons_number]],GeocodeResults!A:G,7,FALSE)</f>
        <v>-73.994484</v>
      </c>
    </row>
    <row r="416" spans="1:20" x14ac:dyDescent="0.25">
      <c r="A416">
        <v>7937995993</v>
      </c>
      <c r="B416" s="1">
        <v>41516</v>
      </c>
      <c r="C416">
        <v>16</v>
      </c>
      <c r="D416">
        <f>VLOOKUP(Table3[[#This Row],[violation_code]],Table2[[violation_code]:[category]],3,FALSE)</f>
        <v>2</v>
      </c>
      <c r="E416">
        <v>353164</v>
      </c>
      <c r="F416">
        <v>243</v>
      </c>
      <c r="G416">
        <v>243</v>
      </c>
      <c r="H416" t="s">
        <v>12</v>
      </c>
      <c r="I416">
        <v>1443</v>
      </c>
      <c r="J416" s="2">
        <v>0.61319444444444449</v>
      </c>
      <c r="K416">
        <v>14</v>
      </c>
      <c r="L416">
        <v>229</v>
      </c>
      <c r="M416" t="s">
        <v>38</v>
      </c>
      <c r="N416" t="str">
        <f>CONCATENATE(Table3[[#This Row],[house_number]], " ",Table3[[#This Row],[street_name]])</f>
        <v>229 Chrystie St</v>
      </c>
      <c r="O416" t="s">
        <v>103</v>
      </c>
      <c r="P416" t="s">
        <v>13</v>
      </c>
      <c r="Q416">
        <v>10014</v>
      </c>
      <c r="R416" t="str">
        <f>CONCATENATE(Table3[[#This Row],[address]],",",Table3[[#This Row],[city]],",",Table3[[#This Row],[state]])</f>
        <v>229 Chrystie St,New York,NY</v>
      </c>
      <c r="S416">
        <f>VLOOKUP(Table3[[#This Row],[summons_number]],GeocodeResults!A:G,6,FALSE)</f>
        <v>40.722700000000003</v>
      </c>
      <c r="T416">
        <f>VLOOKUP(Table3[[#This Row],[summons_number]],GeocodeResults!A:G,7,FALSE)</f>
        <v>-73.991579999999999</v>
      </c>
    </row>
    <row r="417" spans="1:20" x14ac:dyDescent="0.25">
      <c r="A417">
        <v>7937995981</v>
      </c>
      <c r="B417" s="1">
        <v>41516</v>
      </c>
      <c r="C417">
        <v>46</v>
      </c>
      <c r="D417">
        <f>VLOOKUP(Table3[[#This Row],[violation_code]],Table2[[violation_code]:[category]],3,FALSE)</f>
        <v>3</v>
      </c>
      <c r="E417">
        <v>353164</v>
      </c>
      <c r="F417">
        <v>236</v>
      </c>
      <c r="G417">
        <v>236</v>
      </c>
      <c r="H417" t="s">
        <v>12</v>
      </c>
      <c r="I417">
        <v>1436</v>
      </c>
      <c r="J417" s="2">
        <v>0.60833333333333328</v>
      </c>
      <c r="K417">
        <v>14</v>
      </c>
      <c r="L417">
        <v>250</v>
      </c>
      <c r="M417" t="s">
        <v>20</v>
      </c>
      <c r="N417" t="str">
        <f>CONCATENATE(Table3[[#This Row],[house_number]], " ",Table3[[#This Row],[street_name]])</f>
        <v>250 Bowery</v>
      </c>
      <c r="O417" t="s">
        <v>103</v>
      </c>
      <c r="P417" t="s">
        <v>13</v>
      </c>
      <c r="Q417">
        <v>10014</v>
      </c>
      <c r="R417" t="str">
        <f>CONCATENATE(Table3[[#This Row],[address]],",",Table3[[#This Row],[city]],",",Table3[[#This Row],[state]])</f>
        <v>250 Bowery,New York,NY</v>
      </c>
      <c r="S417">
        <f>VLOOKUP(Table3[[#This Row],[summons_number]],GeocodeResults!A:G,6,FALSE)</f>
        <v>40.722929999999998</v>
      </c>
      <c r="T417">
        <f>VLOOKUP(Table3[[#This Row],[summons_number]],GeocodeResults!A:G,7,FALSE)</f>
        <v>-73.993126000000004</v>
      </c>
    </row>
    <row r="418" spans="1:20" x14ac:dyDescent="0.25">
      <c r="A418">
        <v>7937995970</v>
      </c>
      <c r="B418" s="1">
        <v>41516</v>
      </c>
      <c r="C418">
        <v>16</v>
      </c>
      <c r="D418">
        <f>VLOOKUP(Table3[[#This Row],[violation_code]],Table2[[violation_code]:[category]],3,FALSE)</f>
        <v>2</v>
      </c>
      <c r="E418">
        <v>353164</v>
      </c>
      <c r="F418">
        <v>225</v>
      </c>
      <c r="G418">
        <v>225</v>
      </c>
      <c r="H418" t="s">
        <v>12</v>
      </c>
      <c r="I418">
        <v>1425</v>
      </c>
      <c r="J418" s="2">
        <v>0.60069444444444442</v>
      </c>
      <c r="K418">
        <v>14</v>
      </c>
      <c r="L418">
        <v>7</v>
      </c>
      <c r="M418" t="s">
        <v>35</v>
      </c>
      <c r="N418" t="str">
        <f>CONCATENATE(Table3[[#This Row],[house_number]], " ",Table3[[#This Row],[street_name]])</f>
        <v>7 Rivington St</v>
      </c>
      <c r="O418" t="s">
        <v>103</v>
      </c>
      <c r="P418" t="s">
        <v>13</v>
      </c>
      <c r="Q418">
        <v>10014</v>
      </c>
      <c r="R418" t="str">
        <f>CONCATENATE(Table3[[#This Row],[address]],",",Table3[[#This Row],[city]],",",Table3[[#This Row],[state]])</f>
        <v>7 Rivington St,New York,NY</v>
      </c>
      <c r="S418">
        <f>VLOOKUP(Table3[[#This Row],[summons_number]],GeocodeResults!A:G,6,FALSE)</f>
        <v>40.721350000000001</v>
      </c>
      <c r="T418">
        <f>VLOOKUP(Table3[[#This Row],[summons_number]],GeocodeResults!A:G,7,FALSE)</f>
        <v>-73.992779999999996</v>
      </c>
    </row>
    <row r="419" spans="1:20" x14ac:dyDescent="0.25">
      <c r="A419">
        <v>7937995968</v>
      </c>
      <c r="B419" s="1">
        <v>41516</v>
      </c>
      <c r="C419">
        <v>20</v>
      </c>
      <c r="D419">
        <f>VLOOKUP(Table3[[#This Row],[violation_code]],Table2[[violation_code]:[category]],3,FALSE)</f>
        <v>2</v>
      </c>
      <c r="E419">
        <v>353164</v>
      </c>
      <c r="F419">
        <v>219</v>
      </c>
      <c r="G419">
        <v>219</v>
      </c>
      <c r="H419" t="s">
        <v>12</v>
      </c>
      <c r="I419">
        <v>1419</v>
      </c>
      <c r="J419" s="2">
        <v>0.59652777777777777</v>
      </c>
      <c r="K419">
        <v>14</v>
      </c>
      <c r="L419">
        <v>202</v>
      </c>
      <c r="M419" t="s">
        <v>27</v>
      </c>
      <c r="N419" t="str">
        <f>CONCATENATE(Table3[[#This Row],[house_number]], " ",Table3[[#This Row],[street_name]])</f>
        <v>202 Elizabeth St</v>
      </c>
      <c r="O419" t="s">
        <v>103</v>
      </c>
      <c r="P419" t="s">
        <v>13</v>
      </c>
      <c r="Q419">
        <v>10014</v>
      </c>
      <c r="R419" t="str">
        <f>CONCATENATE(Table3[[#This Row],[address]],",",Table3[[#This Row],[city]],",",Table3[[#This Row],[state]])</f>
        <v>202 Elizabeth St,New York,NY</v>
      </c>
      <c r="S419">
        <f>VLOOKUP(Table3[[#This Row],[summons_number]],GeocodeResults!A:G,6,FALSE)</f>
        <v>40.722000000000001</v>
      </c>
      <c r="T419">
        <f>VLOOKUP(Table3[[#This Row],[summons_number]],GeocodeResults!A:G,7,FALSE)</f>
        <v>-73.99436</v>
      </c>
    </row>
    <row r="420" spans="1:20" x14ac:dyDescent="0.25">
      <c r="A420">
        <v>7937995956</v>
      </c>
      <c r="B420" s="1">
        <v>41516</v>
      </c>
      <c r="C420">
        <v>46</v>
      </c>
      <c r="D420">
        <f>VLOOKUP(Table3[[#This Row],[violation_code]],Table2[[violation_code]:[category]],3,FALSE)</f>
        <v>3</v>
      </c>
      <c r="E420">
        <v>353164</v>
      </c>
      <c r="F420">
        <v>203</v>
      </c>
      <c r="G420">
        <v>203</v>
      </c>
      <c r="H420" t="s">
        <v>12</v>
      </c>
      <c r="I420">
        <v>1403</v>
      </c>
      <c r="J420" s="2">
        <v>0.5854166666666667</v>
      </c>
      <c r="K420">
        <v>14</v>
      </c>
      <c r="L420">
        <v>248</v>
      </c>
      <c r="M420" t="s">
        <v>20</v>
      </c>
      <c r="N420" t="str">
        <f>CONCATENATE(Table3[[#This Row],[house_number]], " ",Table3[[#This Row],[street_name]])</f>
        <v>248 Bowery</v>
      </c>
      <c r="O420" t="s">
        <v>103</v>
      </c>
      <c r="P420" t="s">
        <v>13</v>
      </c>
      <c r="Q420">
        <v>10014</v>
      </c>
      <c r="R420" t="str">
        <f>CONCATENATE(Table3[[#This Row],[address]],",",Table3[[#This Row],[city]],",",Table3[[#This Row],[state]])</f>
        <v>248 Bowery,New York,NY</v>
      </c>
      <c r="S420">
        <f>VLOOKUP(Table3[[#This Row],[summons_number]],GeocodeResults!A:G,6,FALSE)</f>
        <v>40.722873999999997</v>
      </c>
      <c r="T420">
        <f>VLOOKUP(Table3[[#This Row],[summons_number]],GeocodeResults!A:G,7,FALSE)</f>
        <v>-73.99315</v>
      </c>
    </row>
    <row r="421" spans="1:20" x14ac:dyDescent="0.25">
      <c r="A421">
        <v>7937995944</v>
      </c>
      <c r="B421" s="1">
        <v>41516</v>
      </c>
      <c r="C421">
        <v>74</v>
      </c>
      <c r="D421">
        <f>VLOOKUP(Table3[[#This Row],[violation_code]],Table2[[violation_code]:[category]],3,FALSE)</f>
        <v>5</v>
      </c>
      <c r="E421">
        <v>353164</v>
      </c>
      <c r="F421">
        <v>153</v>
      </c>
      <c r="G421">
        <v>153</v>
      </c>
      <c r="H421" t="s">
        <v>12</v>
      </c>
      <c r="I421">
        <v>1353</v>
      </c>
      <c r="J421" s="2">
        <v>0.57847222222222217</v>
      </c>
      <c r="K421">
        <v>13</v>
      </c>
      <c r="L421">
        <v>217</v>
      </c>
      <c r="M421" t="s">
        <v>20</v>
      </c>
      <c r="N421" t="str">
        <f>CONCATENATE(Table3[[#This Row],[house_number]], " ",Table3[[#This Row],[street_name]])</f>
        <v>217 Bowery</v>
      </c>
      <c r="O421" t="s">
        <v>103</v>
      </c>
      <c r="P421" t="s">
        <v>13</v>
      </c>
      <c r="Q421">
        <v>10014</v>
      </c>
      <c r="R421" t="str">
        <f>CONCATENATE(Table3[[#This Row],[address]],",",Table3[[#This Row],[city]],",",Table3[[#This Row],[state]])</f>
        <v>217 Bowery,New York,NY</v>
      </c>
      <c r="S421">
        <f>VLOOKUP(Table3[[#This Row],[summons_number]],GeocodeResults!A:G,6,FALSE)</f>
        <v>40.721736999999997</v>
      </c>
      <c r="T421">
        <f>VLOOKUP(Table3[[#This Row],[summons_number]],GeocodeResults!A:G,7,FALSE)</f>
        <v>-73.993409999999997</v>
      </c>
    </row>
    <row r="422" spans="1:20" x14ac:dyDescent="0.25">
      <c r="A422">
        <v>7937995907</v>
      </c>
      <c r="B422" s="1">
        <v>41516</v>
      </c>
      <c r="C422">
        <v>10</v>
      </c>
      <c r="D422">
        <f>VLOOKUP(Table3[[#This Row],[violation_code]],Table2[[violation_code]:[category]],3,FALSE)</f>
        <v>2</v>
      </c>
      <c r="E422">
        <v>353164</v>
      </c>
      <c r="F422">
        <v>106</v>
      </c>
      <c r="G422">
        <v>106</v>
      </c>
      <c r="H422" t="s">
        <v>12</v>
      </c>
      <c r="I422">
        <v>1306</v>
      </c>
      <c r="J422" s="2">
        <v>0.54583333333333328</v>
      </c>
      <c r="K422">
        <v>13</v>
      </c>
      <c r="L422">
        <v>87</v>
      </c>
      <c r="M422" t="s">
        <v>35</v>
      </c>
      <c r="N422" t="str">
        <f>CONCATENATE(Table3[[#This Row],[house_number]], " ",Table3[[#This Row],[street_name]])</f>
        <v>87 Rivington St</v>
      </c>
      <c r="O422" t="s">
        <v>103</v>
      </c>
      <c r="P422" t="s">
        <v>13</v>
      </c>
      <c r="Q422">
        <v>10014</v>
      </c>
      <c r="R422" t="str">
        <f>CONCATENATE(Table3[[#This Row],[address]],",",Table3[[#This Row],[city]],",",Table3[[#This Row],[state]])</f>
        <v>87 Rivington St,New York,NY</v>
      </c>
      <c r="S422">
        <f>VLOOKUP(Table3[[#This Row],[summons_number]],GeocodeResults!A:G,6,FALSE)</f>
        <v>40.720219999999998</v>
      </c>
      <c r="T422">
        <f>VLOOKUP(Table3[[#This Row],[summons_number]],GeocodeResults!A:G,7,FALSE)</f>
        <v>-73.989009999999993</v>
      </c>
    </row>
    <row r="423" spans="1:20" x14ac:dyDescent="0.25">
      <c r="A423">
        <v>7937995889</v>
      </c>
      <c r="B423" s="1">
        <v>41516</v>
      </c>
      <c r="C423">
        <v>38</v>
      </c>
      <c r="D423">
        <f>VLOOKUP(Table3[[#This Row],[violation_code]],Table2[[violation_code]:[category]],3,FALSE)</f>
        <v>5</v>
      </c>
      <c r="E423">
        <v>353164</v>
      </c>
      <c r="F423">
        <v>1255</v>
      </c>
      <c r="G423">
        <v>55</v>
      </c>
      <c r="H423" t="s">
        <v>12</v>
      </c>
      <c r="I423">
        <v>1255</v>
      </c>
      <c r="J423" s="2">
        <v>0.53819444444444442</v>
      </c>
      <c r="K423">
        <v>12</v>
      </c>
      <c r="L423">
        <v>161</v>
      </c>
      <c r="M423" t="s">
        <v>52</v>
      </c>
      <c r="N423" t="str">
        <f>CONCATENATE(Table3[[#This Row],[house_number]], " ",Table3[[#This Row],[street_name]])</f>
        <v>161 Orchard St</v>
      </c>
      <c r="O423" t="s">
        <v>103</v>
      </c>
      <c r="P423" t="s">
        <v>13</v>
      </c>
      <c r="Q423">
        <v>10014</v>
      </c>
      <c r="R423" t="str">
        <f>CONCATENATE(Table3[[#This Row],[address]],",",Table3[[#This Row],[city]],",",Table3[[#This Row],[state]])</f>
        <v>161 Orchard St,New York,NY</v>
      </c>
      <c r="S423">
        <f>VLOOKUP(Table3[[#This Row],[summons_number]],GeocodeResults!A:G,6,FALSE)</f>
        <v>40.721029999999999</v>
      </c>
      <c r="T423">
        <f>VLOOKUP(Table3[[#This Row],[summons_number]],GeocodeResults!A:G,7,FALSE)</f>
        <v>-73.988820000000004</v>
      </c>
    </row>
    <row r="424" spans="1:20" x14ac:dyDescent="0.25">
      <c r="A424">
        <v>7937996407</v>
      </c>
      <c r="B424" s="1">
        <v>41517</v>
      </c>
      <c r="C424">
        <v>14</v>
      </c>
      <c r="D424">
        <f>VLOOKUP(Table3[[#This Row],[violation_code]],Table2[[violation_code]:[category]],3,FALSE)</f>
        <v>2</v>
      </c>
      <c r="E424">
        <v>353164</v>
      </c>
      <c r="F424">
        <v>556</v>
      </c>
      <c r="G424">
        <v>556</v>
      </c>
      <c r="H424" t="s">
        <v>12</v>
      </c>
      <c r="I424">
        <v>1756</v>
      </c>
      <c r="J424" s="2">
        <v>0.74722222222222223</v>
      </c>
      <c r="K424">
        <v>17</v>
      </c>
      <c r="L424">
        <v>218</v>
      </c>
      <c r="M424" t="s">
        <v>20</v>
      </c>
      <c r="N424" t="str">
        <f>CONCATENATE(Table3[[#This Row],[house_number]], " ",Table3[[#This Row],[street_name]])</f>
        <v>218 Bowery</v>
      </c>
      <c r="O424" t="s">
        <v>103</v>
      </c>
      <c r="P424" t="s">
        <v>13</v>
      </c>
      <c r="Q424">
        <v>10014</v>
      </c>
      <c r="R424" t="str">
        <f>CONCATENATE(Table3[[#This Row],[address]],",",Table3[[#This Row],[city]],",",Table3[[#This Row],[state]])</f>
        <v>218 Bowery,New York,NY</v>
      </c>
      <c r="S424">
        <f>VLOOKUP(Table3[[#This Row],[summons_number]],GeocodeResults!A:G,6,FALSE)</f>
        <v>40.721806000000001</v>
      </c>
      <c r="T424">
        <f>VLOOKUP(Table3[[#This Row],[summons_number]],GeocodeResults!A:G,7,FALSE)</f>
        <v>-73.993539999999996</v>
      </c>
    </row>
    <row r="425" spans="1:20" x14ac:dyDescent="0.25">
      <c r="A425">
        <v>7937996390</v>
      </c>
      <c r="B425" s="1">
        <v>41517</v>
      </c>
      <c r="C425">
        <v>20</v>
      </c>
      <c r="D425">
        <f>VLOOKUP(Table3[[#This Row],[violation_code]],Table2[[violation_code]:[category]],3,FALSE)</f>
        <v>2</v>
      </c>
      <c r="E425">
        <v>353164</v>
      </c>
      <c r="F425">
        <v>512</v>
      </c>
      <c r="G425">
        <v>512</v>
      </c>
      <c r="H425" t="s">
        <v>12</v>
      </c>
      <c r="I425">
        <v>1712</v>
      </c>
      <c r="J425" s="2">
        <v>0.71666666666666667</v>
      </c>
      <c r="K425">
        <v>17</v>
      </c>
      <c r="L425">
        <v>26</v>
      </c>
      <c r="M425" t="s">
        <v>45</v>
      </c>
      <c r="N425" t="str">
        <f>CONCATENATE(Table3[[#This Row],[house_number]], " ",Table3[[#This Row],[street_name]])</f>
        <v>26 Prince St</v>
      </c>
      <c r="O425" t="s">
        <v>103</v>
      </c>
      <c r="P425" t="s">
        <v>13</v>
      </c>
      <c r="Q425">
        <v>10014</v>
      </c>
      <c r="R425" t="str">
        <f>CONCATENATE(Table3[[#This Row],[address]],",",Table3[[#This Row],[city]],",",Table3[[#This Row],[state]])</f>
        <v>26 Prince St,New York,NY</v>
      </c>
      <c r="S425">
        <f>VLOOKUP(Table3[[#This Row],[summons_number]],GeocodeResults!A:G,6,FALSE)</f>
        <v>40.722892999999999</v>
      </c>
      <c r="T425">
        <f>VLOOKUP(Table3[[#This Row],[summons_number]],GeocodeResults!A:G,7,FALSE)</f>
        <v>-73.994720000000001</v>
      </c>
    </row>
    <row r="426" spans="1:20" x14ac:dyDescent="0.25">
      <c r="A426">
        <v>7937996377</v>
      </c>
      <c r="B426" s="1">
        <v>41517</v>
      </c>
      <c r="C426">
        <v>39</v>
      </c>
      <c r="D426">
        <f>VLOOKUP(Table3[[#This Row],[violation_code]],Table2[[violation_code]:[category]],3,FALSE)</f>
        <v>4</v>
      </c>
      <c r="E426">
        <v>353164</v>
      </c>
      <c r="F426">
        <v>458</v>
      </c>
      <c r="G426">
        <v>458</v>
      </c>
      <c r="H426" t="s">
        <v>12</v>
      </c>
      <c r="I426">
        <v>1658</v>
      </c>
      <c r="J426" s="2">
        <v>0.70694444444444438</v>
      </c>
      <c r="K426">
        <v>16</v>
      </c>
      <c r="L426">
        <v>270</v>
      </c>
      <c r="M426" t="s">
        <v>20</v>
      </c>
      <c r="N426" t="str">
        <f>CONCATENATE(Table3[[#This Row],[house_number]], " ",Table3[[#This Row],[street_name]])</f>
        <v>270 Bowery</v>
      </c>
      <c r="O426" t="s">
        <v>103</v>
      </c>
      <c r="P426" t="s">
        <v>13</v>
      </c>
      <c r="Q426">
        <v>10014</v>
      </c>
      <c r="R426" t="str">
        <f>CONCATENATE(Table3[[#This Row],[address]],",",Table3[[#This Row],[city]],",",Table3[[#This Row],[state]])</f>
        <v>270 Bowery,New York,NY</v>
      </c>
      <c r="S426">
        <f>VLOOKUP(Table3[[#This Row],[summons_number]],GeocodeResults!A:G,6,FALSE)</f>
        <v>40.723534000000001</v>
      </c>
      <c r="T426">
        <f>VLOOKUP(Table3[[#This Row],[summons_number]],GeocodeResults!A:G,7,FALSE)</f>
        <v>-73.992904999999993</v>
      </c>
    </row>
    <row r="427" spans="1:20" x14ac:dyDescent="0.25">
      <c r="A427">
        <v>7937996365</v>
      </c>
      <c r="B427" s="1">
        <v>41517</v>
      </c>
      <c r="C427">
        <v>37</v>
      </c>
      <c r="D427">
        <f>VLOOKUP(Table3[[#This Row],[violation_code]],Table2[[violation_code]:[category]],3,FALSE)</f>
        <v>4</v>
      </c>
      <c r="E427">
        <v>353164</v>
      </c>
      <c r="F427">
        <v>427</v>
      </c>
      <c r="G427">
        <v>427</v>
      </c>
      <c r="H427" t="s">
        <v>12</v>
      </c>
      <c r="I427">
        <v>1627</v>
      </c>
      <c r="J427" s="2">
        <v>0.68541666666666667</v>
      </c>
      <c r="K427">
        <v>16</v>
      </c>
      <c r="L427">
        <v>23</v>
      </c>
      <c r="M427" t="s">
        <v>71</v>
      </c>
      <c r="N427" t="str">
        <f>CONCATENATE(Table3[[#This Row],[house_number]], " ",Table3[[#This Row],[street_name]])</f>
        <v>23 2nd Ave</v>
      </c>
      <c r="O427" t="s">
        <v>103</v>
      </c>
      <c r="P427" t="s">
        <v>13</v>
      </c>
      <c r="Q427">
        <v>10014</v>
      </c>
      <c r="R427" t="str">
        <f>CONCATENATE(Table3[[#This Row],[address]],",",Table3[[#This Row],[city]],",",Table3[[#This Row],[state]])</f>
        <v>23 2nd Ave,New York,NY</v>
      </c>
      <c r="S427">
        <f>VLOOKUP(Table3[[#This Row],[summons_number]],GeocodeResults!A:G,6,FALSE)</f>
        <v>40.724457000000001</v>
      </c>
      <c r="T427">
        <f>VLOOKUP(Table3[[#This Row],[summons_number]],GeocodeResults!A:G,7,FALSE)</f>
        <v>-73.990769999999998</v>
      </c>
    </row>
    <row r="428" spans="1:20" x14ac:dyDescent="0.25">
      <c r="A428">
        <v>7937996341</v>
      </c>
      <c r="B428" s="1">
        <v>41517</v>
      </c>
      <c r="C428">
        <v>37</v>
      </c>
      <c r="D428">
        <f>VLOOKUP(Table3[[#This Row],[violation_code]],Table2[[violation_code]:[category]],3,FALSE)</f>
        <v>4</v>
      </c>
      <c r="E428">
        <v>353164</v>
      </c>
      <c r="F428">
        <v>409</v>
      </c>
      <c r="G428">
        <v>409</v>
      </c>
      <c r="H428" t="s">
        <v>12</v>
      </c>
      <c r="I428">
        <v>1609</v>
      </c>
      <c r="J428" s="2">
        <v>0.67291666666666661</v>
      </c>
      <c r="K428">
        <v>16</v>
      </c>
      <c r="L428">
        <v>207</v>
      </c>
      <c r="M428" t="s">
        <v>20</v>
      </c>
      <c r="N428" t="str">
        <f>CONCATENATE(Table3[[#This Row],[house_number]], " ",Table3[[#This Row],[street_name]])</f>
        <v>207 Bowery</v>
      </c>
      <c r="O428" t="s">
        <v>103</v>
      </c>
      <c r="P428" t="s">
        <v>13</v>
      </c>
      <c r="Q428">
        <v>10014</v>
      </c>
      <c r="R428" t="str">
        <f>CONCATENATE(Table3[[#This Row],[address]],",",Table3[[#This Row],[city]],",",Table3[[#This Row],[state]])</f>
        <v>207 Bowery,New York,NY</v>
      </c>
      <c r="S428">
        <f>VLOOKUP(Table3[[#This Row],[summons_number]],GeocodeResults!A:G,6,FALSE)</f>
        <v>40.721474000000001</v>
      </c>
      <c r="T428">
        <f>VLOOKUP(Table3[[#This Row],[summons_number]],GeocodeResults!A:G,7,FALSE)</f>
        <v>-73.993510000000001</v>
      </c>
    </row>
    <row r="429" spans="1:20" x14ac:dyDescent="0.25">
      <c r="A429">
        <v>7937996316</v>
      </c>
      <c r="B429" s="1">
        <v>41517</v>
      </c>
      <c r="C429">
        <v>16</v>
      </c>
      <c r="D429">
        <f>VLOOKUP(Table3[[#This Row],[violation_code]],Table2[[violation_code]:[category]],3,FALSE)</f>
        <v>2</v>
      </c>
      <c r="E429">
        <v>353164</v>
      </c>
      <c r="F429">
        <v>339</v>
      </c>
      <c r="G429">
        <v>339</v>
      </c>
      <c r="H429" t="s">
        <v>12</v>
      </c>
      <c r="I429">
        <v>1539</v>
      </c>
      <c r="J429" s="2">
        <v>0.65208333333333335</v>
      </c>
      <c r="K429">
        <v>15</v>
      </c>
      <c r="L429">
        <v>11</v>
      </c>
      <c r="M429" t="s">
        <v>35</v>
      </c>
      <c r="N429" t="str">
        <f>CONCATENATE(Table3[[#This Row],[house_number]], " ",Table3[[#This Row],[street_name]])</f>
        <v>11 Rivington St</v>
      </c>
      <c r="O429" t="s">
        <v>103</v>
      </c>
      <c r="P429" t="s">
        <v>13</v>
      </c>
      <c r="Q429">
        <v>10014</v>
      </c>
      <c r="R429" t="str">
        <f>CONCATENATE(Table3[[#This Row],[address]],",",Table3[[#This Row],[city]],",",Table3[[#This Row],[state]])</f>
        <v>11 Rivington St,New York,NY</v>
      </c>
      <c r="S429">
        <f>VLOOKUP(Table3[[#This Row],[summons_number]],GeocodeResults!A:G,6,FALSE)</f>
        <v>40.721325</v>
      </c>
      <c r="T429">
        <f>VLOOKUP(Table3[[#This Row],[summons_number]],GeocodeResults!A:G,7,FALSE)</f>
        <v>-73.992689999999996</v>
      </c>
    </row>
    <row r="430" spans="1:20" x14ac:dyDescent="0.25">
      <c r="A430">
        <v>7937996304</v>
      </c>
      <c r="B430" s="1">
        <v>41517</v>
      </c>
      <c r="C430">
        <v>16</v>
      </c>
      <c r="D430">
        <f>VLOOKUP(Table3[[#This Row],[violation_code]],Table2[[violation_code]:[category]],3,FALSE)</f>
        <v>2</v>
      </c>
      <c r="E430">
        <v>353164</v>
      </c>
      <c r="F430">
        <v>331</v>
      </c>
      <c r="G430">
        <v>331</v>
      </c>
      <c r="H430" t="s">
        <v>12</v>
      </c>
      <c r="I430">
        <v>1531</v>
      </c>
      <c r="J430" s="2">
        <v>0.64652777777777781</v>
      </c>
      <c r="K430">
        <v>15</v>
      </c>
      <c r="L430">
        <v>179</v>
      </c>
      <c r="M430" t="s">
        <v>19</v>
      </c>
      <c r="N430" t="str">
        <f>CONCATENATE(Table3[[#This Row],[house_number]], " ",Table3[[#This Row],[street_name]])</f>
        <v>179 Mott St</v>
      </c>
      <c r="O430" t="s">
        <v>103</v>
      </c>
      <c r="P430" t="s">
        <v>13</v>
      </c>
      <c r="Q430">
        <v>10014</v>
      </c>
      <c r="R430" t="str">
        <f>CONCATENATE(Table3[[#This Row],[address]],",",Table3[[#This Row],[city]],",",Table3[[#This Row],[state]])</f>
        <v>179 Mott St,New York,NY</v>
      </c>
      <c r="S430">
        <f>VLOOKUP(Table3[[#This Row],[summons_number]],GeocodeResults!A:G,6,FALSE)</f>
        <v>40.720374999999997</v>
      </c>
      <c r="T430">
        <f>VLOOKUP(Table3[[#This Row],[summons_number]],GeocodeResults!A:G,7,FALSE)</f>
        <v>-73.996030000000005</v>
      </c>
    </row>
    <row r="431" spans="1:20" x14ac:dyDescent="0.25">
      <c r="A431">
        <v>7937996286</v>
      </c>
      <c r="B431" s="1">
        <v>41517</v>
      </c>
      <c r="C431">
        <v>16</v>
      </c>
      <c r="D431">
        <f>VLOOKUP(Table3[[#This Row],[violation_code]],Table2[[violation_code]:[category]],3,FALSE)</f>
        <v>2</v>
      </c>
      <c r="E431">
        <v>353164</v>
      </c>
      <c r="F431">
        <v>243</v>
      </c>
      <c r="G431">
        <v>243</v>
      </c>
      <c r="H431" t="s">
        <v>12</v>
      </c>
      <c r="I431">
        <v>1443</v>
      </c>
      <c r="J431" s="2">
        <v>0.61319444444444449</v>
      </c>
      <c r="K431">
        <v>14</v>
      </c>
      <c r="L431">
        <v>306</v>
      </c>
      <c r="M431" t="s">
        <v>19</v>
      </c>
      <c r="N431" t="str">
        <f>CONCATENATE(Table3[[#This Row],[house_number]], " ",Table3[[#This Row],[street_name]])</f>
        <v>306 Mott St</v>
      </c>
      <c r="O431" t="s">
        <v>103</v>
      </c>
      <c r="P431" t="s">
        <v>13</v>
      </c>
      <c r="Q431">
        <v>10014</v>
      </c>
      <c r="R431" t="str">
        <f>CONCATENATE(Table3[[#This Row],[address]],",",Table3[[#This Row],[city]],",",Table3[[#This Row],[state]])</f>
        <v>306 Mott St,New York,NY</v>
      </c>
      <c r="S431">
        <f>VLOOKUP(Table3[[#This Row],[summons_number]],GeocodeResults!A:G,6,FALSE)</f>
        <v>40.724792000000001</v>
      </c>
      <c r="T431">
        <f>VLOOKUP(Table3[[#This Row],[summons_number]],GeocodeResults!A:G,7,FALSE)</f>
        <v>-73.994063999999995</v>
      </c>
    </row>
    <row r="432" spans="1:20" x14ac:dyDescent="0.25">
      <c r="A432">
        <v>7937996249</v>
      </c>
      <c r="B432" s="1">
        <v>41517</v>
      </c>
      <c r="C432">
        <v>14</v>
      </c>
      <c r="D432">
        <f>VLOOKUP(Table3[[#This Row],[violation_code]],Table2[[violation_code]:[category]],3,FALSE)</f>
        <v>2</v>
      </c>
      <c r="E432">
        <v>353164</v>
      </c>
      <c r="F432">
        <v>149</v>
      </c>
      <c r="G432">
        <v>149</v>
      </c>
      <c r="H432" t="s">
        <v>12</v>
      </c>
      <c r="I432">
        <v>1349</v>
      </c>
      <c r="J432" s="2">
        <v>0.5756944444444444</v>
      </c>
      <c r="K432">
        <v>13</v>
      </c>
      <c r="L432">
        <v>87</v>
      </c>
      <c r="M432" t="s">
        <v>26</v>
      </c>
      <c r="N432" t="str">
        <f>CONCATENATE(Table3[[#This Row],[house_number]], " ",Table3[[#This Row],[street_name]])</f>
        <v>87 E Houston St</v>
      </c>
      <c r="O432" t="s">
        <v>103</v>
      </c>
      <c r="P432" t="s">
        <v>13</v>
      </c>
      <c r="Q432">
        <v>10014</v>
      </c>
      <c r="R432" t="str">
        <f>CONCATENATE(Table3[[#This Row],[address]],",",Table3[[#This Row],[city]],",",Table3[[#This Row],[state]])</f>
        <v>87 E Houston St,New York,NY</v>
      </c>
      <c r="S432">
        <f>VLOOKUP(Table3[[#This Row],[summons_number]],GeocodeResults!A:G,6,FALSE)</f>
        <v>40.724150000000002</v>
      </c>
      <c r="T432">
        <f>VLOOKUP(Table3[[#This Row],[summons_number]],GeocodeResults!A:G,7,FALSE)</f>
        <v>-73.992819999999995</v>
      </c>
    </row>
    <row r="433" spans="1:20" x14ac:dyDescent="0.25">
      <c r="A433">
        <v>7937996195</v>
      </c>
      <c r="B433" s="1">
        <v>41517</v>
      </c>
      <c r="C433">
        <v>20</v>
      </c>
      <c r="D433">
        <f>VLOOKUP(Table3[[#This Row],[violation_code]],Table2[[violation_code]:[category]],3,FALSE)</f>
        <v>2</v>
      </c>
      <c r="E433">
        <v>353164</v>
      </c>
      <c r="F433">
        <v>113</v>
      </c>
      <c r="G433">
        <v>113</v>
      </c>
      <c r="H433" t="s">
        <v>12</v>
      </c>
      <c r="I433">
        <v>1313</v>
      </c>
      <c r="J433" s="2">
        <v>0.55069444444444449</v>
      </c>
      <c r="K433">
        <v>13</v>
      </c>
      <c r="L433" t="s">
        <v>72</v>
      </c>
      <c r="M433" t="s">
        <v>20</v>
      </c>
      <c r="N433" t="str">
        <f>CONCATENATE(Table3[[#This Row],[house_number]], " ",Table3[[#This Row],[street_name]])</f>
        <v>223-225 Bowery</v>
      </c>
      <c r="O433" t="s">
        <v>103</v>
      </c>
      <c r="P433" t="s">
        <v>13</v>
      </c>
      <c r="Q433">
        <v>10014</v>
      </c>
      <c r="R433" t="str">
        <f>CONCATENATE(Table3[[#This Row],[address]],",",Table3[[#This Row],[city]],",",Table3[[#This Row],[state]])</f>
        <v>223-225 Bowery,New York,NY</v>
      </c>
      <c r="S433">
        <f>VLOOKUP(Table3[[#This Row],[summons_number]],GeocodeResults!A:G,6,FALSE)</f>
        <v>40.722026999999997</v>
      </c>
      <c r="T433">
        <f>VLOOKUP(Table3[[#This Row],[summons_number]],GeocodeResults!A:G,7,FALSE)</f>
        <v>-73.993300000000005</v>
      </c>
    </row>
    <row r="434" spans="1:20" x14ac:dyDescent="0.25">
      <c r="A434">
        <v>7937996171</v>
      </c>
      <c r="B434" s="1">
        <v>41517</v>
      </c>
      <c r="C434">
        <v>14</v>
      </c>
      <c r="D434">
        <f>VLOOKUP(Table3[[#This Row],[violation_code]],Table2[[violation_code]:[category]],3,FALSE)</f>
        <v>2</v>
      </c>
      <c r="E434">
        <v>353164</v>
      </c>
      <c r="F434">
        <v>1247</v>
      </c>
      <c r="G434">
        <v>47</v>
      </c>
      <c r="H434" t="s">
        <v>12</v>
      </c>
      <c r="I434">
        <v>1247</v>
      </c>
      <c r="J434" s="2">
        <v>0.53263888888888888</v>
      </c>
      <c r="K434">
        <v>12</v>
      </c>
      <c r="L434">
        <v>192</v>
      </c>
      <c r="M434" t="s">
        <v>41</v>
      </c>
      <c r="N434" t="str">
        <f>CONCATENATE(Table3[[#This Row],[house_number]], " ",Table3[[#This Row],[street_name]])</f>
        <v>192 Allen St</v>
      </c>
      <c r="O434" t="s">
        <v>103</v>
      </c>
      <c r="P434" t="s">
        <v>13</v>
      </c>
      <c r="Q434">
        <v>10014</v>
      </c>
      <c r="R434" t="str">
        <f>CONCATENATE(Table3[[#This Row],[address]],",",Table3[[#This Row],[city]],",",Table3[[#This Row],[state]])</f>
        <v>192 Allen St,New York,NY</v>
      </c>
      <c r="S434">
        <f>VLOOKUP(Table3[[#This Row],[summons_number]],GeocodeResults!A:G,6,FALSE)</f>
        <v>40.721820000000001</v>
      </c>
      <c r="T434">
        <f>VLOOKUP(Table3[[#This Row],[summons_number]],GeocodeResults!A:G,7,FALSE)</f>
        <v>-73.988900000000001</v>
      </c>
    </row>
    <row r="435" spans="1:20" x14ac:dyDescent="0.25">
      <c r="A435">
        <v>7937996160</v>
      </c>
      <c r="B435" s="1">
        <v>41517</v>
      </c>
      <c r="C435">
        <v>38</v>
      </c>
      <c r="D435">
        <f>VLOOKUP(Table3[[#This Row],[violation_code]],Table2[[violation_code]:[category]],3,FALSE)</f>
        <v>5</v>
      </c>
      <c r="E435">
        <v>353164</v>
      </c>
      <c r="F435">
        <v>1239</v>
      </c>
      <c r="G435">
        <v>39</v>
      </c>
      <c r="H435" t="s">
        <v>12</v>
      </c>
      <c r="I435">
        <v>1239</v>
      </c>
      <c r="J435" s="2">
        <v>0.52708333333333335</v>
      </c>
      <c r="K435">
        <v>12</v>
      </c>
      <c r="L435">
        <v>176</v>
      </c>
      <c r="M435" t="s">
        <v>25</v>
      </c>
      <c r="N435" t="str">
        <f>CONCATENATE(Table3[[#This Row],[house_number]], " ",Table3[[#This Row],[street_name]])</f>
        <v>176 Ludlow St</v>
      </c>
      <c r="O435" t="s">
        <v>103</v>
      </c>
      <c r="P435" t="s">
        <v>13</v>
      </c>
      <c r="Q435">
        <v>10014</v>
      </c>
      <c r="R435" t="str">
        <f>CONCATENATE(Table3[[#This Row],[address]],",",Table3[[#This Row],[city]],",",Table3[[#This Row],[state]])</f>
        <v>176 Ludlow St,New York,NY</v>
      </c>
      <c r="S435">
        <f>VLOOKUP(Table3[[#This Row],[summons_number]],GeocodeResults!A:G,6,FALSE)</f>
        <v>40.721739999999997</v>
      </c>
      <c r="T435">
        <f>VLOOKUP(Table3[[#This Row],[summons_number]],GeocodeResults!A:G,7,FALSE)</f>
        <v>-73.987433999999993</v>
      </c>
    </row>
    <row r="436" spans="1:20" x14ac:dyDescent="0.25">
      <c r="A436">
        <v>7937996158</v>
      </c>
      <c r="B436" s="1">
        <v>41517</v>
      </c>
      <c r="C436">
        <v>38</v>
      </c>
      <c r="D436">
        <f>VLOOKUP(Table3[[#This Row],[violation_code]],Table2[[violation_code]:[category]],3,FALSE)</f>
        <v>5</v>
      </c>
      <c r="E436">
        <v>353164</v>
      </c>
      <c r="F436">
        <v>1236</v>
      </c>
      <c r="G436">
        <v>36</v>
      </c>
      <c r="H436" t="s">
        <v>12</v>
      </c>
      <c r="I436">
        <v>1236</v>
      </c>
      <c r="J436" s="2">
        <v>0.52500000000000002</v>
      </c>
      <c r="K436">
        <v>12</v>
      </c>
      <c r="L436">
        <v>95</v>
      </c>
      <c r="M436" t="s">
        <v>34</v>
      </c>
      <c r="N436" t="str">
        <f>CONCATENATE(Table3[[#This Row],[house_number]], " ",Table3[[#This Row],[street_name]])</f>
        <v>95 Stanton St</v>
      </c>
      <c r="O436" t="s">
        <v>103</v>
      </c>
      <c r="P436" t="s">
        <v>13</v>
      </c>
      <c r="Q436">
        <v>10014</v>
      </c>
      <c r="R436" t="str">
        <f>CONCATENATE(Table3[[#This Row],[address]],",",Table3[[#This Row],[city]],",",Table3[[#This Row],[state]])</f>
        <v>95 Stanton St,New York,NY</v>
      </c>
      <c r="S436">
        <f>VLOOKUP(Table3[[#This Row],[summons_number]],GeocodeResults!A:G,6,FALSE)</f>
        <v>40.721362999999997</v>
      </c>
      <c r="T436">
        <f>VLOOKUP(Table3[[#This Row],[summons_number]],GeocodeResults!A:G,7,FALSE)</f>
        <v>-73.988389999999995</v>
      </c>
    </row>
    <row r="437" spans="1:20" x14ac:dyDescent="0.25">
      <c r="A437">
        <v>7937996389</v>
      </c>
      <c r="B437" s="1">
        <v>41517</v>
      </c>
      <c r="C437">
        <v>20</v>
      </c>
      <c r="D437">
        <f>VLOOKUP(Table3[[#This Row],[violation_code]],Table2[[violation_code]:[category]],3,FALSE)</f>
        <v>2</v>
      </c>
      <c r="E437">
        <v>353164</v>
      </c>
      <c r="F437">
        <v>507</v>
      </c>
      <c r="G437">
        <v>507</v>
      </c>
      <c r="H437" t="s">
        <v>12</v>
      </c>
      <c r="I437">
        <v>1707</v>
      </c>
      <c r="J437" s="2">
        <v>0.71319444444444446</v>
      </c>
      <c r="K437">
        <v>17</v>
      </c>
      <c r="L437">
        <v>238</v>
      </c>
      <c r="M437" t="s">
        <v>27</v>
      </c>
      <c r="N437" t="str">
        <f>CONCATENATE(Table3[[#This Row],[house_number]], " ",Table3[[#This Row],[street_name]])</f>
        <v>238 Elizabeth St</v>
      </c>
      <c r="O437" t="s">
        <v>103</v>
      </c>
      <c r="P437" t="s">
        <v>13</v>
      </c>
      <c r="Q437">
        <v>10014</v>
      </c>
      <c r="R437" t="str">
        <f>CONCATENATE(Table3[[#This Row],[address]],",",Table3[[#This Row],[city]],",",Table3[[#This Row],[state]])</f>
        <v>238 Elizabeth St,New York,NY</v>
      </c>
      <c r="S437">
        <f>VLOOKUP(Table3[[#This Row],[summons_number]],GeocodeResults!A:G,6,FALSE)</f>
        <v>40.723236</v>
      </c>
      <c r="T437">
        <f>VLOOKUP(Table3[[#This Row],[summons_number]],GeocodeResults!A:G,7,FALSE)</f>
        <v>-73.993870000000001</v>
      </c>
    </row>
    <row r="438" spans="1:20" x14ac:dyDescent="0.25">
      <c r="A438">
        <v>7937996353</v>
      </c>
      <c r="B438" s="1">
        <v>41517</v>
      </c>
      <c r="C438">
        <v>20</v>
      </c>
      <c r="D438">
        <f>VLOOKUP(Table3[[#This Row],[violation_code]],Table2[[violation_code]:[category]],3,FALSE)</f>
        <v>2</v>
      </c>
      <c r="E438">
        <v>353164</v>
      </c>
      <c r="F438">
        <v>416</v>
      </c>
      <c r="G438">
        <v>416</v>
      </c>
      <c r="H438" t="s">
        <v>12</v>
      </c>
      <c r="I438">
        <v>1616</v>
      </c>
      <c r="J438" s="2">
        <v>0.6777777777777777</v>
      </c>
      <c r="K438">
        <v>16</v>
      </c>
      <c r="L438">
        <v>58</v>
      </c>
      <c r="M438" t="s">
        <v>35</v>
      </c>
      <c r="N438" t="str">
        <f>CONCATENATE(Table3[[#This Row],[house_number]], " ",Table3[[#This Row],[street_name]])</f>
        <v>58 Rivington St</v>
      </c>
      <c r="O438" t="s">
        <v>103</v>
      </c>
      <c r="P438" t="s">
        <v>13</v>
      </c>
      <c r="Q438">
        <v>10014</v>
      </c>
      <c r="R438" t="str">
        <f>CONCATENATE(Table3[[#This Row],[address]],",",Table3[[#This Row],[city]],",",Table3[[#This Row],[state]])</f>
        <v>58 Rivington St,New York,NY</v>
      </c>
      <c r="S438">
        <f>VLOOKUP(Table3[[#This Row],[summons_number]],GeocodeResults!A:G,6,FALSE)</f>
        <v>40.720750000000002</v>
      </c>
      <c r="T438">
        <f>VLOOKUP(Table3[[#This Row],[summons_number]],GeocodeResults!A:G,7,FALSE)</f>
        <v>-73.990369999999999</v>
      </c>
    </row>
    <row r="439" spans="1:20" x14ac:dyDescent="0.25">
      <c r="A439">
        <v>7937996330</v>
      </c>
      <c r="B439" s="1">
        <v>41517</v>
      </c>
      <c r="C439">
        <v>14</v>
      </c>
      <c r="D439">
        <f>VLOOKUP(Table3[[#This Row],[violation_code]],Table2[[violation_code]:[category]],3,FALSE)</f>
        <v>2</v>
      </c>
      <c r="E439">
        <v>353164</v>
      </c>
      <c r="F439">
        <v>406</v>
      </c>
      <c r="G439">
        <v>406</v>
      </c>
      <c r="H439" t="s">
        <v>12</v>
      </c>
      <c r="I439">
        <v>1606</v>
      </c>
      <c r="J439" s="2">
        <v>0.67083333333333339</v>
      </c>
      <c r="K439">
        <v>16</v>
      </c>
      <c r="L439">
        <v>200</v>
      </c>
      <c r="M439" t="s">
        <v>20</v>
      </c>
      <c r="N439" t="str">
        <f>CONCATENATE(Table3[[#This Row],[house_number]], " ",Table3[[#This Row],[street_name]])</f>
        <v>200 Bowery</v>
      </c>
      <c r="O439" t="s">
        <v>103</v>
      </c>
      <c r="P439" t="s">
        <v>13</v>
      </c>
      <c r="Q439">
        <v>10014</v>
      </c>
      <c r="R439" t="str">
        <f>CONCATENATE(Table3[[#This Row],[address]],",",Table3[[#This Row],[city]],",",Table3[[#This Row],[state]])</f>
        <v>200 Bowery,New York,NY</v>
      </c>
      <c r="S439">
        <f>VLOOKUP(Table3[[#This Row],[summons_number]],GeocodeResults!A:G,6,FALSE)</f>
        <v>40.721333000000001</v>
      </c>
      <c r="T439">
        <f>VLOOKUP(Table3[[#This Row],[summons_number]],GeocodeResults!A:G,7,FALSE)</f>
        <v>-73.993709999999993</v>
      </c>
    </row>
    <row r="440" spans="1:20" x14ac:dyDescent="0.25">
      <c r="A440">
        <v>7937996328</v>
      </c>
      <c r="B440" s="1">
        <v>41517</v>
      </c>
      <c r="C440">
        <v>39</v>
      </c>
      <c r="D440">
        <f>VLOOKUP(Table3[[#This Row],[violation_code]],Table2[[violation_code]:[category]],3,FALSE)</f>
        <v>4</v>
      </c>
      <c r="E440">
        <v>353164</v>
      </c>
      <c r="F440">
        <v>347</v>
      </c>
      <c r="G440">
        <v>347</v>
      </c>
      <c r="H440" t="s">
        <v>12</v>
      </c>
      <c r="I440">
        <v>1547</v>
      </c>
      <c r="J440" s="2">
        <v>0.65763888888888888</v>
      </c>
      <c r="K440">
        <v>15</v>
      </c>
      <c r="L440">
        <v>250</v>
      </c>
      <c r="M440" t="s">
        <v>20</v>
      </c>
      <c r="N440" t="str">
        <f>CONCATENATE(Table3[[#This Row],[house_number]], " ",Table3[[#This Row],[street_name]])</f>
        <v>250 Bowery</v>
      </c>
      <c r="O440" t="s">
        <v>103</v>
      </c>
      <c r="P440" t="s">
        <v>13</v>
      </c>
      <c r="Q440">
        <v>10014</v>
      </c>
      <c r="R440" t="str">
        <f>CONCATENATE(Table3[[#This Row],[address]],",",Table3[[#This Row],[city]],",",Table3[[#This Row],[state]])</f>
        <v>250 Bowery,New York,NY</v>
      </c>
      <c r="S440">
        <f>VLOOKUP(Table3[[#This Row],[summons_number]],GeocodeResults!A:G,6,FALSE)</f>
        <v>40.722929999999998</v>
      </c>
      <c r="T440">
        <f>VLOOKUP(Table3[[#This Row],[summons_number]],GeocodeResults!A:G,7,FALSE)</f>
        <v>-73.993126000000004</v>
      </c>
    </row>
    <row r="441" spans="1:20" x14ac:dyDescent="0.25">
      <c r="A441">
        <v>7937996274</v>
      </c>
      <c r="B441" s="1">
        <v>41517</v>
      </c>
      <c r="C441">
        <v>14</v>
      </c>
      <c r="D441">
        <f>VLOOKUP(Table3[[#This Row],[violation_code]],Table2[[violation_code]:[category]],3,FALSE)</f>
        <v>2</v>
      </c>
      <c r="E441">
        <v>353164</v>
      </c>
      <c r="F441">
        <v>237</v>
      </c>
      <c r="G441">
        <v>237</v>
      </c>
      <c r="H441" t="s">
        <v>12</v>
      </c>
      <c r="I441">
        <v>1437</v>
      </c>
      <c r="J441" s="2">
        <v>0.60902777777777783</v>
      </c>
      <c r="K441">
        <v>14</v>
      </c>
      <c r="L441" t="s">
        <v>61</v>
      </c>
      <c r="M441" t="s">
        <v>26</v>
      </c>
      <c r="N441" t="str">
        <f>CONCATENATE(Table3[[#This Row],[house_number]], " ",Table3[[#This Row],[street_name]])</f>
        <v>89A E Houston St</v>
      </c>
      <c r="O441" t="s">
        <v>103</v>
      </c>
      <c r="P441" t="s">
        <v>13</v>
      </c>
      <c r="Q441">
        <v>10014</v>
      </c>
      <c r="R441" t="str">
        <f>CONCATENATE(Table3[[#This Row],[address]],",",Table3[[#This Row],[city]],",",Table3[[#This Row],[state]])</f>
        <v>89A E Houston St,New York,NY</v>
      </c>
      <c r="S441">
        <f>VLOOKUP(Table3[[#This Row],[summons_number]],GeocodeResults!A:G,6,FALSE)</f>
        <v>40.724094000000001</v>
      </c>
      <c r="T441">
        <f>VLOOKUP(Table3[[#This Row],[summons_number]],GeocodeResults!A:G,7,FALSE)</f>
        <v>-73.992660000000001</v>
      </c>
    </row>
    <row r="442" spans="1:20" x14ac:dyDescent="0.25">
      <c r="A442">
        <v>7937996262</v>
      </c>
      <c r="B442" s="1">
        <v>41517</v>
      </c>
      <c r="C442">
        <v>39</v>
      </c>
      <c r="D442">
        <f>VLOOKUP(Table3[[#This Row],[violation_code]],Table2[[violation_code]:[category]],3,FALSE)</f>
        <v>4</v>
      </c>
      <c r="E442">
        <v>353164</v>
      </c>
      <c r="F442">
        <v>228</v>
      </c>
      <c r="G442">
        <v>228</v>
      </c>
      <c r="H442" t="s">
        <v>12</v>
      </c>
      <c r="I442">
        <v>1428</v>
      </c>
      <c r="J442" s="2">
        <v>0.60277777777777775</v>
      </c>
      <c r="K442">
        <v>14</v>
      </c>
      <c r="L442">
        <v>241</v>
      </c>
      <c r="M442" t="s">
        <v>20</v>
      </c>
      <c r="N442" t="str">
        <f>CONCATENATE(Table3[[#This Row],[house_number]], " ",Table3[[#This Row],[street_name]])</f>
        <v>241 Bowery</v>
      </c>
      <c r="O442" t="s">
        <v>103</v>
      </c>
      <c r="P442" t="s">
        <v>13</v>
      </c>
      <c r="Q442">
        <v>10014</v>
      </c>
      <c r="R442" t="str">
        <f>CONCATENATE(Table3[[#This Row],[address]],",",Table3[[#This Row],[city]],",",Table3[[#This Row],[state]])</f>
        <v>241 Bowery,New York,NY</v>
      </c>
      <c r="S442">
        <f>VLOOKUP(Table3[[#This Row],[summons_number]],GeocodeResults!A:G,6,FALSE)</f>
        <v>40.722625999999998</v>
      </c>
      <c r="T442">
        <f>VLOOKUP(Table3[[#This Row],[summons_number]],GeocodeResults!A:G,7,FALSE)</f>
        <v>-73.993089999999995</v>
      </c>
    </row>
    <row r="443" spans="1:20" x14ac:dyDescent="0.25">
      <c r="A443">
        <v>7937996250</v>
      </c>
      <c r="B443" s="1">
        <v>41517</v>
      </c>
      <c r="C443">
        <v>39</v>
      </c>
      <c r="D443">
        <f>VLOOKUP(Table3[[#This Row],[violation_code]],Table2[[violation_code]:[category]],3,FALSE)</f>
        <v>4</v>
      </c>
      <c r="E443">
        <v>353164</v>
      </c>
      <c r="F443">
        <v>227</v>
      </c>
      <c r="G443">
        <v>227</v>
      </c>
      <c r="H443" t="s">
        <v>12</v>
      </c>
      <c r="I443">
        <v>1427</v>
      </c>
      <c r="J443" s="2">
        <v>0.6020833333333333</v>
      </c>
      <c r="K443">
        <v>14</v>
      </c>
      <c r="L443">
        <v>240</v>
      </c>
      <c r="M443" t="s">
        <v>20</v>
      </c>
      <c r="N443" t="str">
        <f>CONCATENATE(Table3[[#This Row],[house_number]], " ",Table3[[#This Row],[street_name]])</f>
        <v>240 Bowery</v>
      </c>
      <c r="O443" t="s">
        <v>103</v>
      </c>
      <c r="P443" t="s">
        <v>13</v>
      </c>
      <c r="Q443">
        <v>10014</v>
      </c>
      <c r="R443" t="str">
        <f>CONCATENATE(Table3[[#This Row],[address]],",",Table3[[#This Row],[city]],",",Table3[[#This Row],[state]])</f>
        <v>240 Bowery,New York,NY</v>
      </c>
      <c r="S443">
        <f>VLOOKUP(Table3[[#This Row],[summons_number]],GeocodeResults!A:G,6,FALSE)</f>
        <v>40.722557000000002</v>
      </c>
      <c r="T443">
        <f>VLOOKUP(Table3[[#This Row],[summons_number]],GeocodeResults!A:G,7,FALSE)</f>
        <v>-73.993260000000006</v>
      </c>
    </row>
    <row r="444" spans="1:20" x14ac:dyDescent="0.25">
      <c r="A444">
        <v>7937996237</v>
      </c>
      <c r="B444" s="1">
        <v>41517</v>
      </c>
      <c r="C444">
        <v>14</v>
      </c>
      <c r="D444">
        <f>VLOOKUP(Table3[[#This Row],[violation_code]],Table2[[violation_code]:[category]],3,FALSE)</f>
        <v>2</v>
      </c>
      <c r="E444">
        <v>353164</v>
      </c>
      <c r="F444">
        <v>143</v>
      </c>
      <c r="G444">
        <v>143</v>
      </c>
      <c r="H444" t="s">
        <v>12</v>
      </c>
      <c r="I444">
        <v>1343</v>
      </c>
      <c r="J444" s="2">
        <v>0.57152777777777775</v>
      </c>
      <c r="K444">
        <v>13</v>
      </c>
      <c r="L444">
        <v>8</v>
      </c>
      <c r="M444" t="s">
        <v>14</v>
      </c>
      <c r="N444" t="str">
        <f>CONCATENATE(Table3[[#This Row],[house_number]], " ",Table3[[#This Row],[street_name]])</f>
        <v>8 E 1st St</v>
      </c>
      <c r="O444" t="s">
        <v>103</v>
      </c>
      <c r="P444" t="s">
        <v>13</v>
      </c>
      <c r="Q444">
        <v>10014</v>
      </c>
      <c r="R444" t="str">
        <f>CONCATENATE(Table3[[#This Row],[address]],",",Table3[[#This Row],[city]],",",Table3[[#This Row],[state]])</f>
        <v>8 E 1st St,New York,NY</v>
      </c>
      <c r="S444">
        <f>VLOOKUP(Table3[[#This Row],[summons_number]],GeocodeResults!A:G,6,FALSE)</f>
        <v>40.724742999999997</v>
      </c>
      <c r="T444">
        <f>VLOOKUP(Table3[[#This Row],[summons_number]],GeocodeResults!A:G,7,FALSE)</f>
        <v>-73.991780000000006</v>
      </c>
    </row>
    <row r="445" spans="1:20" x14ac:dyDescent="0.25">
      <c r="A445">
        <v>7937996213</v>
      </c>
      <c r="B445" s="1">
        <v>41517</v>
      </c>
      <c r="C445">
        <v>16</v>
      </c>
      <c r="D445">
        <f>VLOOKUP(Table3[[#This Row],[violation_code]],Table2[[violation_code]:[category]],3,FALSE)</f>
        <v>2</v>
      </c>
      <c r="E445">
        <v>353164</v>
      </c>
      <c r="F445">
        <v>132</v>
      </c>
      <c r="G445">
        <v>132</v>
      </c>
      <c r="H445" t="s">
        <v>12</v>
      </c>
      <c r="I445">
        <v>1332</v>
      </c>
      <c r="J445" s="2">
        <v>0.56388888888888888</v>
      </c>
      <c r="K445">
        <v>13</v>
      </c>
      <c r="L445">
        <v>306</v>
      </c>
      <c r="M445" t="s">
        <v>19</v>
      </c>
      <c r="N445" t="str">
        <f>CONCATENATE(Table3[[#This Row],[house_number]], " ",Table3[[#This Row],[street_name]])</f>
        <v>306 Mott St</v>
      </c>
      <c r="O445" t="s">
        <v>103</v>
      </c>
      <c r="P445" t="s">
        <v>13</v>
      </c>
      <c r="Q445">
        <v>10014</v>
      </c>
      <c r="R445" t="str">
        <f>CONCATENATE(Table3[[#This Row],[address]],",",Table3[[#This Row],[city]],",",Table3[[#This Row],[state]])</f>
        <v>306 Mott St,New York,NY</v>
      </c>
      <c r="S445">
        <f>VLOOKUP(Table3[[#This Row],[summons_number]],GeocodeResults!A:G,6,FALSE)</f>
        <v>40.724792000000001</v>
      </c>
      <c r="T445">
        <f>VLOOKUP(Table3[[#This Row],[summons_number]],GeocodeResults!A:G,7,FALSE)</f>
        <v>-73.994063999999995</v>
      </c>
    </row>
    <row r="446" spans="1:20" x14ac:dyDescent="0.25">
      <c r="A446">
        <v>7937996201</v>
      </c>
      <c r="B446" s="1">
        <v>41517</v>
      </c>
      <c r="C446">
        <v>14</v>
      </c>
      <c r="D446">
        <f>VLOOKUP(Table3[[#This Row],[violation_code]],Table2[[violation_code]:[category]],3,FALSE)</f>
        <v>2</v>
      </c>
      <c r="E446">
        <v>353164</v>
      </c>
      <c r="F446">
        <v>130</v>
      </c>
      <c r="G446">
        <v>130</v>
      </c>
      <c r="H446" t="s">
        <v>12</v>
      </c>
      <c r="I446">
        <v>1330</v>
      </c>
      <c r="J446" s="2">
        <v>0.5625</v>
      </c>
      <c r="K446">
        <v>13</v>
      </c>
      <c r="L446">
        <v>47</v>
      </c>
      <c r="M446" t="s">
        <v>26</v>
      </c>
      <c r="N446" t="str">
        <f>CONCATENATE(Table3[[#This Row],[house_number]], " ",Table3[[#This Row],[street_name]])</f>
        <v>47 E Houston St</v>
      </c>
      <c r="O446" t="s">
        <v>103</v>
      </c>
      <c r="P446" t="s">
        <v>13</v>
      </c>
      <c r="Q446">
        <v>10014</v>
      </c>
      <c r="R446" t="str">
        <f>CONCATENATE(Table3[[#This Row],[address]],",",Table3[[#This Row],[city]],",",Table3[[#This Row],[state]])</f>
        <v>47 E Houston St,New York,NY</v>
      </c>
      <c r="S446">
        <f>VLOOKUP(Table3[[#This Row],[summons_number]],GeocodeResults!A:G,6,FALSE)</f>
        <v>40.724809999999998</v>
      </c>
      <c r="T446">
        <f>VLOOKUP(Table3[[#This Row],[summons_number]],GeocodeResults!A:G,7,FALSE)</f>
        <v>-73.994690000000006</v>
      </c>
    </row>
    <row r="447" spans="1:20" x14ac:dyDescent="0.25">
      <c r="A447">
        <v>7937996183</v>
      </c>
      <c r="B447" s="1">
        <v>41517</v>
      </c>
      <c r="C447">
        <v>48</v>
      </c>
      <c r="D447">
        <f>VLOOKUP(Table3[[#This Row],[violation_code]],Table2[[violation_code]:[category]],3,FALSE)</f>
        <v>3</v>
      </c>
      <c r="E447">
        <v>353164</v>
      </c>
      <c r="F447">
        <v>1257</v>
      </c>
      <c r="G447">
        <v>57</v>
      </c>
      <c r="H447" t="s">
        <v>12</v>
      </c>
      <c r="I447">
        <v>1257</v>
      </c>
      <c r="J447" s="2">
        <v>0.5395833333333333</v>
      </c>
      <c r="K447">
        <v>12</v>
      </c>
      <c r="L447">
        <v>195</v>
      </c>
      <c r="M447" t="s">
        <v>38</v>
      </c>
      <c r="N447" t="str">
        <f>CONCATENATE(Table3[[#This Row],[house_number]], " ",Table3[[#This Row],[street_name]])</f>
        <v>195 Chrystie St</v>
      </c>
      <c r="O447" t="s">
        <v>103</v>
      </c>
      <c r="P447" t="s">
        <v>13</v>
      </c>
      <c r="Q447">
        <v>10014</v>
      </c>
      <c r="R447" t="str">
        <f>CONCATENATE(Table3[[#This Row],[address]],",",Table3[[#This Row],[city]],",",Table3[[#This Row],[state]])</f>
        <v>195 Chrystie St,New York,NY</v>
      </c>
      <c r="S447">
        <f>VLOOKUP(Table3[[#This Row],[summons_number]],GeocodeResults!A:G,6,FALSE)</f>
        <v>40.721879999999999</v>
      </c>
      <c r="T447">
        <f>VLOOKUP(Table3[[#This Row],[summons_number]],GeocodeResults!A:G,7,FALSE)</f>
        <v>-73.991990000000001</v>
      </c>
    </row>
    <row r="448" spans="1:20" x14ac:dyDescent="0.25">
      <c r="A448">
        <v>7937996687</v>
      </c>
      <c r="B448" s="1">
        <v>41520</v>
      </c>
      <c r="C448">
        <v>37</v>
      </c>
      <c r="D448">
        <f>VLOOKUP(Table3[[#This Row],[violation_code]],Table2[[violation_code]:[category]],3,FALSE)</f>
        <v>4</v>
      </c>
      <c r="E448">
        <v>353164</v>
      </c>
      <c r="F448">
        <v>518</v>
      </c>
      <c r="G448">
        <v>518</v>
      </c>
      <c r="H448" t="s">
        <v>12</v>
      </c>
      <c r="I448">
        <v>1718</v>
      </c>
      <c r="J448" s="2">
        <v>0.72083333333333333</v>
      </c>
      <c r="K448">
        <v>17</v>
      </c>
      <c r="L448">
        <v>63</v>
      </c>
      <c r="M448" t="s">
        <v>52</v>
      </c>
      <c r="N448" t="str">
        <f>CONCATENATE(Table3[[#This Row],[house_number]], " ",Table3[[#This Row],[street_name]])</f>
        <v>63 Orchard St</v>
      </c>
      <c r="O448" t="s">
        <v>103</v>
      </c>
      <c r="P448" t="s">
        <v>13</v>
      </c>
      <c r="Q448">
        <v>10014</v>
      </c>
      <c r="R448" t="str">
        <f>CONCATENATE(Table3[[#This Row],[address]],",",Table3[[#This Row],[city]],",",Table3[[#This Row],[state]])</f>
        <v>63 Orchard St,New York,NY</v>
      </c>
      <c r="S448">
        <f>VLOOKUP(Table3[[#This Row],[summons_number]],GeocodeResults!A:G,6,FALSE)</f>
        <v>40.717094000000003</v>
      </c>
      <c r="T448">
        <f>VLOOKUP(Table3[[#This Row],[summons_number]],GeocodeResults!A:G,7,FALSE)</f>
        <v>-73.990840000000006</v>
      </c>
    </row>
    <row r="449" spans="1:20" x14ac:dyDescent="0.25">
      <c r="A449">
        <v>7937996675</v>
      </c>
      <c r="B449" s="1">
        <v>41520</v>
      </c>
      <c r="C449">
        <v>38</v>
      </c>
      <c r="D449">
        <f>VLOOKUP(Table3[[#This Row],[violation_code]],Table2[[violation_code]:[category]],3,FALSE)</f>
        <v>5</v>
      </c>
      <c r="E449">
        <v>353164</v>
      </c>
      <c r="F449">
        <v>502</v>
      </c>
      <c r="G449">
        <v>502</v>
      </c>
      <c r="H449" t="s">
        <v>12</v>
      </c>
      <c r="I449">
        <v>1702</v>
      </c>
      <c r="J449" s="2">
        <v>0.70972222222222225</v>
      </c>
      <c r="K449">
        <v>17</v>
      </c>
      <c r="L449">
        <v>139</v>
      </c>
      <c r="M449" t="s">
        <v>25</v>
      </c>
      <c r="N449" t="str">
        <f>CONCATENATE(Table3[[#This Row],[house_number]], " ",Table3[[#This Row],[street_name]])</f>
        <v>139 Ludlow St</v>
      </c>
      <c r="O449" t="s">
        <v>103</v>
      </c>
      <c r="P449" t="s">
        <v>13</v>
      </c>
      <c r="Q449">
        <v>10014</v>
      </c>
      <c r="R449" t="str">
        <f>CONCATENATE(Table3[[#This Row],[address]],",",Table3[[#This Row],[city]],",",Table3[[#This Row],[state]])</f>
        <v>139 Ludlow St,New York,NY</v>
      </c>
      <c r="S449">
        <f>VLOOKUP(Table3[[#This Row],[summons_number]],GeocodeResults!A:G,6,FALSE)</f>
        <v>40.720382999999998</v>
      </c>
      <c r="T449">
        <f>VLOOKUP(Table3[[#This Row],[summons_number]],GeocodeResults!A:G,7,FALSE)</f>
        <v>-73.988280000000003</v>
      </c>
    </row>
    <row r="450" spans="1:20" x14ac:dyDescent="0.25">
      <c r="A450">
        <v>7937996638</v>
      </c>
      <c r="B450" s="1">
        <v>41520</v>
      </c>
      <c r="C450">
        <v>38</v>
      </c>
      <c r="D450">
        <f>VLOOKUP(Table3[[#This Row],[violation_code]],Table2[[violation_code]:[category]],3,FALSE)</f>
        <v>5</v>
      </c>
      <c r="E450">
        <v>353164</v>
      </c>
      <c r="F450">
        <v>405</v>
      </c>
      <c r="G450">
        <v>405</v>
      </c>
      <c r="H450" t="s">
        <v>12</v>
      </c>
      <c r="I450">
        <v>1605</v>
      </c>
      <c r="J450" s="2">
        <v>0.67013888888888884</v>
      </c>
      <c r="K450">
        <v>16</v>
      </c>
      <c r="L450">
        <v>243</v>
      </c>
      <c r="M450" t="s">
        <v>60</v>
      </c>
      <c r="N450" t="str">
        <f>CONCATENATE(Table3[[#This Row],[house_number]], " ",Table3[[#This Row],[street_name]])</f>
        <v>243 Broome St</v>
      </c>
      <c r="O450" t="s">
        <v>103</v>
      </c>
      <c r="P450" t="s">
        <v>13</v>
      </c>
      <c r="Q450">
        <v>10014</v>
      </c>
      <c r="R450" t="str">
        <f>CONCATENATE(Table3[[#This Row],[address]],",",Table3[[#This Row],[city]],",",Table3[[#This Row],[state]])</f>
        <v>243 Broome St,New York,NY</v>
      </c>
      <c r="S450">
        <f>VLOOKUP(Table3[[#This Row],[summons_number]],GeocodeResults!A:G,6,FALSE)</f>
        <v>40.717849999999999</v>
      </c>
      <c r="T450">
        <f>VLOOKUP(Table3[[#This Row],[summons_number]],GeocodeResults!A:G,7,FALSE)</f>
        <v>-73.989525</v>
      </c>
    </row>
    <row r="451" spans="1:20" x14ac:dyDescent="0.25">
      <c r="A451">
        <v>7937996596</v>
      </c>
      <c r="B451" s="1">
        <v>41520</v>
      </c>
      <c r="C451">
        <v>37</v>
      </c>
      <c r="D451">
        <f>VLOOKUP(Table3[[#This Row],[violation_code]],Table2[[violation_code]:[category]],3,FALSE)</f>
        <v>4</v>
      </c>
      <c r="E451">
        <v>353164</v>
      </c>
      <c r="F451">
        <v>209</v>
      </c>
      <c r="G451">
        <v>209</v>
      </c>
      <c r="H451" t="s">
        <v>12</v>
      </c>
      <c r="I451">
        <v>1409</v>
      </c>
      <c r="J451" s="2">
        <v>0.58958333333333335</v>
      </c>
      <c r="K451">
        <v>14</v>
      </c>
      <c r="L451">
        <v>174</v>
      </c>
      <c r="M451" t="s">
        <v>52</v>
      </c>
      <c r="N451" t="str">
        <f>CONCATENATE(Table3[[#This Row],[house_number]], " ",Table3[[#This Row],[street_name]])</f>
        <v>174 Orchard St</v>
      </c>
      <c r="O451" t="s">
        <v>103</v>
      </c>
      <c r="P451" t="s">
        <v>13</v>
      </c>
      <c r="Q451">
        <v>10014</v>
      </c>
      <c r="R451" t="str">
        <f>CONCATENATE(Table3[[#This Row],[address]],",",Table3[[#This Row],[city]],",",Table3[[#This Row],[state]])</f>
        <v>174 Orchard St,New York,NY</v>
      </c>
      <c r="S451">
        <f>VLOOKUP(Table3[[#This Row],[summons_number]],GeocodeResults!A:G,6,FALSE)</f>
        <v>40.721496999999999</v>
      </c>
      <c r="T451">
        <f>VLOOKUP(Table3[[#This Row],[summons_number]],GeocodeResults!A:G,7,FALSE)</f>
        <v>-73.988429999999994</v>
      </c>
    </row>
    <row r="452" spans="1:20" x14ac:dyDescent="0.25">
      <c r="A452">
        <v>7937996572</v>
      </c>
      <c r="B452" s="1">
        <v>41520</v>
      </c>
      <c r="C452">
        <v>37</v>
      </c>
      <c r="D452">
        <f>VLOOKUP(Table3[[#This Row],[violation_code]],Table2[[violation_code]:[category]],3,FALSE)</f>
        <v>4</v>
      </c>
      <c r="E452">
        <v>353164</v>
      </c>
      <c r="F452">
        <v>153</v>
      </c>
      <c r="G452">
        <v>153</v>
      </c>
      <c r="H452" t="s">
        <v>12</v>
      </c>
      <c r="I452">
        <v>1353</v>
      </c>
      <c r="J452" s="2">
        <v>0.57847222222222217</v>
      </c>
      <c r="K452">
        <v>13</v>
      </c>
      <c r="L452">
        <v>131</v>
      </c>
      <c r="M452" t="s">
        <v>35</v>
      </c>
      <c r="N452" t="str">
        <f>CONCATENATE(Table3[[#This Row],[house_number]], " ",Table3[[#This Row],[street_name]])</f>
        <v>131 Rivington St</v>
      </c>
      <c r="O452" t="s">
        <v>103</v>
      </c>
      <c r="P452" t="s">
        <v>13</v>
      </c>
      <c r="Q452">
        <v>10014</v>
      </c>
      <c r="R452" t="str">
        <f>CONCATENATE(Table3[[#This Row],[address]],",",Table3[[#This Row],[city]],",",Table3[[#This Row],[state]])</f>
        <v>131 Rivington St,New York,NY</v>
      </c>
      <c r="S452">
        <f>VLOOKUP(Table3[[#This Row],[summons_number]],GeocodeResults!A:G,6,FALSE)</f>
        <v>40.719535999999998</v>
      </c>
      <c r="T452">
        <f>VLOOKUP(Table3[[#This Row],[summons_number]],GeocodeResults!A:G,7,FALSE)</f>
        <v>-73.986755000000002</v>
      </c>
    </row>
    <row r="453" spans="1:20" x14ac:dyDescent="0.25">
      <c r="A453">
        <v>7937996511</v>
      </c>
      <c r="B453" s="1">
        <v>41520</v>
      </c>
      <c r="C453">
        <v>20</v>
      </c>
      <c r="D453">
        <f>VLOOKUP(Table3[[#This Row],[violation_code]],Table2[[violation_code]:[category]],3,FALSE)</f>
        <v>2</v>
      </c>
      <c r="E453">
        <v>353164</v>
      </c>
      <c r="F453">
        <v>117</v>
      </c>
      <c r="G453">
        <v>117</v>
      </c>
      <c r="H453" t="s">
        <v>12</v>
      </c>
      <c r="I453">
        <v>1317</v>
      </c>
      <c r="J453" s="2">
        <v>0.55347222222222225</v>
      </c>
      <c r="K453">
        <v>13</v>
      </c>
      <c r="L453">
        <v>137</v>
      </c>
      <c r="M453" t="s">
        <v>25</v>
      </c>
      <c r="N453" t="str">
        <f>CONCATENATE(Table3[[#This Row],[house_number]], " ",Table3[[#This Row],[street_name]])</f>
        <v>137 Ludlow St</v>
      </c>
      <c r="O453" t="s">
        <v>103</v>
      </c>
      <c r="P453" t="s">
        <v>13</v>
      </c>
      <c r="Q453">
        <v>10014</v>
      </c>
      <c r="R453" t="str">
        <f>CONCATENATE(Table3[[#This Row],[address]],",",Table3[[#This Row],[city]],",",Table3[[#This Row],[state]])</f>
        <v>137 Ludlow St,New York,NY</v>
      </c>
      <c r="S453">
        <f>VLOOKUP(Table3[[#This Row],[summons_number]],GeocodeResults!A:G,6,FALSE)</f>
        <v>40.720300000000002</v>
      </c>
      <c r="T453">
        <f>VLOOKUP(Table3[[#This Row],[summons_number]],GeocodeResults!A:G,7,FALSE)</f>
        <v>-73.988320000000002</v>
      </c>
    </row>
    <row r="454" spans="1:20" x14ac:dyDescent="0.25">
      <c r="A454">
        <v>7937996500</v>
      </c>
      <c r="B454" s="1">
        <v>41520</v>
      </c>
      <c r="C454">
        <v>38</v>
      </c>
      <c r="D454">
        <f>VLOOKUP(Table3[[#This Row],[violation_code]],Table2[[violation_code]:[category]],3,FALSE)</f>
        <v>5</v>
      </c>
      <c r="E454">
        <v>353164</v>
      </c>
      <c r="F454">
        <v>107</v>
      </c>
      <c r="G454">
        <v>107</v>
      </c>
      <c r="H454" t="s">
        <v>12</v>
      </c>
      <c r="I454">
        <v>1307</v>
      </c>
      <c r="J454" s="2">
        <v>0.54652777777777783</v>
      </c>
      <c r="K454">
        <v>13</v>
      </c>
      <c r="L454">
        <v>131</v>
      </c>
      <c r="M454" t="s">
        <v>35</v>
      </c>
      <c r="N454" t="str">
        <f>CONCATENATE(Table3[[#This Row],[house_number]], " ",Table3[[#This Row],[street_name]])</f>
        <v>131 Rivington St</v>
      </c>
      <c r="O454" t="s">
        <v>103</v>
      </c>
      <c r="P454" t="s">
        <v>13</v>
      </c>
      <c r="Q454">
        <v>10014</v>
      </c>
      <c r="R454" t="str">
        <f>CONCATENATE(Table3[[#This Row],[address]],",",Table3[[#This Row],[city]],",",Table3[[#This Row],[state]])</f>
        <v>131 Rivington St,New York,NY</v>
      </c>
      <c r="S454">
        <f>VLOOKUP(Table3[[#This Row],[summons_number]],GeocodeResults!A:G,6,FALSE)</f>
        <v>40.719535999999998</v>
      </c>
      <c r="T454">
        <f>VLOOKUP(Table3[[#This Row],[summons_number]],GeocodeResults!A:G,7,FALSE)</f>
        <v>-73.986755000000002</v>
      </c>
    </row>
    <row r="455" spans="1:20" x14ac:dyDescent="0.25">
      <c r="A455">
        <v>7937996699</v>
      </c>
      <c r="B455" s="1">
        <v>41520</v>
      </c>
      <c r="C455">
        <v>20</v>
      </c>
      <c r="D455">
        <f>VLOOKUP(Table3[[#This Row],[violation_code]],Table2[[violation_code]:[category]],3,FALSE)</f>
        <v>2</v>
      </c>
      <c r="E455">
        <v>353164</v>
      </c>
      <c r="F455">
        <v>520</v>
      </c>
      <c r="G455">
        <v>520</v>
      </c>
      <c r="H455" t="s">
        <v>12</v>
      </c>
      <c r="I455">
        <v>1720</v>
      </c>
      <c r="J455" s="2">
        <v>0.72222222222222221</v>
      </c>
      <c r="K455">
        <v>17</v>
      </c>
      <c r="L455">
        <v>57</v>
      </c>
      <c r="M455" t="s">
        <v>52</v>
      </c>
      <c r="N455" t="str">
        <f>CONCATENATE(Table3[[#This Row],[house_number]], " ",Table3[[#This Row],[street_name]])</f>
        <v>57 Orchard St</v>
      </c>
      <c r="O455" t="s">
        <v>103</v>
      </c>
      <c r="P455" t="s">
        <v>13</v>
      </c>
      <c r="Q455">
        <v>10014</v>
      </c>
      <c r="R455" t="str">
        <f>CONCATENATE(Table3[[#This Row],[address]],",",Table3[[#This Row],[city]],",",Table3[[#This Row],[state]])</f>
        <v>57 Orchard St,New York,NY</v>
      </c>
      <c r="S455">
        <f>VLOOKUP(Table3[[#This Row],[summons_number]],GeocodeResults!A:G,6,FALSE)</f>
        <v>40.716816000000001</v>
      </c>
      <c r="T455">
        <f>VLOOKUP(Table3[[#This Row],[summons_number]],GeocodeResults!A:G,7,FALSE)</f>
        <v>-73.990979999999993</v>
      </c>
    </row>
    <row r="456" spans="1:20" x14ac:dyDescent="0.25">
      <c r="A456">
        <v>7937996663</v>
      </c>
      <c r="B456" s="1">
        <v>41520</v>
      </c>
      <c r="C456">
        <v>38</v>
      </c>
      <c r="D456">
        <f>VLOOKUP(Table3[[#This Row],[violation_code]],Table2[[violation_code]:[category]],3,FALSE)</f>
        <v>5</v>
      </c>
      <c r="E456">
        <v>353164</v>
      </c>
      <c r="F456">
        <v>422</v>
      </c>
      <c r="G456">
        <v>422</v>
      </c>
      <c r="H456" t="s">
        <v>12</v>
      </c>
      <c r="I456">
        <v>1622</v>
      </c>
      <c r="J456" s="2">
        <v>0.68194444444444446</v>
      </c>
      <c r="K456">
        <v>16</v>
      </c>
      <c r="L456">
        <v>153</v>
      </c>
      <c r="M456" t="s">
        <v>52</v>
      </c>
      <c r="N456" t="str">
        <f>CONCATENATE(Table3[[#This Row],[house_number]], " ",Table3[[#This Row],[street_name]])</f>
        <v>153 Orchard St</v>
      </c>
      <c r="O456" t="s">
        <v>103</v>
      </c>
      <c r="P456" t="s">
        <v>13</v>
      </c>
      <c r="Q456">
        <v>10014</v>
      </c>
      <c r="R456" t="str">
        <f>CONCATENATE(Table3[[#This Row],[address]],",",Table3[[#This Row],[city]],",",Table3[[#This Row],[state]])</f>
        <v>153 Orchard St,New York,NY</v>
      </c>
      <c r="S456">
        <f>VLOOKUP(Table3[[#This Row],[summons_number]],GeocodeResults!A:G,6,FALSE)</f>
        <v>40.720694999999999</v>
      </c>
      <c r="T456">
        <f>VLOOKUP(Table3[[#This Row],[summons_number]],GeocodeResults!A:G,7,FALSE)</f>
        <v>-73.988990000000001</v>
      </c>
    </row>
    <row r="457" spans="1:20" x14ac:dyDescent="0.25">
      <c r="A457">
        <v>7937996651</v>
      </c>
      <c r="B457" s="1">
        <v>41520</v>
      </c>
      <c r="C457">
        <v>38</v>
      </c>
      <c r="D457">
        <f>VLOOKUP(Table3[[#This Row],[violation_code]],Table2[[violation_code]:[category]],3,FALSE)</f>
        <v>5</v>
      </c>
      <c r="E457">
        <v>353164</v>
      </c>
      <c r="F457">
        <v>417</v>
      </c>
      <c r="G457">
        <v>417</v>
      </c>
      <c r="H457" t="s">
        <v>12</v>
      </c>
      <c r="I457">
        <v>1617</v>
      </c>
      <c r="J457" s="2">
        <v>0.67847222222222225</v>
      </c>
      <c r="K457">
        <v>16</v>
      </c>
      <c r="L457">
        <v>135</v>
      </c>
      <c r="M457" t="s">
        <v>52</v>
      </c>
      <c r="N457" t="str">
        <f>CONCATENATE(Table3[[#This Row],[house_number]], " ",Table3[[#This Row],[street_name]])</f>
        <v>135 Orchard St</v>
      </c>
      <c r="O457" t="s">
        <v>103</v>
      </c>
      <c r="P457" t="s">
        <v>13</v>
      </c>
      <c r="Q457">
        <v>10014</v>
      </c>
      <c r="R457" t="str">
        <f>CONCATENATE(Table3[[#This Row],[address]],",",Table3[[#This Row],[city]],",",Table3[[#This Row],[state]])</f>
        <v>135 Orchard St,New York,NY</v>
      </c>
      <c r="S457">
        <f>VLOOKUP(Table3[[#This Row],[summons_number]],GeocodeResults!A:G,6,FALSE)</f>
        <v>40.719966999999997</v>
      </c>
      <c r="T457">
        <f>VLOOKUP(Table3[[#This Row],[summons_number]],GeocodeResults!A:G,7,FALSE)</f>
        <v>-73.989365000000006</v>
      </c>
    </row>
    <row r="458" spans="1:20" x14ac:dyDescent="0.25">
      <c r="A458">
        <v>7937996640</v>
      </c>
      <c r="B458" s="1">
        <v>41520</v>
      </c>
      <c r="C458">
        <v>51</v>
      </c>
      <c r="D458">
        <f>VLOOKUP(Table3[[#This Row],[violation_code]],Table2[[violation_code]:[category]],3,FALSE)</f>
        <v>3</v>
      </c>
      <c r="E458">
        <v>353164</v>
      </c>
      <c r="F458">
        <v>413</v>
      </c>
      <c r="G458">
        <v>413</v>
      </c>
      <c r="H458" t="s">
        <v>12</v>
      </c>
      <c r="I458">
        <v>1613</v>
      </c>
      <c r="J458" s="2">
        <v>0.67569444444444438</v>
      </c>
      <c r="K458">
        <v>16</v>
      </c>
      <c r="L458">
        <v>121</v>
      </c>
      <c r="M458" t="s">
        <v>52</v>
      </c>
      <c r="N458" t="str">
        <f>CONCATENATE(Table3[[#This Row],[house_number]], " ",Table3[[#This Row],[street_name]])</f>
        <v>121 Orchard St</v>
      </c>
      <c r="O458" t="s">
        <v>103</v>
      </c>
      <c r="P458" t="s">
        <v>13</v>
      </c>
      <c r="Q458">
        <v>10014</v>
      </c>
      <c r="R458" t="str">
        <f>CONCATENATE(Table3[[#This Row],[address]],",",Table3[[#This Row],[city]],",",Table3[[#This Row],[state]])</f>
        <v>121 Orchard St,New York,NY</v>
      </c>
      <c r="S458">
        <f>VLOOKUP(Table3[[#This Row],[summons_number]],GeocodeResults!A:G,6,FALSE)</f>
        <v>40.719405999999999</v>
      </c>
      <c r="T458">
        <f>VLOOKUP(Table3[[#This Row],[summons_number]],GeocodeResults!A:G,7,FALSE)</f>
        <v>-73.989654999999999</v>
      </c>
    </row>
    <row r="459" spans="1:20" x14ac:dyDescent="0.25">
      <c r="A459">
        <v>7937996626</v>
      </c>
      <c r="B459" s="1">
        <v>41520</v>
      </c>
      <c r="C459">
        <v>37</v>
      </c>
      <c r="D459">
        <f>VLOOKUP(Table3[[#This Row],[violation_code]],Table2[[violation_code]:[category]],3,FALSE)</f>
        <v>4</v>
      </c>
      <c r="E459">
        <v>353164</v>
      </c>
      <c r="F459">
        <v>307</v>
      </c>
      <c r="G459">
        <v>307</v>
      </c>
      <c r="H459" t="s">
        <v>12</v>
      </c>
      <c r="I459">
        <v>1507</v>
      </c>
      <c r="J459" s="2">
        <v>0.62986111111111109</v>
      </c>
      <c r="K459">
        <v>15</v>
      </c>
      <c r="L459">
        <v>337</v>
      </c>
      <c r="M459" t="s">
        <v>73</v>
      </c>
      <c r="N459" t="str">
        <f>CONCATENATE(Table3[[#This Row],[house_number]], " ",Table3[[#This Row],[street_name]])</f>
        <v>337 Grand St</v>
      </c>
      <c r="O459" t="s">
        <v>103</v>
      </c>
      <c r="P459" t="s">
        <v>13</v>
      </c>
      <c r="Q459">
        <v>10014</v>
      </c>
      <c r="R459" t="str">
        <f>CONCATENATE(Table3[[#This Row],[address]],",",Table3[[#This Row],[city]],",",Table3[[#This Row],[state]])</f>
        <v>337 Grand St,New York,NY</v>
      </c>
      <c r="S459">
        <f>VLOOKUP(Table3[[#This Row],[summons_number]],GeocodeResults!A:G,6,FALSE)</f>
        <v>40.716957000000001</v>
      </c>
      <c r="T459">
        <f>VLOOKUP(Table3[[#This Row],[summons_number]],GeocodeResults!A:G,7,FALSE)</f>
        <v>-73.990089999999995</v>
      </c>
    </row>
    <row r="460" spans="1:20" x14ac:dyDescent="0.25">
      <c r="A460">
        <v>7937996614</v>
      </c>
      <c r="B460" s="1">
        <v>41520</v>
      </c>
      <c r="C460">
        <v>16</v>
      </c>
      <c r="D460">
        <f>VLOOKUP(Table3[[#This Row],[violation_code]],Table2[[violation_code]:[category]],3,FALSE)</f>
        <v>2</v>
      </c>
      <c r="E460">
        <v>353164</v>
      </c>
      <c r="F460">
        <v>246</v>
      </c>
      <c r="G460">
        <v>246</v>
      </c>
      <c r="H460" t="s">
        <v>12</v>
      </c>
      <c r="I460">
        <v>1446</v>
      </c>
      <c r="J460" s="2">
        <v>0.61527777777777781</v>
      </c>
      <c r="K460">
        <v>14</v>
      </c>
      <c r="L460">
        <v>188</v>
      </c>
      <c r="M460" t="s">
        <v>25</v>
      </c>
      <c r="N460" t="str">
        <f>CONCATENATE(Table3[[#This Row],[house_number]], " ",Table3[[#This Row],[street_name]])</f>
        <v>188 Ludlow St</v>
      </c>
      <c r="O460" t="s">
        <v>103</v>
      </c>
      <c r="P460" t="s">
        <v>13</v>
      </c>
      <c r="Q460">
        <v>10014</v>
      </c>
      <c r="R460" t="str">
        <f>CONCATENATE(Table3[[#This Row],[address]],",",Table3[[#This Row],[city]],",",Table3[[#This Row],[state]])</f>
        <v>188 Ludlow St,New York,NY</v>
      </c>
      <c r="S460">
        <f>VLOOKUP(Table3[[#This Row],[summons_number]],GeocodeResults!A:G,6,FALSE)</f>
        <v>40.722107000000001</v>
      </c>
      <c r="T460">
        <f>VLOOKUP(Table3[[#This Row],[summons_number]],GeocodeResults!A:G,7,FALSE)</f>
        <v>-73.98724</v>
      </c>
    </row>
    <row r="461" spans="1:20" x14ac:dyDescent="0.25">
      <c r="A461">
        <v>7937996602</v>
      </c>
      <c r="B461" s="1">
        <v>41520</v>
      </c>
      <c r="C461">
        <v>38</v>
      </c>
      <c r="D461">
        <f>VLOOKUP(Table3[[#This Row],[violation_code]],Table2[[violation_code]:[category]],3,FALSE)</f>
        <v>5</v>
      </c>
      <c r="E461">
        <v>353164</v>
      </c>
      <c r="F461">
        <v>241</v>
      </c>
      <c r="G461">
        <v>241</v>
      </c>
      <c r="H461" t="s">
        <v>12</v>
      </c>
      <c r="I461">
        <v>1441</v>
      </c>
      <c r="J461" s="2">
        <v>0.6118055555555556</v>
      </c>
      <c r="K461">
        <v>14</v>
      </c>
      <c r="L461">
        <v>188</v>
      </c>
      <c r="M461" t="s">
        <v>41</v>
      </c>
      <c r="N461" t="str">
        <f>CONCATENATE(Table3[[#This Row],[house_number]], " ",Table3[[#This Row],[street_name]])</f>
        <v>188 Allen St</v>
      </c>
      <c r="O461" t="s">
        <v>103</v>
      </c>
      <c r="P461" t="s">
        <v>13</v>
      </c>
      <c r="Q461">
        <v>10014</v>
      </c>
      <c r="R461" t="str">
        <f>CONCATENATE(Table3[[#This Row],[address]],",",Table3[[#This Row],[city]],",",Table3[[#This Row],[state]])</f>
        <v>188 Allen St,New York,NY</v>
      </c>
      <c r="S461">
        <f>VLOOKUP(Table3[[#This Row],[summons_number]],GeocodeResults!A:G,6,FALSE)</f>
        <v>40.721783000000002</v>
      </c>
      <c r="T461">
        <f>VLOOKUP(Table3[[#This Row],[summons_number]],GeocodeResults!A:G,7,FALSE)</f>
        <v>-73.988910000000004</v>
      </c>
    </row>
    <row r="462" spans="1:20" x14ac:dyDescent="0.25">
      <c r="A462">
        <v>7937996584</v>
      </c>
      <c r="B462" s="1">
        <v>41520</v>
      </c>
      <c r="C462">
        <v>38</v>
      </c>
      <c r="D462">
        <f>VLOOKUP(Table3[[#This Row],[violation_code]],Table2[[violation_code]:[category]],3,FALSE)</f>
        <v>5</v>
      </c>
      <c r="E462">
        <v>353164</v>
      </c>
      <c r="F462">
        <v>201</v>
      </c>
      <c r="G462">
        <v>201</v>
      </c>
      <c r="H462" t="s">
        <v>12</v>
      </c>
      <c r="I462">
        <v>1401</v>
      </c>
      <c r="J462" s="2">
        <v>0.58402777777777781</v>
      </c>
      <c r="K462">
        <v>14</v>
      </c>
      <c r="L462">
        <v>164</v>
      </c>
      <c r="M462" t="s">
        <v>25</v>
      </c>
      <c r="N462" t="str">
        <f>CONCATENATE(Table3[[#This Row],[house_number]], " ",Table3[[#This Row],[street_name]])</f>
        <v>164 Ludlow St</v>
      </c>
      <c r="O462" t="s">
        <v>103</v>
      </c>
      <c r="P462" t="s">
        <v>13</v>
      </c>
      <c r="Q462">
        <v>10014</v>
      </c>
      <c r="R462" t="str">
        <f>CONCATENATE(Table3[[#This Row],[address]],",",Table3[[#This Row],[city]],",",Table3[[#This Row],[state]])</f>
        <v>164 Ludlow St,New York,NY</v>
      </c>
      <c r="S462">
        <f>VLOOKUP(Table3[[#This Row],[summons_number]],GeocodeResults!A:G,6,FALSE)</f>
        <v>40.721375000000002</v>
      </c>
      <c r="T462">
        <f>VLOOKUP(Table3[[#This Row],[summons_number]],GeocodeResults!A:G,7,FALSE)</f>
        <v>-73.987620000000007</v>
      </c>
    </row>
    <row r="463" spans="1:20" x14ac:dyDescent="0.25">
      <c r="A463">
        <v>7937996560</v>
      </c>
      <c r="B463" s="1">
        <v>41520</v>
      </c>
      <c r="C463">
        <v>10</v>
      </c>
      <c r="D463">
        <f>VLOOKUP(Table3[[#This Row],[violation_code]],Table2[[violation_code]:[category]],3,FALSE)</f>
        <v>2</v>
      </c>
      <c r="E463">
        <v>353164</v>
      </c>
      <c r="F463">
        <v>147</v>
      </c>
      <c r="G463">
        <v>147</v>
      </c>
      <c r="H463" t="s">
        <v>12</v>
      </c>
      <c r="I463">
        <v>1347</v>
      </c>
      <c r="J463" s="2">
        <v>0.57430555555555551</v>
      </c>
      <c r="K463">
        <v>13</v>
      </c>
      <c r="L463">
        <v>153</v>
      </c>
      <c r="M463" t="s">
        <v>35</v>
      </c>
      <c r="N463" t="str">
        <f>CONCATENATE(Table3[[#This Row],[house_number]], " ",Table3[[#This Row],[street_name]])</f>
        <v>153 Rivington St</v>
      </c>
      <c r="O463" t="s">
        <v>103</v>
      </c>
      <c r="P463" t="s">
        <v>13</v>
      </c>
      <c r="Q463">
        <v>10014</v>
      </c>
      <c r="R463" t="str">
        <f>CONCATENATE(Table3[[#This Row],[address]],",",Table3[[#This Row],[city]],",",Table3[[#This Row],[state]])</f>
        <v>153 Rivington St,New York,NY</v>
      </c>
      <c r="S463">
        <f>VLOOKUP(Table3[[#This Row],[summons_number]],GeocodeResults!A:G,6,FALSE)</f>
        <v>40.719189999999998</v>
      </c>
      <c r="T463">
        <f>VLOOKUP(Table3[[#This Row],[summons_number]],GeocodeResults!A:G,7,FALSE)</f>
        <v>-73.985619999999997</v>
      </c>
    </row>
    <row r="464" spans="1:20" x14ac:dyDescent="0.25">
      <c r="A464">
        <v>7937996559</v>
      </c>
      <c r="B464" s="1">
        <v>41520</v>
      </c>
      <c r="C464">
        <v>37</v>
      </c>
      <c r="D464">
        <f>VLOOKUP(Table3[[#This Row],[violation_code]],Table2[[violation_code]:[category]],3,FALSE)</f>
        <v>4</v>
      </c>
      <c r="E464">
        <v>353164</v>
      </c>
      <c r="F464">
        <v>144</v>
      </c>
      <c r="G464">
        <v>144</v>
      </c>
      <c r="H464" t="s">
        <v>12</v>
      </c>
      <c r="I464">
        <v>1344</v>
      </c>
      <c r="J464" s="2">
        <v>0.57222222222222219</v>
      </c>
      <c r="K464">
        <v>13</v>
      </c>
      <c r="L464">
        <v>101</v>
      </c>
      <c r="M464" t="s">
        <v>37</v>
      </c>
      <c r="N464" t="str">
        <f>CONCATENATE(Table3[[#This Row],[house_number]], " ",Table3[[#This Row],[street_name]])</f>
        <v>101 Clinton St</v>
      </c>
      <c r="O464" t="s">
        <v>103</v>
      </c>
      <c r="P464" t="s">
        <v>13</v>
      </c>
      <c r="Q464">
        <v>10014</v>
      </c>
      <c r="R464" t="str">
        <f>CONCATENATE(Table3[[#This Row],[address]],",",Table3[[#This Row],[city]],",",Table3[[#This Row],[state]])</f>
        <v>101 Clinton St,New York,NY</v>
      </c>
      <c r="S464">
        <f>VLOOKUP(Table3[[#This Row],[summons_number]],GeocodeResults!A:G,6,FALSE)</f>
        <v>40.718359999999997</v>
      </c>
      <c r="T464">
        <f>VLOOKUP(Table3[[#This Row],[summons_number]],GeocodeResults!A:G,7,FALSE)</f>
        <v>-73.985529999999997</v>
      </c>
    </row>
    <row r="465" spans="1:20" x14ac:dyDescent="0.25">
      <c r="A465">
        <v>7937996547</v>
      </c>
      <c r="B465" s="1">
        <v>41520</v>
      </c>
      <c r="C465">
        <v>10</v>
      </c>
      <c r="D465">
        <f>VLOOKUP(Table3[[#This Row],[violation_code]],Table2[[violation_code]:[category]],3,FALSE)</f>
        <v>2</v>
      </c>
      <c r="E465">
        <v>353164</v>
      </c>
      <c r="F465">
        <v>138</v>
      </c>
      <c r="G465">
        <v>138</v>
      </c>
      <c r="H465" t="s">
        <v>12</v>
      </c>
      <c r="I465">
        <v>1338</v>
      </c>
      <c r="J465" s="2">
        <v>0.56805555555555554</v>
      </c>
      <c r="K465">
        <v>13</v>
      </c>
      <c r="L465">
        <v>106</v>
      </c>
      <c r="M465" t="s">
        <v>54</v>
      </c>
      <c r="N465" t="str">
        <f>CONCATENATE(Table3[[#This Row],[house_number]], " ",Table3[[#This Row],[street_name]])</f>
        <v>106 Suffolk St</v>
      </c>
      <c r="O465" t="s">
        <v>103</v>
      </c>
      <c r="P465" t="s">
        <v>13</v>
      </c>
      <c r="Q465">
        <v>10014</v>
      </c>
      <c r="R465" t="str">
        <f>CONCATENATE(Table3[[#This Row],[address]],",",Table3[[#This Row],[city]],",",Table3[[#This Row],[state]])</f>
        <v>106 Suffolk St,New York,NY</v>
      </c>
      <c r="S465">
        <f>VLOOKUP(Table3[[#This Row],[summons_number]],GeocodeResults!A:G,6,FALSE)</f>
        <v>40.718690000000002</v>
      </c>
      <c r="T465">
        <f>VLOOKUP(Table3[[#This Row],[summons_number]],GeocodeResults!A:G,7,FALSE)</f>
        <v>-73.986170000000001</v>
      </c>
    </row>
    <row r="466" spans="1:20" x14ac:dyDescent="0.25">
      <c r="A466">
        <v>7937996535</v>
      </c>
      <c r="B466" s="1">
        <v>41520</v>
      </c>
      <c r="C466">
        <v>10</v>
      </c>
      <c r="D466">
        <f>VLOOKUP(Table3[[#This Row],[violation_code]],Table2[[violation_code]:[category]],3,FALSE)</f>
        <v>2</v>
      </c>
      <c r="E466">
        <v>353164</v>
      </c>
      <c r="F466">
        <v>136</v>
      </c>
      <c r="G466">
        <v>136</v>
      </c>
      <c r="H466" t="s">
        <v>12</v>
      </c>
      <c r="I466">
        <v>1336</v>
      </c>
      <c r="J466" s="2">
        <v>0.56666666666666665</v>
      </c>
      <c r="K466">
        <v>13</v>
      </c>
      <c r="L466">
        <v>102</v>
      </c>
      <c r="M466" t="s">
        <v>54</v>
      </c>
      <c r="N466" t="str">
        <f>CONCATENATE(Table3[[#This Row],[house_number]], " ",Table3[[#This Row],[street_name]])</f>
        <v>102 Suffolk St</v>
      </c>
      <c r="O466" t="s">
        <v>103</v>
      </c>
      <c r="P466" t="s">
        <v>13</v>
      </c>
      <c r="Q466">
        <v>10014</v>
      </c>
      <c r="R466" t="str">
        <f>CONCATENATE(Table3[[#This Row],[address]],",",Table3[[#This Row],[city]],",",Table3[[#This Row],[state]])</f>
        <v>102 Suffolk St,New York,NY</v>
      </c>
      <c r="S466">
        <f>VLOOKUP(Table3[[#This Row],[summons_number]],GeocodeResults!A:G,6,FALSE)</f>
        <v>40.718544000000001</v>
      </c>
      <c r="T466">
        <f>VLOOKUP(Table3[[#This Row],[summons_number]],GeocodeResults!A:G,7,FALSE)</f>
        <v>-73.986243999999999</v>
      </c>
    </row>
    <row r="467" spans="1:20" x14ac:dyDescent="0.25">
      <c r="A467">
        <v>7937996523</v>
      </c>
      <c r="B467" s="1">
        <v>41520</v>
      </c>
      <c r="C467">
        <v>16</v>
      </c>
      <c r="D467">
        <f>VLOOKUP(Table3[[#This Row],[violation_code]],Table2[[violation_code]:[category]],3,FALSE)</f>
        <v>2</v>
      </c>
      <c r="E467">
        <v>353164</v>
      </c>
      <c r="F467">
        <v>131</v>
      </c>
      <c r="G467">
        <v>131</v>
      </c>
      <c r="H467" t="s">
        <v>12</v>
      </c>
      <c r="I467">
        <v>1331</v>
      </c>
      <c r="J467" s="2">
        <v>0.56319444444444444</v>
      </c>
      <c r="K467">
        <v>13</v>
      </c>
      <c r="L467">
        <v>106</v>
      </c>
      <c r="M467" t="s">
        <v>36</v>
      </c>
      <c r="N467" t="str">
        <f>CONCATENATE(Table3[[#This Row],[house_number]], " ",Table3[[#This Row],[street_name]])</f>
        <v>106 Norfolk St</v>
      </c>
      <c r="O467" t="s">
        <v>103</v>
      </c>
      <c r="P467" t="s">
        <v>13</v>
      </c>
      <c r="Q467">
        <v>10014</v>
      </c>
      <c r="R467" t="str">
        <f>CONCATENATE(Table3[[#This Row],[address]],",",Table3[[#This Row],[city]],",",Table3[[#This Row],[state]])</f>
        <v>106 Norfolk St,New York,NY</v>
      </c>
      <c r="S467">
        <f>VLOOKUP(Table3[[#This Row],[summons_number]],GeocodeResults!A:G,6,FALSE)</f>
        <v>40.718826</v>
      </c>
      <c r="T467">
        <f>VLOOKUP(Table3[[#This Row],[summons_number]],GeocodeResults!A:G,7,FALSE)</f>
        <v>-73.987076000000002</v>
      </c>
    </row>
    <row r="468" spans="1:20" x14ac:dyDescent="0.25">
      <c r="A468">
        <v>7937996493</v>
      </c>
      <c r="B468" s="1">
        <v>41520</v>
      </c>
      <c r="C468">
        <v>10</v>
      </c>
      <c r="D468">
        <f>VLOOKUP(Table3[[#This Row],[violation_code]],Table2[[violation_code]:[category]],3,FALSE)</f>
        <v>2</v>
      </c>
      <c r="E468">
        <v>353164</v>
      </c>
      <c r="F468">
        <v>103</v>
      </c>
      <c r="G468">
        <v>103</v>
      </c>
      <c r="H468" t="s">
        <v>12</v>
      </c>
      <c r="I468">
        <v>1303</v>
      </c>
      <c r="J468" s="2">
        <v>0.54375000000000007</v>
      </c>
      <c r="K468">
        <v>13</v>
      </c>
      <c r="L468">
        <v>116</v>
      </c>
      <c r="M468" t="s">
        <v>54</v>
      </c>
      <c r="N468" t="str">
        <f>CONCATENATE(Table3[[#This Row],[house_number]], " ",Table3[[#This Row],[street_name]])</f>
        <v>116 Suffolk St</v>
      </c>
      <c r="O468" t="s">
        <v>103</v>
      </c>
      <c r="P468" t="s">
        <v>13</v>
      </c>
      <c r="Q468">
        <v>10014</v>
      </c>
      <c r="R468" t="str">
        <f>CONCATENATE(Table3[[#This Row],[address]],",",Table3[[#This Row],[city]],",",Table3[[#This Row],[state]])</f>
        <v>116 Suffolk St,New York,NY</v>
      </c>
      <c r="S468">
        <f>VLOOKUP(Table3[[#This Row],[summons_number]],GeocodeResults!A:G,6,FALSE)</f>
        <v>40.719059999999999</v>
      </c>
      <c r="T468">
        <f>VLOOKUP(Table3[[#This Row],[summons_number]],GeocodeResults!A:G,7,FALSE)</f>
        <v>-73.985979999999998</v>
      </c>
    </row>
    <row r="469" spans="1:20" x14ac:dyDescent="0.25">
      <c r="A469">
        <v>7937996481</v>
      </c>
      <c r="B469" s="1">
        <v>41520</v>
      </c>
      <c r="C469">
        <v>37</v>
      </c>
      <c r="D469">
        <f>VLOOKUP(Table3[[#This Row],[violation_code]],Table2[[violation_code]:[category]],3,FALSE)</f>
        <v>4</v>
      </c>
      <c r="E469">
        <v>353164</v>
      </c>
      <c r="F469">
        <v>1255</v>
      </c>
      <c r="G469">
        <v>55</v>
      </c>
      <c r="H469" t="s">
        <v>12</v>
      </c>
      <c r="I469">
        <v>1255</v>
      </c>
      <c r="J469" s="2">
        <v>0.53819444444444442</v>
      </c>
      <c r="K469">
        <v>12</v>
      </c>
      <c r="L469">
        <v>43</v>
      </c>
      <c r="M469" t="s">
        <v>37</v>
      </c>
      <c r="N469" t="str">
        <f>CONCATENATE(Table3[[#This Row],[house_number]], " ",Table3[[#This Row],[street_name]])</f>
        <v>43 Clinton St</v>
      </c>
      <c r="O469" t="s">
        <v>103</v>
      </c>
      <c r="P469" t="s">
        <v>13</v>
      </c>
      <c r="Q469">
        <v>10014</v>
      </c>
      <c r="R469" t="str">
        <f>CONCATENATE(Table3[[#This Row],[address]],",",Table3[[#This Row],[city]],",",Table3[[#This Row],[state]])</f>
        <v>43 Clinton St,New York,NY</v>
      </c>
      <c r="S469">
        <f>VLOOKUP(Table3[[#This Row],[summons_number]],GeocodeResults!A:G,6,FALSE)</f>
        <v>40.719949999999997</v>
      </c>
      <c r="T469">
        <f>VLOOKUP(Table3[[#This Row],[summons_number]],GeocodeResults!A:G,7,FALSE)</f>
        <v>-73.984700000000004</v>
      </c>
    </row>
    <row r="470" spans="1:20" x14ac:dyDescent="0.25">
      <c r="A470">
        <v>7937996470</v>
      </c>
      <c r="B470" s="1">
        <v>41520</v>
      </c>
      <c r="C470">
        <v>37</v>
      </c>
      <c r="D470">
        <f>VLOOKUP(Table3[[#This Row],[violation_code]],Table2[[violation_code]:[category]],3,FALSE)</f>
        <v>4</v>
      </c>
      <c r="E470">
        <v>353164</v>
      </c>
      <c r="F470">
        <v>1245</v>
      </c>
      <c r="G470">
        <v>45</v>
      </c>
      <c r="H470" t="s">
        <v>12</v>
      </c>
      <c r="I470">
        <v>1245</v>
      </c>
      <c r="J470" s="2">
        <v>0.53125</v>
      </c>
      <c r="K470">
        <v>12</v>
      </c>
      <c r="L470">
        <v>121</v>
      </c>
      <c r="M470" t="s">
        <v>36</v>
      </c>
      <c r="N470" t="str">
        <f>CONCATENATE(Table3[[#This Row],[house_number]], " ",Table3[[#This Row],[street_name]])</f>
        <v>121 Norfolk St</v>
      </c>
      <c r="O470" t="s">
        <v>103</v>
      </c>
      <c r="P470" t="s">
        <v>13</v>
      </c>
      <c r="Q470">
        <v>10014</v>
      </c>
      <c r="R470" t="str">
        <f>CONCATENATE(Table3[[#This Row],[address]],",",Table3[[#This Row],[city]],",",Table3[[#This Row],[state]])</f>
        <v>121 Norfolk St,New York,NY</v>
      </c>
      <c r="S470">
        <f>VLOOKUP(Table3[[#This Row],[summons_number]],GeocodeResults!A:G,6,FALSE)</f>
        <v>40.71942</v>
      </c>
      <c r="T470">
        <f>VLOOKUP(Table3[[#This Row],[summons_number]],GeocodeResults!A:G,7,FALSE)</f>
        <v>-73.986915999999994</v>
      </c>
    </row>
    <row r="471" spans="1:20" x14ac:dyDescent="0.25">
      <c r="A471">
        <v>7937996468</v>
      </c>
      <c r="B471" s="1">
        <v>41520</v>
      </c>
      <c r="C471">
        <v>37</v>
      </c>
      <c r="D471">
        <f>VLOOKUP(Table3[[#This Row],[violation_code]],Table2[[violation_code]:[category]],3,FALSE)</f>
        <v>4</v>
      </c>
      <c r="E471">
        <v>353164</v>
      </c>
      <c r="F471">
        <v>1240</v>
      </c>
      <c r="G471">
        <v>40</v>
      </c>
      <c r="H471" t="s">
        <v>12</v>
      </c>
      <c r="I471">
        <v>1240</v>
      </c>
      <c r="J471" s="2">
        <v>0.52777777777777779</v>
      </c>
      <c r="K471">
        <v>12</v>
      </c>
      <c r="L471">
        <v>126</v>
      </c>
      <c r="M471" t="s">
        <v>35</v>
      </c>
      <c r="N471" t="str">
        <f>CONCATENATE(Table3[[#This Row],[house_number]], " ",Table3[[#This Row],[street_name]])</f>
        <v>126 Rivington St</v>
      </c>
      <c r="O471" t="s">
        <v>103</v>
      </c>
      <c r="P471" t="s">
        <v>13</v>
      </c>
      <c r="Q471">
        <v>10014</v>
      </c>
      <c r="R471" t="str">
        <f>CONCATENATE(Table3[[#This Row],[address]],",",Table3[[#This Row],[city]],",",Table3[[#This Row],[state]])</f>
        <v>126 Rivington St,New York,NY</v>
      </c>
      <c r="S471">
        <f>VLOOKUP(Table3[[#This Row],[summons_number]],GeocodeResults!A:G,6,FALSE)</f>
        <v>40.719715000000001</v>
      </c>
      <c r="T471">
        <f>VLOOKUP(Table3[[#This Row],[summons_number]],GeocodeResults!A:G,7,FALSE)</f>
        <v>-73.986959999999996</v>
      </c>
    </row>
    <row r="472" spans="1:20" x14ac:dyDescent="0.25">
      <c r="A472">
        <v>7937996973</v>
      </c>
      <c r="B472" s="1">
        <v>41521</v>
      </c>
      <c r="C472">
        <v>20</v>
      </c>
      <c r="D472">
        <f>VLOOKUP(Table3[[#This Row],[violation_code]],Table2[[violation_code]:[category]],3,FALSE)</f>
        <v>2</v>
      </c>
      <c r="E472">
        <v>353164</v>
      </c>
      <c r="F472">
        <v>502</v>
      </c>
      <c r="G472">
        <v>502</v>
      </c>
      <c r="H472" t="s">
        <v>12</v>
      </c>
      <c r="I472">
        <v>1702</v>
      </c>
      <c r="J472" s="2">
        <v>0.70972222222222225</v>
      </c>
      <c r="K472">
        <v>17</v>
      </c>
      <c r="L472">
        <v>45</v>
      </c>
      <c r="M472" t="s">
        <v>43</v>
      </c>
      <c r="N472" t="str">
        <f>CONCATENATE(Table3[[#This Row],[house_number]], " ",Table3[[#This Row],[street_name]])</f>
        <v>45 Spring St</v>
      </c>
      <c r="O472" t="s">
        <v>103</v>
      </c>
      <c r="P472" t="s">
        <v>13</v>
      </c>
      <c r="Q472">
        <v>10014</v>
      </c>
      <c r="R472" t="str">
        <f>CONCATENATE(Table3[[#This Row],[address]],",",Table3[[#This Row],[city]],",",Table3[[#This Row],[state]])</f>
        <v>45 Spring St,New York,NY</v>
      </c>
      <c r="S472">
        <f>VLOOKUP(Table3[[#This Row],[summons_number]],GeocodeResults!A:G,6,FALSE)</f>
        <v>40.721960000000003</v>
      </c>
      <c r="T472">
        <f>VLOOKUP(Table3[[#This Row],[summons_number]],GeocodeResults!A:G,7,FALSE)</f>
        <v>-73.996123999999995</v>
      </c>
    </row>
    <row r="473" spans="1:20" x14ac:dyDescent="0.25">
      <c r="A473">
        <v>7937996961</v>
      </c>
      <c r="B473" s="1">
        <v>41521</v>
      </c>
      <c r="C473">
        <v>20</v>
      </c>
      <c r="D473">
        <f>VLOOKUP(Table3[[#This Row],[violation_code]],Table2[[violation_code]:[category]],3,FALSE)</f>
        <v>2</v>
      </c>
      <c r="E473">
        <v>353164</v>
      </c>
      <c r="F473">
        <v>454</v>
      </c>
      <c r="G473">
        <v>454</v>
      </c>
      <c r="H473" t="s">
        <v>12</v>
      </c>
      <c r="I473">
        <v>1654</v>
      </c>
      <c r="J473" s="2">
        <v>0.70416666666666661</v>
      </c>
      <c r="K473">
        <v>16</v>
      </c>
      <c r="L473">
        <v>146</v>
      </c>
      <c r="M473" t="s">
        <v>27</v>
      </c>
      <c r="N473" t="str">
        <f>CONCATENATE(Table3[[#This Row],[house_number]], " ",Table3[[#This Row],[street_name]])</f>
        <v>146 Elizabeth St</v>
      </c>
      <c r="O473" t="s">
        <v>103</v>
      </c>
      <c r="P473" t="s">
        <v>13</v>
      </c>
      <c r="Q473">
        <v>10014</v>
      </c>
      <c r="R473" t="str">
        <f>CONCATENATE(Table3[[#This Row],[address]],",",Table3[[#This Row],[city]],",",Table3[[#This Row],[state]])</f>
        <v>146 Elizabeth St,New York,NY</v>
      </c>
      <c r="S473">
        <f>VLOOKUP(Table3[[#This Row],[summons_number]],GeocodeResults!A:G,6,FALSE)</f>
        <v>40.720109999999998</v>
      </c>
      <c r="T473">
        <f>VLOOKUP(Table3[[#This Row],[summons_number]],GeocodeResults!A:G,7,FALSE)</f>
        <v>-73.995090000000005</v>
      </c>
    </row>
    <row r="474" spans="1:20" hidden="1" x14ac:dyDescent="0.25">
      <c r="A474">
        <v>7937996948</v>
      </c>
      <c r="B474" s="1">
        <v>41521</v>
      </c>
      <c r="C474">
        <v>16</v>
      </c>
      <c r="D474">
        <f>VLOOKUP(Table3[[#This Row],[violation_code]],Table2[[violation_code]:[category]],3,FALSE)</f>
        <v>2</v>
      </c>
      <c r="E474">
        <v>353164</v>
      </c>
      <c r="F474">
        <v>412</v>
      </c>
      <c r="G474">
        <v>412</v>
      </c>
      <c r="H474" t="s">
        <v>12</v>
      </c>
      <c r="I474">
        <v>1612</v>
      </c>
      <c r="J474" s="2">
        <v>0.67499999999999993</v>
      </c>
      <c r="K474">
        <v>16</v>
      </c>
      <c r="L474">
        <v>337</v>
      </c>
      <c r="M474" t="s">
        <v>60</v>
      </c>
      <c r="N474" t="str">
        <f>CONCATENATE(Table3[[#This Row],[house_number]], " ",Table3[[#This Row],[street_name]])</f>
        <v>337 Broome St</v>
      </c>
      <c r="O474" t="s">
        <v>103</v>
      </c>
      <c r="P474" t="s">
        <v>13</v>
      </c>
      <c r="Q474">
        <v>10014</v>
      </c>
      <c r="R474" t="str">
        <f>CONCATENATE(Table3[[#This Row],[address]],",",Table3[[#This Row],[city]],",",Table3[[#This Row],[state]])</f>
        <v>337 Broome St,New York,NY</v>
      </c>
      <c r="S474">
        <f>VLOOKUP(Table3[[#This Row],[summons_number]],GeocodeResults!A:G,6,FALSE)</f>
        <v>0</v>
      </c>
      <c r="T474">
        <f>VLOOKUP(Table3[[#This Row],[summons_number]],GeocodeResults!A:G,7,FALSE)</f>
        <v>0</v>
      </c>
    </row>
    <row r="475" spans="1:20" x14ac:dyDescent="0.25">
      <c r="A475">
        <v>7937996900</v>
      </c>
      <c r="B475" s="1">
        <v>41521</v>
      </c>
      <c r="C475">
        <v>20</v>
      </c>
      <c r="D475">
        <f>VLOOKUP(Table3[[#This Row],[violation_code]],Table2[[violation_code]:[category]],3,FALSE)</f>
        <v>2</v>
      </c>
      <c r="E475">
        <v>353164</v>
      </c>
      <c r="F475">
        <v>349</v>
      </c>
      <c r="G475">
        <v>349</v>
      </c>
      <c r="H475" t="s">
        <v>12</v>
      </c>
      <c r="I475">
        <v>1549</v>
      </c>
      <c r="J475" s="2">
        <v>0.65902777777777777</v>
      </c>
      <c r="K475">
        <v>15</v>
      </c>
      <c r="L475">
        <v>39</v>
      </c>
      <c r="M475" t="s">
        <v>43</v>
      </c>
      <c r="N475" t="str">
        <f>CONCATENATE(Table3[[#This Row],[house_number]], " ",Table3[[#This Row],[street_name]])</f>
        <v>39 Spring St</v>
      </c>
      <c r="O475" t="s">
        <v>103</v>
      </c>
      <c r="P475" t="s">
        <v>13</v>
      </c>
      <c r="Q475">
        <v>10014</v>
      </c>
      <c r="R475" t="str">
        <f>CONCATENATE(Table3[[#This Row],[address]],",",Table3[[#This Row],[city]],",",Table3[[#This Row],[state]])</f>
        <v>39 Spring St,New York,NY</v>
      </c>
      <c r="S475">
        <f>VLOOKUP(Table3[[#This Row],[summons_number]],GeocodeResults!A:G,6,FALSE)</f>
        <v>40.721850000000003</v>
      </c>
      <c r="T475">
        <f>VLOOKUP(Table3[[#This Row],[summons_number]],GeocodeResults!A:G,7,FALSE)</f>
        <v>-73.995869999999996</v>
      </c>
    </row>
    <row r="476" spans="1:20" x14ac:dyDescent="0.25">
      <c r="A476">
        <v>7937996894</v>
      </c>
      <c r="B476" s="1">
        <v>41521</v>
      </c>
      <c r="C476">
        <v>20</v>
      </c>
      <c r="D476">
        <f>VLOOKUP(Table3[[#This Row],[violation_code]],Table2[[violation_code]:[category]],3,FALSE)</f>
        <v>2</v>
      </c>
      <c r="E476">
        <v>353164</v>
      </c>
      <c r="F476">
        <v>347</v>
      </c>
      <c r="G476">
        <v>347</v>
      </c>
      <c r="H476" t="s">
        <v>12</v>
      </c>
      <c r="I476">
        <v>1547</v>
      </c>
      <c r="J476" s="2">
        <v>0.65763888888888888</v>
      </c>
      <c r="K476">
        <v>15</v>
      </c>
      <c r="L476">
        <v>41</v>
      </c>
      <c r="M476" t="s">
        <v>43</v>
      </c>
      <c r="N476" t="str">
        <f>CONCATENATE(Table3[[#This Row],[house_number]], " ",Table3[[#This Row],[street_name]])</f>
        <v>41 Spring St</v>
      </c>
      <c r="O476" t="s">
        <v>103</v>
      </c>
      <c r="P476" t="s">
        <v>13</v>
      </c>
      <c r="Q476">
        <v>10014</v>
      </c>
      <c r="R476" t="str">
        <f>CONCATENATE(Table3[[#This Row],[address]],",",Table3[[#This Row],[city]],",",Table3[[#This Row],[state]])</f>
        <v>41 Spring St,New York,NY</v>
      </c>
      <c r="S476">
        <f>VLOOKUP(Table3[[#This Row],[summons_number]],GeocodeResults!A:G,6,FALSE)</f>
        <v>40.721885999999998</v>
      </c>
      <c r="T476">
        <f>VLOOKUP(Table3[[#This Row],[summons_number]],GeocodeResults!A:G,7,FALSE)</f>
        <v>-73.995959999999997</v>
      </c>
    </row>
    <row r="477" spans="1:20" x14ac:dyDescent="0.25">
      <c r="A477">
        <v>7937996870</v>
      </c>
      <c r="B477" s="1">
        <v>41521</v>
      </c>
      <c r="C477">
        <v>16</v>
      </c>
      <c r="D477">
        <f>VLOOKUP(Table3[[#This Row],[violation_code]],Table2[[violation_code]:[category]],3,FALSE)</f>
        <v>2</v>
      </c>
      <c r="E477">
        <v>353164</v>
      </c>
      <c r="F477">
        <v>234</v>
      </c>
      <c r="G477">
        <v>234</v>
      </c>
      <c r="H477" t="s">
        <v>12</v>
      </c>
      <c r="I477">
        <v>1434</v>
      </c>
      <c r="J477" s="2">
        <v>0.6069444444444444</v>
      </c>
      <c r="K477">
        <v>14</v>
      </c>
      <c r="L477">
        <v>7</v>
      </c>
      <c r="M477" t="s">
        <v>35</v>
      </c>
      <c r="N477" t="str">
        <f>CONCATENATE(Table3[[#This Row],[house_number]], " ",Table3[[#This Row],[street_name]])</f>
        <v>7 Rivington St</v>
      </c>
      <c r="O477" t="s">
        <v>103</v>
      </c>
      <c r="P477" t="s">
        <v>13</v>
      </c>
      <c r="Q477">
        <v>10014</v>
      </c>
      <c r="R477" t="str">
        <f>CONCATENATE(Table3[[#This Row],[address]],",",Table3[[#This Row],[city]],",",Table3[[#This Row],[state]])</f>
        <v>7 Rivington St,New York,NY</v>
      </c>
      <c r="S477">
        <f>VLOOKUP(Table3[[#This Row],[summons_number]],GeocodeResults!A:G,6,FALSE)</f>
        <v>40.721350000000001</v>
      </c>
      <c r="T477">
        <f>VLOOKUP(Table3[[#This Row],[summons_number]],GeocodeResults!A:G,7,FALSE)</f>
        <v>-73.992779999999996</v>
      </c>
    </row>
    <row r="478" spans="1:20" x14ac:dyDescent="0.25">
      <c r="A478">
        <v>7937996821</v>
      </c>
      <c r="B478" s="1">
        <v>41521</v>
      </c>
      <c r="C478">
        <v>46</v>
      </c>
      <c r="D478">
        <f>VLOOKUP(Table3[[#This Row],[violation_code]],Table2[[violation_code]:[category]],3,FALSE)</f>
        <v>3</v>
      </c>
      <c r="E478">
        <v>353164</v>
      </c>
      <c r="F478">
        <v>138</v>
      </c>
      <c r="G478">
        <v>138</v>
      </c>
      <c r="H478" t="s">
        <v>12</v>
      </c>
      <c r="I478">
        <v>1338</v>
      </c>
      <c r="J478" s="2">
        <v>0.56805555555555554</v>
      </c>
      <c r="K478">
        <v>13</v>
      </c>
      <c r="L478">
        <v>148</v>
      </c>
      <c r="M478" t="s">
        <v>33</v>
      </c>
      <c r="N478" t="str">
        <f>CONCATENATE(Table3[[#This Row],[house_number]], " ",Table3[[#This Row],[street_name]])</f>
        <v>148 Forsyth St</v>
      </c>
      <c r="O478" t="s">
        <v>103</v>
      </c>
      <c r="P478" t="s">
        <v>13</v>
      </c>
      <c r="Q478">
        <v>10014</v>
      </c>
      <c r="R478" t="str">
        <f>CONCATENATE(Table3[[#This Row],[address]],",",Table3[[#This Row],[city]],",",Table3[[#This Row],[state]])</f>
        <v>148 Forsyth St,New York,NY</v>
      </c>
      <c r="S478">
        <f>VLOOKUP(Table3[[#This Row],[summons_number]],GeocodeResults!A:G,6,FALSE)</f>
        <v>40.720199999999998</v>
      </c>
      <c r="T478">
        <f>VLOOKUP(Table3[[#This Row],[summons_number]],GeocodeResults!A:G,7,FALSE)</f>
        <v>-73.991849999999999</v>
      </c>
    </row>
    <row r="479" spans="1:20" x14ac:dyDescent="0.25">
      <c r="A479">
        <v>7937996810</v>
      </c>
      <c r="B479" s="1">
        <v>41521</v>
      </c>
      <c r="C479">
        <v>20</v>
      </c>
      <c r="D479">
        <f>VLOOKUP(Table3[[#This Row],[violation_code]],Table2[[violation_code]:[category]],3,FALSE)</f>
        <v>2</v>
      </c>
      <c r="E479">
        <v>353164</v>
      </c>
      <c r="F479">
        <v>135</v>
      </c>
      <c r="G479">
        <v>135</v>
      </c>
      <c r="H479" t="s">
        <v>12</v>
      </c>
      <c r="I479">
        <v>1335</v>
      </c>
      <c r="J479" s="2">
        <v>0.56597222222222221</v>
      </c>
      <c r="K479">
        <v>13</v>
      </c>
      <c r="L479">
        <v>174</v>
      </c>
      <c r="M479" t="s">
        <v>33</v>
      </c>
      <c r="N479" t="str">
        <f>CONCATENATE(Table3[[#This Row],[house_number]], " ",Table3[[#This Row],[street_name]])</f>
        <v>174 Forsyth St</v>
      </c>
      <c r="O479" t="s">
        <v>103</v>
      </c>
      <c r="P479" t="s">
        <v>13</v>
      </c>
      <c r="Q479">
        <v>10014</v>
      </c>
      <c r="R479" t="str">
        <f>CONCATENATE(Table3[[#This Row],[address]],",",Table3[[#This Row],[city]],",",Table3[[#This Row],[state]])</f>
        <v>174 Forsyth St,New York,NY</v>
      </c>
      <c r="S479">
        <f>VLOOKUP(Table3[[#This Row],[summons_number]],GeocodeResults!A:G,6,FALSE)</f>
        <v>40.721313000000002</v>
      </c>
      <c r="T479">
        <f>VLOOKUP(Table3[[#This Row],[summons_number]],GeocodeResults!A:G,7,FALSE)</f>
        <v>-73.991280000000003</v>
      </c>
    </row>
    <row r="480" spans="1:20" x14ac:dyDescent="0.25">
      <c r="A480">
        <v>7937996780</v>
      </c>
      <c r="B480" s="1">
        <v>41521</v>
      </c>
      <c r="C480">
        <v>51</v>
      </c>
      <c r="D480">
        <f>VLOOKUP(Table3[[#This Row],[violation_code]],Table2[[violation_code]:[category]],3,FALSE)</f>
        <v>3</v>
      </c>
      <c r="E480">
        <v>353164</v>
      </c>
      <c r="F480">
        <v>1259</v>
      </c>
      <c r="G480">
        <v>59</v>
      </c>
      <c r="H480" t="s">
        <v>12</v>
      </c>
      <c r="I480">
        <v>1259</v>
      </c>
      <c r="J480" s="2">
        <v>0.54097222222222219</v>
      </c>
      <c r="K480">
        <v>12</v>
      </c>
      <c r="L480">
        <v>148</v>
      </c>
      <c r="M480" t="s">
        <v>52</v>
      </c>
      <c r="N480" t="str">
        <f>CONCATENATE(Table3[[#This Row],[house_number]], " ",Table3[[#This Row],[street_name]])</f>
        <v>148 Orchard St</v>
      </c>
      <c r="O480" t="s">
        <v>103</v>
      </c>
      <c r="P480" t="s">
        <v>13</v>
      </c>
      <c r="Q480">
        <v>10014</v>
      </c>
      <c r="R480" t="str">
        <f>CONCATENATE(Table3[[#This Row],[address]],",",Table3[[#This Row],[city]],",",Table3[[#This Row],[state]])</f>
        <v>148 Orchard St,New York,NY</v>
      </c>
      <c r="S480">
        <f>VLOOKUP(Table3[[#This Row],[summons_number]],GeocodeResults!A:G,6,FALSE)</f>
        <v>40.720489999999998</v>
      </c>
      <c r="T480">
        <f>VLOOKUP(Table3[[#This Row],[summons_number]],GeocodeResults!A:G,7,FALSE)</f>
        <v>-73.988945000000001</v>
      </c>
    </row>
    <row r="481" spans="1:20" x14ac:dyDescent="0.25">
      <c r="A481">
        <v>7937996778</v>
      </c>
      <c r="B481" s="1">
        <v>41521</v>
      </c>
      <c r="C481">
        <v>38</v>
      </c>
      <c r="D481">
        <f>VLOOKUP(Table3[[#This Row],[violation_code]],Table2[[violation_code]:[category]],3,FALSE)</f>
        <v>5</v>
      </c>
      <c r="E481">
        <v>353164</v>
      </c>
      <c r="F481">
        <v>1251</v>
      </c>
      <c r="G481">
        <v>51</v>
      </c>
      <c r="H481" t="s">
        <v>12</v>
      </c>
      <c r="I481">
        <v>1251</v>
      </c>
      <c r="J481" s="2">
        <v>0.53541666666666665</v>
      </c>
      <c r="K481">
        <v>12</v>
      </c>
      <c r="L481">
        <v>142</v>
      </c>
      <c r="M481" t="s">
        <v>25</v>
      </c>
      <c r="N481" t="str">
        <f>CONCATENATE(Table3[[#This Row],[house_number]], " ",Table3[[#This Row],[street_name]])</f>
        <v>142 Ludlow St</v>
      </c>
      <c r="O481" t="s">
        <v>103</v>
      </c>
      <c r="P481" t="s">
        <v>13</v>
      </c>
      <c r="Q481">
        <v>10014</v>
      </c>
      <c r="R481" t="str">
        <f>CONCATENATE(Table3[[#This Row],[address]],",",Table3[[#This Row],[city]],",",Table3[[#This Row],[state]])</f>
        <v>142 Ludlow St,New York,NY</v>
      </c>
      <c r="S481">
        <f>VLOOKUP(Table3[[#This Row],[summons_number]],GeocodeResults!A:G,6,FALSE)</f>
        <v>40.720511999999999</v>
      </c>
      <c r="T481">
        <f>VLOOKUP(Table3[[#This Row],[summons_number]],GeocodeResults!A:G,7,FALSE)</f>
        <v>-73.988060000000004</v>
      </c>
    </row>
    <row r="482" spans="1:20" x14ac:dyDescent="0.25">
      <c r="A482">
        <v>7937996766</v>
      </c>
      <c r="B482" s="1">
        <v>41521</v>
      </c>
      <c r="C482">
        <v>38</v>
      </c>
      <c r="D482">
        <f>VLOOKUP(Table3[[#This Row],[violation_code]],Table2[[violation_code]:[category]],3,FALSE)</f>
        <v>5</v>
      </c>
      <c r="E482">
        <v>353164</v>
      </c>
      <c r="F482">
        <v>1248</v>
      </c>
      <c r="G482">
        <v>48</v>
      </c>
      <c r="H482" t="s">
        <v>12</v>
      </c>
      <c r="I482">
        <v>1248</v>
      </c>
      <c r="J482" s="2">
        <v>0.53333333333333333</v>
      </c>
      <c r="K482">
        <v>12</v>
      </c>
      <c r="L482">
        <v>149</v>
      </c>
      <c r="M482" t="s">
        <v>25</v>
      </c>
      <c r="N482" t="str">
        <f>CONCATENATE(Table3[[#This Row],[house_number]], " ",Table3[[#This Row],[street_name]])</f>
        <v>149 Ludlow St</v>
      </c>
      <c r="O482" t="s">
        <v>103</v>
      </c>
      <c r="P482" t="s">
        <v>13</v>
      </c>
      <c r="Q482">
        <v>10014</v>
      </c>
      <c r="R482" t="str">
        <f>CONCATENATE(Table3[[#This Row],[address]],",",Table3[[#This Row],[city]],",",Table3[[#This Row],[state]])</f>
        <v>149 Ludlow St,New York,NY</v>
      </c>
      <c r="S482">
        <f>VLOOKUP(Table3[[#This Row],[summons_number]],GeocodeResults!A:G,6,FALSE)</f>
        <v>40.720801999999999</v>
      </c>
      <c r="T482">
        <f>VLOOKUP(Table3[[#This Row],[summons_number]],GeocodeResults!A:G,7,FALSE)</f>
        <v>-73.988069999999993</v>
      </c>
    </row>
    <row r="483" spans="1:20" x14ac:dyDescent="0.25">
      <c r="A483">
        <v>7937996985</v>
      </c>
      <c r="B483" s="1">
        <v>41521</v>
      </c>
      <c r="C483">
        <v>16</v>
      </c>
      <c r="D483">
        <f>VLOOKUP(Table3[[#This Row],[violation_code]],Table2[[violation_code]:[category]],3,FALSE)</f>
        <v>2</v>
      </c>
      <c r="E483">
        <v>353164</v>
      </c>
      <c r="F483">
        <v>547</v>
      </c>
      <c r="G483">
        <v>547</v>
      </c>
      <c r="H483" t="s">
        <v>12</v>
      </c>
      <c r="I483">
        <v>1747</v>
      </c>
      <c r="J483" s="2">
        <v>0.74097222222222225</v>
      </c>
      <c r="K483">
        <v>17</v>
      </c>
      <c r="L483" t="s">
        <v>74</v>
      </c>
      <c r="M483" t="s">
        <v>60</v>
      </c>
      <c r="N483" t="str">
        <f>CONCATENATE(Table3[[#This Row],[house_number]], " ",Table3[[#This Row],[street_name]])</f>
        <v>354A Broome St</v>
      </c>
      <c r="O483" t="s">
        <v>103</v>
      </c>
      <c r="P483" t="s">
        <v>13</v>
      </c>
      <c r="Q483">
        <v>10014</v>
      </c>
      <c r="R483" t="str">
        <f>CONCATENATE(Table3[[#This Row],[address]],",",Table3[[#This Row],[city]],",",Table3[[#This Row],[state]])</f>
        <v>354A Broome St,New York,NY</v>
      </c>
      <c r="S483">
        <f>VLOOKUP(Table3[[#This Row],[summons_number]],GeocodeResults!A:G,6,FALSE)</f>
        <v>40.719270000000002</v>
      </c>
      <c r="T483">
        <f>VLOOKUP(Table3[[#This Row],[summons_number]],GeocodeResults!A:G,7,FALSE)</f>
        <v>-73.993830000000003</v>
      </c>
    </row>
    <row r="484" spans="1:20" hidden="1" x14ac:dyDescent="0.25">
      <c r="A484">
        <v>7937996950</v>
      </c>
      <c r="B484" s="1">
        <v>41521</v>
      </c>
      <c r="C484">
        <v>16</v>
      </c>
      <c r="D484">
        <f>VLOOKUP(Table3[[#This Row],[violation_code]],Table2[[violation_code]:[category]],3,FALSE)</f>
        <v>2</v>
      </c>
      <c r="E484">
        <v>353164</v>
      </c>
      <c r="F484">
        <v>451</v>
      </c>
      <c r="G484">
        <v>451</v>
      </c>
      <c r="H484" t="s">
        <v>12</v>
      </c>
      <c r="I484">
        <v>1651</v>
      </c>
      <c r="J484" s="2">
        <v>0.70208333333333339</v>
      </c>
      <c r="K484">
        <v>16</v>
      </c>
      <c r="L484">
        <v>341</v>
      </c>
      <c r="M484" t="s">
        <v>60</v>
      </c>
      <c r="N484" t="str">
        <f>CONCATENATE(Table3[[#This Row],[house_number]], " ",Table3[[#This Row],[street_name]])</f>
        <v>341 Broome St</v>
      </c>
      <c r="O484" t="s">
        <v>103</v>
      </c>
      <c r="P484" t="s">
        <v>13</v>
      </c>
      <c r="Q484">
        <v>10014</v>
      </c>
      <c r="R484" t="str">
        <f>CONCATENATE(Table3[[#This Row],[address]],",",Table3[[#This Row],[city]],",",Table3[[#This Row],[state]])</f>
        <v>341 Broome St,New York,NY</v>
      </c>
      <c r="S484">
        <f>VLOOKUP(Table3[[#This Row],[summons_number]],GeocodeResults!A:G,6,FALSE)</f>
        <v>0</v>
      </c>
      <c r="T484">
        <f>VLOOKUP(Table3[[#This Row],[summons_number]],GeocodeResults!A:G,7,FALSE)</f>
        <v>0</v>
      </c>
    </row>
    <row r="485" spans="1:20" hidden="1" x14ac:dyDescent="0.25">
      <c r="A485">
        <v>7937996936</v>
      </c>
      <c r="B485" s="1">
        <v>41521</v>
      </c>
      <c r="C485">
        <v>38</v>
      </c>
      <c r="D485">
        <f>VLOOKUP(Table3[[#This Row],[violation_code]],Table2[[violation_code]:[category]],3,FALSE)</f>
        <v>5</v>
      </c>
      <c r="E485">
        <v>353164</v>
      </c>
      <c r="F485">
        <v>408</v>
      </c>
      <c r="G485">
        <v>408</v>
      </c>
      <c r="H485" t="s">
        <v>12</v>
      </c>
      <c r="I485">
        <v>1608</v>
      </c>
      <c r="J485" s="2">
        <v>0.67222222222222217</v>
      </c>
      <c r="K485">
        <v>16</v>
      </c>
      <c r="L485">
        <v>41893</v>
      </c>
      <c r="M485" t="s">
        <v>42</v>
      </c>
      <c r="N485" t="str">
        <f>CONCATENATE(Table3[[#This Row],[house_number]], " ",Table3[[#This Row],[street_name]])</f>
        <v>41893 Delancey St</v>
      </c>
      <c r="O485" t="s">
        <v>103</v>
      </c>
      <c r="P485" t="s">
        <v>13</v>
      </c>
      <c r="Q485">
        <v>10014</v>
      </c>
      <c r="R485" t="str">
        <f>CONCATENATE(Table3[[#This Row],[address]],",",Table3[[#This Row],[city]],",",Table3[[#This Row],[state]])</f>
        <v>41893 Delancey St,New York,NY</v>
      </c>
      <c r="S485">
        <f>VLOOKUP(Table3[[#This Row],[summons_number]],GeocodeResults!A:G,6,FALSE)</f>
        <v>0</v>
      </c>
      <c r="T485">
        <f>VLOOKUP(Table3[[#This Row],[summons_number]],GeocodeResults!A:G,7,FALSE)</f>
        <v>0</v>
      </c>
    </row>
    <row r="486" spans="1:20" x14ac:dyDescent="0.25">
      <c r="A486">
        <v>7937996924</v>
      </c>
      <c r="B486" s="1">
        <v>41521</v>
      </c>
      <c r="C486">
        <v>20</v>
      </c>
      <c r="D486">
        <f>VLOOKUP(Table3[[#This Row],[violation_code]],Table2[[violation_code]:[category]],3,FALSE)</f>
        <v>2</v>
      </c>
      <c r="E486">
        <v>353164</v>
      </c>
      <c r="F486">
        <v>402</v>
      </c>
      <c r="G486">
        <v>402</v>
      </c>
      <c r="H486" t="s">
        <v>12</v>
      </c>
      <c r="I486">
        <v>1602</v>
      </c>
      <c r="J486" s="2">
        <v>0.66805555555555562</v>
      </c>
      <c r="K486">
        <v>16</v>
      </c>
      <c r="L486">
        <v>195</v>
      </c>
      <c r="M486" t="s">
        <v>38</v>
      </c>
      <c r="N486" t="str">
        <f>CONCATENATE(Table3[[#This Row],[house_number]], " ",Table3[[#This Row],[street_name]])</f>
        <v>195 Chrystie St</v>
      </c>
      <c r="O486" t="s">
        <v>103</v>
      </c>
      <c r="P486" t="s">
        <v>13</v>
      </c>
      <c r="Q486">
        <v>10014</v>
      </c>
      <c r="R486" t="str">
        <f>CONCATENATE(Table3[[#This Row],[address]],",",Table3[[#This Row],[city]],",",Table3[[#This Row],[state]])</f>
        <v>195 Chrystie St,New York,NY</v>
      </c>
      <c r="S486">
        <f>VLOOKUP(Table3[[#This Row],[summons_number]],GeocodeResults!A:G,6,FALSE)</f>
        <v>40.721879999999999</v>
      </c>
      <c r="T486">
        <f>VLOOKUP(Table3[[#This Row],[summons_number]],GeocodeResults!A:G,7,FALSE)</f>
        <v>-73.991990000000001</v>
      </c>
    </row>
    <row r="487" spans="1:20" x14ac:dyDescent="0.25">
      <c r="A487">
        <v>7937996845</v>
      </c>
      <c r="B487" s="1">
        <v>41521</v>
      </c>
      <c r="C487">
        <v>48</v>
      </c>
      <c r="D487">
        <f>VLOOKUP(Table3[[#This Row],[violation_code]],Table2[[violation_code]:[category]],3,FALSE)</f>
        <v>3</v>
      </c>
      <c r="E487">
        <v>353164</v>
      </c>
      <c r="F487">
        <v>150</v>
      </c>
      <c r="G487">
        <v>150</v>
      </c>
      <c r="H487" t="s">
        <v>12</v>
      </c>
      <c r="I487">
        <v>1350</v>
      </c>
      <c r="J487" s="2">
        <v>0.57638888888888895</v>
      </c>
      <c r="K487">
        <v>13</v>
      </c>
      <c r="L487">
        <v>229</v>
      </c>
      <c r="M487" t="s">
        <v>38</v>
      </c>
      <c r="N487" t="str">
        <f>CONCATENATE(Table3[[#This Row],[house_number]], " ",Table3[[#This Row],[street_name]])</f>
        <v>229 Chrystie St</v>
      </c>
      <c r="O487" t="s">
        <v>103</v>
      </c>
      <c r="P487" t="s">
        <v>13</v>
      </c>
      <c r="Q487">
        <v>10014</v>
      </c>
      <c r="R487" t="str">
        <f>CONCATENATE(Table3[[#This Row],[address]],",",Table3[[#This Row],[city]],",",Table3[[#This Row],[state]])</f>
        <v>229 Chrystie St,New York,NY</v>
      </c>
      <c r="S487">
        <f>VLOOKUP(Table3[[#This Row],[summons_number]],GeocodeResults!A:G,6,FALSE)</f>
        <v>40.722700000000003</v>
      </c>
      <c r="T487">
        <f>VLOOKUP(Table3[[#This Row],[summons_number]],GeocodeResults!A:G,7,FALSE)</f>
        <v>-73.991579999999999</v>
      </c>
    </row>
    <row r="488" spans="1:20" x14ac:dyDescent="0.25">
      <c r="A488">
        <v>7937996833</v>
      </c>
      <c r="B488" s="1">
        <v>41521</v>
      </c>
      <c r="C488">
        <v>48</v>
      </c>
      <c r="D488">
        <f>VLOOKUP(Table3[[#This Row],[violation_code]],Table2[[violation_code]:[category]],3,FALSE)</f>
        <v>3</v>
      </c>
      <c r="E488">
        <v>353164</v>
      </c>
      <c r="F488">
        <v>144</v>
      </c>
      <c r="G488">
        <v>144</v>
      </c>
      <c r="H488" t="s">
        <v>12</v>
      </c>
      <c r="I488">
        <v>1344</v>
      </c>
      <c r="J488" s="2">
        <v>0.57222222222222219</v>
      </c>
      <c r="K488">
        <v>13</v>
      </c>
      <c r="L488">
        <v>167</v>
      </c>
      <c r="M488" t="s">
        <v>38</v>
      </c>
      <c r="N488" t="str">
        <f>CONCATENATE(Table3[[#This Row],[house_number]], " ",Table3[[#This Row],[street_name]])</f>
        <v>167 Chrystie St</v>
      </c>
      <c r="O488" t="s">
        <v>103</v>
      </c>
      <c r="P488" t="s">
        <v>13</v>
      </c>
      <c r="Q488">
        <v>10014</v>
      </c>
      <c r="R488" t="str">
        <f>CONCATENATE(Table3[[#This Row],[address]],",",Table3[[#This Row],[city]],",",Table3[[#This Row],[state]])</f>
        <v>167 Chrystie St,New York,NY</v>
      </c>
      <c r="S488">
        <f>VLOOKUP(Table3[[#This Row],[summons_number]],GeocodeResults!A:G,6,FALSE)</f>
        <v>40.720730000000003</v>
      </c>
      <c r="T488">
        <f>VLOOKUP(Table3[[#This Row],[summons_number]],GeocodeResults!A:G,7,FALSE)</f>
        <v>-73.992583999999994</v>
      </c>
    </row>
    <row r="489" spans="1:20" x14ac:dyDescent="0.25">
      <c r="A489">
        <v>7937996808</v>
      </c>
      <c r="B489" s="1">
        <v>41521</v>
      </c>
      <c r="C489">
        <v>10</v>
      </c>
      <c r="D489">
        <f>VLOOKUP(Table3[[#This Row],[violation_code]],Table2[[violation_code]:[category]],3,FALSE)</f>
        <v>2</v>
      </c>
      <c r="E489">
        <v>353164</v>
      </c>
      <c r="F489">
        <v>131</v>
      </c>
      <c r="G489">
        <v>131</v>
      </c>
      <c r="H489" t="s">
        <v>12</v>
      </c>
      <c r="I489">
        <v>1331</v>
      </c>
      <c r="J489" s="2">
        <v>0.56319444444444444</v>
      </c>
      <c r="K489">
        <v>13</v>
      </c>
      <c r="L489">
        <v>45</v>
      </c>
      <c r="M489" t="s">
        <v>35</v>
      </c>
      <c r="N489" t="str">
        <f>CONCATENATE(Table3[[#This Row],[house_number]], " ",Table3[[#This Row],[street_name]])</f>
        <v>45 Rivington St</v>
      </c>
      <c r="O489" t="s">
        <v>103</v>
      </c>
      <c r="P489" t="s">
        <v>13</v>
      </c>
      <c r="Q489">
        <v>10014</v>
      </c>
      <c r="R489" t="str">
        <f>CONCATENATE(Table3[[#This Row],[address]],",",Table3[[#This Row],[city]],",",Table3[[#This Row],[state]])</f>
        <v>45 Rivington St,New York,NY</v>
      </c>
      <c r="S489">
        <f>VLOOKUP(Table3[[#This Row],[summons_number]],GeocodeResults!A:G,6,FALSE)</f>
        <v>40.720725999999999</v>
      </c>
      <c r="T489">
        <f>VLOOKUP(Table3[[#This Row],[summons_number]],GeocodeResults!A:G,7,FALSE)</f>
        <v>-73.990684999999999</v>
      </c>
    </row>
    <row r="490" spans="1:20" x14ac:dyDescent="0.25">
      <c r="A490">
        <v>7937996754</v>
      </c>
      <c r="B490" s="1">
        <v>41521</v>
      </c>
      <c r="C490">
        <v>38</v>
      </c>
      <c r="D490">
        <f>VLOOKUP(Table3[[#This Row],[violation_code]],Table2[[violation_code]:[category]],3,FALSE)</f>
        <v>5</v>
      </c>
      <c r="E490">
        <v>353164</v>
      </c>
      <c r="F490">
        <v>1242</v>
      </c>
      <c r="G490">
        <v>42</v>
      </c>
      <c r="H490" t="s">
        <v>12</v>
      </c>
      <c r="I490">
        <v>1242</v>
      </c>
      <c r="J490" s="2">
        <v>0.52916666666666667</v>
      </c>
      <c r="K490">
        <v>12</v>
      </c>
      <c r="L490">
        <v>85</v>
      </c>
      <c r="M490" t="s">
        <v>34</v>
      </c>
      <c r="N490" t="str">
        <f>CONCATENATE(Table3[[#This Row],[house_number]], " ",Table3[[#This Row],[street_name]])</f>
        <v>85 Stanton St</v>
      </c>
      <c r="O490" t="s">
        <v>103</v>
      </c>
      <c r="P490" t="s">
        <v>13</v>
      </c>
      <c r="Q490">
        <v>10014</v>
      </c>
      <c r="R490" t="str">
        <f>CONCATENATE(Table3[[#This Row],[address]],",",Table3[[#This Row],[city]],",",Table3[[#This Row],[state]])</f>
        <v>85 Stanton St,New York,NY</v>
      </c>
      <c r="S490">
        <f>VLOOKUP(Table3[[#This Row],[summons_number]],GeocodeResults!A:G,6,FALSE)</f>
        <v>40.721499999999999</v>
      </c>
      <c r="T490">
        <f>VLOOKUP(Table3[[#This Row],[summons_number]],GeocodeResults!A:G,7,FALSE)</f>
        <v>-73.988849999999999</v>
      </c>
    </row>
    <row r="491" spans="1:20" x14ac:dyDescent="0.25">
      <c r="A491">
        <v>7937997278</v>
      </c>
      <c r="B491" s="1">
        <v>41522</v>
      </c>
      <c r="C491">
        <v>20</v>
      </c>
      <c r="D491">
        <f>VLOOKUP(Table3[[#This Row],[violation_code]],Table2[[violation_code]:[category]],3,FALSE)</f>
        <v>2</v>
      </c>
      <c r="E491">
        <v>353164</v>
      </c>
      <c r="F491">
        <v>535</v>
      </c>
      <c r="G491">
        <v>535</v>
      </c>
      <c r="H491" t="s">
        <v>12</v>
      </c>
      <c r="I491">
        <v>1735</v>
      </c>
      <c r="J491" s="2">
        <v>0.73263888888888884</v>
      </c>
      <c r="K491">
        <v>17</v>
      </c>
      <c r="L491">
        <v>45</v>
      </c>
      <c r="M491" t="s">
        <v>43</v>
      </c>
      <c r="N491" t="str">
        <f>CONCATENATE(Table3[[#This Row],[house_number]], " ",Table3[[#This Row],[street_name]])</f>
        <v>45 Spring St</v>
      </c>
      <c r="O491" t="s">
        <v>103</v>
      </c>
      <c r="P491" t="s">
        <v>13</v>
      </c>
      <c r="Q491">
        <v>10014</v>
      </c>
      <c r="R491" t="str">
        <f>CONCATENATE(Table3[[#This Row],[address]],",",Table3[[#This Row],[city]],",",Table3[[#This Row],[state]])</f>
        <v>45 Spring St,New York,NY</v>
      </c>
      <c r="S491">
        <f>VLOOKUP(Table3[[#This Row],[summons_number]],GeocodeResults!A:G,6,FALSE)</f>
        <v>40.721960000000003</v>
      </c>
      <c r="T491">
        <f>VLOOKUP(Table3[[#This Row],[summons_number]],GeocodeResults!A:G,7,FALSE)</f>
        <v>-73.996123999999995</v>
      </c>
    </row>
    <row r="492" spans="1:20" x14ac:dyDescent="0.25">
      <c r="A492">
        <v>7937997266</v>
      </c>
      <c r="B492" s="1">
        <v>41522</v>
      </c>
      <c r="C492">
        <v>20</v>
      </c>
      <c r="D492">
        <f>VLOOKUP(Table3[[#This Row],[violation_code]],Table2[[violation_code]:[category]],3,FALSE)</f>
        <v>2</v>
      </c>
      <c r="E492">
        <v>353164</v>
      </c>
      <c r="F492">
        <v>533</v>
      </c>
      <c r="G492">
        <v>533</v>
      </c>
      <c r="H492" t="s">
        <v>12</v>
      </c>
      <c r="I492">
        <v>1733</v>
      </c>
      <c r="J492" s="2">
        <v>0.73125000000000007</v>
      </c>
      <c r="K492">
        <v>17</v>
      </c>
      <c r="L492">
        <v>41</v>
      </c>
      <c r="M492" t="s">
        <v>43</v>
      </c>
      <c r="N492" t="str">
        <f>CONCATENATE(Table3[[#This Row],[house_number]], " ",Table3[[#This Row],[street_name]])</f>
        <v>41 Spring St</v>
      </c>
      <c r="O492" t="s">
        <v>103</v>
      </c>
      <c r="P492" t="s">
        <v>13</v>
      </c>
      <c r="Q492">
        <v>10014</v>
      </c>
      <c r="R492" t="str">
        <f>CONCATENATE(Table3[[#This Row],[address]],",",Table3[[#This Row],[city]],",",Table3[[#This Row],[state]])</f>
        <v>41 Spring St,New York,NY</v>
      </c>
      <c r="S492">
        <f>VLOOKUP(Table3[[#This Row],[summons_number]],GeocodeResults!A:G,6,FALSE)</f>
        <v>40.721885999999998</v>
      </c>
      <c r="T492">
        <f>VLOOKUP(Table3[[#This Row],[summons_number]],GeocodeResults!A:G,7,FALSE)</f>
        <v>-73.995959999999997</v>
      </c>
    </row>
    <row r="493" spans="1:20" x14ac:dyDescent="0.25">
      <c r="A493">
        <v>7937997205</v>
      </c>
      <c r="B493" s="1">
        <v>41522</v>
      </c>
      <c r="C493">
        <v>20</v>
      </c>
      <c r="D493">
        <f>VLOOKUP(Table3[[#This Row],[violation_code]],Table2[[violation_code]:[category]],3,FALSE)</f>
        <v>2</v>
      </c>
      <c r="E493">
        <v>353164</v>
      </c>
      <c r="F493">
        <v>331</v>
      </c>
      <c r="G493">
        <v>331</v>
      </c>
      <c r="H493" t="s">
        <v>12</v>
      </c>
      <c r="I493">
        <v>1531</v>
      </c>
      <c r="J493" s="2">
        <v>0.64652777777777781</v>
      </c>
      <c r="K493">
        <v>15</v>
      </c>
      <c r="L493">
        <v>16</v>
      </c>
      <c r="M493" t="s">
        <v>43</v>
      </c>
      <c r="N493" t="str">
        <f>CONCATENATE(Table3[[#This Row],[house_number]], " ",Table3[[#This Row],[street_name]])</f>
        <v>16 Spring St</v>
      </c>
      <c r="O493" t="s">
        <v>103</v>
      </c>
      <c r="P493" t="s">
        <v>13</v>
      </c>
      <c r="Q493">
        <v>10014</v>
      </c>
      <c r="R493" t="str">
        <f>CONCATENATE(Table3[[#This Row],[address]],",",Table3[[#This Row],[city]],",",Table3[[#This Row],[state]])</f>
        <v>16 Spring St,New York,NY</v>
      </c>
      <c r="S493">
        <f>VLOOKUP(Table3[[#This Row],[summons_number]],GeocodeResults!A:G,6,FALSE)</f>
        <v>40.721313000000002</v>
      </c>
      <c r="T493">
        <f>VLOOKUP(Table3[[#This Row],[summons_number]],GeocodeResults!A:G,7,FALSE)</f>
        <v>-73.994865000000004</v>
      </c>
    </row>
    <row r="494" spans="1:20" x14ac:dyDescent="0.25">
      <c r="A494">
        <v>7937997199</v>
      </c>
      <c r="B494" s="1">
        <v>41522</v>
      </c>
      <c r="C494">
        <v>20</v>
      </c>
      <c r="D494">
        <f>VLOOKUP(Table3[[#This Row],[violation_code]],Table2[[violation_code]:[category]],3,FALSE)</f>
        <v>2</v>
      </c>
      <c r="E494">
        <v>353164</v>
      </c>
      <c r="F494">
        <v>322</v>
      </c>
      <c r="G494">
        <v>322</v>
      </c>
      <c r="H494" t="s">
        <v>12</v>
      </c>
      <c r="I494">
        <v>1522</v>
      </c>
      <c r="J494" s="2">
        <v>0.64027777777777783</v>
      </c>
      <c r="K494">
        <v>15</v>
      </c>
      <c r="L494">
        <v>230</v>
      </c>
      <c r="M494" t="s">
        <v>27</v>
      </c>
      <c r="N494" t="str">
        <f>CONCATENATE(Table3[[#This Row],[house_number]], " ",Table3[[#This Row],[street_name]])</f>
        <v>230 Elizabeth St</v>
      </c>
      <c r="O494" t="s">
        <v>103</v>
      </c>
      <c r="P494" t="s">
        <v>13</v>
      </c>
      <c r="Q494">
        <v>10014</v>
      </c>
      <c r="R494" t="str">
        <f>CONCATENATE(Table3[[#This Row],[address]],",",Table3[[#This Row],[city]],",",Table3[[#This Row],[state]])</f>
        <v>230 Elizabeth St,New York,NY</v>
      </c>
      <c r="S494">
        <f>VLOOKUP(Table3[[#This Row],[summons_number]],GeocodeResults!A:G,6,FALSE)</f>
        <v>40.722996000000002</v>
      </c>
      <c r="T494">
        <f>VLOOKUP(Table3[[#This Row],[summons_number]],GeocodeResults!A:G,7,FALSE)</f>
        <v>-73.993965000000003</v>
      </c>
    </row>
    <row r="495" spans="1:20" x14ac:dyDescent="0.25">
      <c r="A495">
        <v>7937997187</v>
      </c>
      <c r="B495" s="1">
        <v>41522</v>
      </c>
      <c r="C495">
        <v>10</v>
      </c>
      <c r="D495">
        <f>VLOOKUP(Table3[[#This Row],[violation_code]],Table2[[violation_code]:[category]],3,FALSE)</f>
        <v>2</v>
      </c>
      <c r="E495">
        <v>353164</v>
      </c>
      <c r="F495">
        <v>317</v>
      </c>
      <c r="G495">
        <v>317</v>
      </c>
      <c r="H495" t="s">
        <v>12</v>
      </c>
      <c r="I495">
        <v>1517</v>
      </c>
      <c r="J495" s="2">
        <v>0.63680555555555551</v>
      </c>
      <c r="K495">
        <v>15</v>
      </c>
      <c r="L495">
        <v>9</v>
      </c>
      <c r="M495" t="s">
        <v>23</v>
      </c>
      <c r="N495" t="str">
        <f>CONCATENATE(Table3[[#This Row],[house_number]], " ",Table3[[#This Row],[street_name]])</f>
        <v>9 Bleecker St</v>
      </c>
      <c r="O495" t="s">
        <v>103</v>
      </c>
      <c r="P495" t="s">
        <v>13</v>
      </c>
      <c r="Q495">
        <v>10014</v>
      </c>
      <c r="R495" t="str">
        <f>CONCATENATE(Table3[[#This Row],[address]],",",Table3[[#This Row],[city]],",",Table3[[#This Row],[state]])</f>
        <v>9 Bleecker St,New York,NY</v>
      </c>
      <c r="S495">
        <f>VLOOKUP(Table3[[#This Row],[summons_number]],GeocodeResults!A:G,6,FALSE)</f>
        <v>40.725524999999998</v>
      </c>
      <c r="T495">
        <f>VLOOKUP(Table3[[#This Row],[summons_number]],GeocodeResults!A:G,7,FALSE)</f>
        <v>-73.993099999999998</v>
      </c>
    </row>
    <row r="496" spans="1:20" x14ac:dyDescent="0.25">
      <c r="A496">
        <v>7937997138</v>
      </c>
      <c r="B496" s="1">
        <v>41522</v>
      </c>
      <c r="C496">
        <v>20</v>
      </c>
      <c r="D496">
        <f>VLOOKUP(Table3[[#This Row],[violation_code]],Table2[[violation_code]:[category]],3,FALSE)</f>
        <v>2</v>
      </c>
      <c r="E496">
        <v>353164</v>
      </c>
      <c r="F496">
        <v>239</v>
      </c>
      <c r="G496">
        <v>239</v>
      </c>
      <c r="H496" t="s">
        <v>12</v>
      </c>
      <c r="I496">
        <v>1439</v>
      </c>
      <c r="J496" s="2">
        <v>0.61041666666666672</v>
      </c>
      <c r="K496">
        <v>14</v>
      </c>
      <c r="L496">
        <v>190</v>
      </c>
      <c r="M496" t="s">
        <v>27</v>
      </c>
      <c r="N496" t="str">
        <f>CONCATENATE(Table3[[#This Row],[house_number]], " ",Table3[[#This Row],[street_name]])</f>
        <v>190 Elizabeth St</v>
      </c>
      <c r="O496" t="s">
        <v>103</v>
      </c>
      <c r="P496" t="s">
        <v>13</v>
      </c>
      <c r="Q496">
        <v>10014</v>
      </c>
      <c r="R496" t="str">
        <f>CONCATENATE(Table3[[#This Row],[address]],",",Table3[[#This Row],[city]],",",Table3[[#This Row],[state]])</f>
        <v>190 Elizabeth St,New York,NY</v>
      </c>
      <c r="S496">
        <f>VLOOKUP(Table3[[#This Row],[summons_number]],GeocodeResults!A:G,6,FALSE)</f>
        <v>40.721558000000002</v>
      </c>
      <c r="T496">
        <f>VLOOKUP(Table3[[#This Row],[summons_number]],GeocodeResults!A:G,7,FALSE)</f>
        <v>-73.994540000000001</v>
      </c>
    </row>
    <row r="497" spans="1:20" x14ac:dyDescent="0.25">
      <c r="A497">
        <v>7937997126</v>
      </c>
      <c r="B497" s="1">
        <v>41522</v>
      </c>
      <c r="C497">
        <v>82</v>
      </c>
      <c r="D497">
        <f>VLOOKUP(Table3[[#This Row],[violation_code]],Table2[[violation_code]:[category]],3,FALSE)</f>
        <v>5</v>
      </c>
      <c r="E497">
        <v>353164</v>
      </c>
      <c r="F497">
        <v>238</v>
      </c>
      <c r="G497">
        <v>238</v>
      </c>
      <c r="H497" t="s">
        <v>12</v>
      </c>
      <c r="I497">
        <v>1438</v>
      </c>
      <c r="J497" s="2">
        <v>0.60972222222222217</v>
      </c>
      <c r="K497">
        <v>14</v>
      </c>
      <c r="L497">
        <v>190</v>
      </c>
      <c r="M497" t="s">
        <v>27</v>
      </c>
      <c r="N497" t="str">
        <f>CONCATENATE(Table3[[#This Row],[house_number]], " ",Table3[[#This Row],[street_name]])</f>
        <v>190 Elizabeth St</v>
      </c>
      <c r="O497" t="s">
        <v>103</v>
      </c>
      <c r="P497" t="s">
        <v>13</v>
      </c>
      <c r="Q497">
        <v>10014</v>
      </c>
      <c r="R497" t="str">
        <f>CONCATENATE(Table3[[#This Row],[address]],",",Table3[[#This Row],[city]],",",Table3[[#This Row],[state]])</f>
        <v>190 Elizabeth St,New York,NY</v>
      </c>
      <c r="S497">
        <f>VLOOKUP(Table3[[#This Row],[summons_number]],GeocodeResults!A:G,6,FALSE)</f>
        <v>40.721558000000002</v>
      </c>
      <c r="T497">
        <f>VLOOKUP(Table3[[#This Row],[summons_number]],GeocodeResults!A:G,7,FALSE)</f>
        <v>-73.994540000000001</v>
      </c>
    </row>
    <row r="498" spans="1:20" x14ac:dyDescent="0.25">
      <c r="A498">
        <v>7937997114</v>
      </c>
      <c r="B498" s="1">
        <v>41522</v>
      </c>
      <c r="C498">
        <v>20</v>
      </c>
      <c r="D498">
        <f>VLOOKUP(Table3[[#This Row],[violation_code]],Table2[[violation_code]:[category]],3,FALSE)</f>
        <v>2</v>
      </c>
      <c r="E498">
        <v>353164</v>
      </c>
      <c r="F498">
        <v>217</v>
      </c>
      <c r="G498">
        <v>217</v>
      </c>
      <c r="H498" t="s">
        <v>12</v>
      </c>
      <c r="I498">
        <v>1417</v>
      </c>
      <c r="J498" s="2">
        <v>0.59513888888888888</v>
      </c>
      <c r="K498">
        <v>14</v>
      </c>
      <c r="L498">
        <v>4</v>
      </c>
      <c r="M498" t="s">
        <v>35</v>
      </c>
      <c r="N498" t="str">
        <f>CONCATENATE(Table3[[#This Row],[house_number]], " ",Table3[[#This Row],[street_name]])</f>
        <v>4 Rivington St</v>
      </c>
      <c r="O498" t="s">
        <v>103</v>
      </c>
      <c r="P498" t="s">
        <v>13</v>
      </c>
      <c r="Q498">
        <v>10014</v>
      </c>
      <c r="R498" t="str">
        <f>CONCATENATE(Table3[[#This Row],[address]],",",Table3[[#This Row],[city]],",",Table3[[#This Row],[state]])</f>
        <v>4 Rivington St,New York,NY</v>
      </c>
      <c r="S498">
        <f>VLOOKUP(Table3[[#This Row],[summons_number]],GeocodeResults!A:G,6,FALSE)</f>
        <v>40.721676000000002</v>
      </c>
      <c r="T498">
        <f>VLOOKUP(Table3[[#This Row],[summons_number]],GeocodeResults!A:G,7,FALSE)</f>
        <v>-73.993480000000005</v>
      </c>
    </row>
    <row r="499" spans="1:20" x14ac:dyDescent="0.25">
      <c r="A499">
        <v>7937997102</v>
      </c>
      <c r="B499" s="1">
        <v>41522</v>
      </c>
      <c r="C499">
        <v>16</v>
      </c>
      <c r="D499">
        <f>VLOOKUP(Table3[[#This Row],[violation_code]],Table2[[violation_code]:[category]],3,FALSE)</f>
        <v>2</v>
      </c>
      <c r="E499">
        <v>353164</v>
      </c>
      <c r="F499">
        <v>149</v>
      </c>
      <c r="G499">
        <v>149</v>
      </c>
      <c r="H499" t="s">
        <v>12</v>
      </c>
      <c r="I499">
        <v>1349</v>
      </c>
      <c r="J499" s="2">
        <v>0.5756944444444444</v>
      </c>
      <c r="K499">
        <v>13</v>
      </c>
      <c r="L499">
        <v>177</v>
      </c>
      <c r="M499" t="s">
        <v>38</v>
      </c>
      <c r="N499" t="str">
        <f>CONCATENATE(Table3[[#This Row],[house_number]], " ",Table3[[#This Row],[street_name]])</f>
        <v>177 Chrystie St</v>
      </c>
      <c r="O499" t="s">
        <v>103</v>
      </c>
      <c r="P499" t="s">
        <v>13</v>
      </c>
      <c r="Q499">
        <v>10014</v>
      </c>
      <c r="R499" t="str">
        <f>CONCATENATE(Table3[[#This Row],[address]],",",Table3[[#This Row],[city]],",",Table3[[#This Row],[state]])</f>
        <v>177 Chrystie St,New York,NY</v>
      </c>
      <c r="S499">
        <f>VLOOKUP(Table3[[#This Row],[summons_number]],GeocodeResults!A:G,6,FALSE)</f>
        <v>40.721229999999998</v>
      </c>
      <c r="T499">
        <f>VLOOKUP(Table3[[#This Row],[summons_number]],GeocodeResults!A:G,7,FALSE)</f>
        <v>-73.992324999999994</v>
      </c>
    </row>
    <row r="500" spans="1:20" x14ac:dyDescent="0.25">
      <c r="A500">
        <v>7937997084</v>
      </c>
      <c r="B500" s="1">
        <v>41522</v>
      </c>
      <c r="C500">
        <v>48</v>
      </c>
      <c r="D500">
        <f>VLOOKUP(Table3[[#This Row],[violation_code]],Table2[[violation_code]:[category]],3,FALSE)</f>
        <v>3</v>
      </c>
      <c r="E500">
        <v>353164</v>
      </c>
      <c r="F500">
        <v>141</v>
      </c>
      <c r="G500">
        <v>141</v>
      </c>
      <c r="H500" t="s">
        <v>12</v>
      </c>
      <c r="I500">
        <v>1341</v>
      </c>
      <c r="J500" s="2">
        <v>0.57013888888888886</v>
      </c>
      <c r="K500">
        <v>13</v>
      </c>
      <c r="L500">
        <v>173</v>
      </c>
      <c r="M500" t="s">
        <v>38</v>
      </c>
      <c r="N500" t="str">
        <f>CONCATENATE(Table3[[#This Row],[house_number]], " ",Table3[[#This Row],[street_name]])</f>
        <v>173 Chrystie St</v>
      </c>
      <c r="O500" t="s">
        <v>103</v>
      </c>
      <c r="P500" t="s">
        <v>13</v>
      </c>
      <c r="Q500">
        <v>10014</v>
      </c>
      <c r="R500" t="str">
        <f>CONCATENATE(Table3[[#This Row],[address]],",",Table3[[#This Row],[city]],",",Table3[[#This Row],[state]])</f>
        <v>173 Chrystie St,New York,NY</v>
      </c>
      <c r="S500">
        <f>VLOOKUP(Table3[[#This Row],[summons_number]],GeocodeResults!A:G,6,FALSE)</f>
        <v>40.721029999999999</v>
      </c>
      <c r="T500">
        <f>VLOOKUP(Table3[[#This Row],[summons_number]],GeocodeResults!A:G,7,FALSE)</f>
        <v>-73.992429999999999</v>
      </c>
    </row>
    <row r="501" spans="1:20" x14ac:dyDescent="0.25">
      <c r="A501">
        <v>7937997035</v>
      </c>
      <c r="B501" s="1">
        <v>41522</v>
      </c>
      <c r="C501">
        <v>14</v>
      </c>
      <c r="D501">
        <f>VLOOKUP(Table3[[#This Row],[violation_code]],Table2[[violation_code]:[category]],3,FALSE)</f>
        <v>2</v>
      </c>
      <c r="E501">
        <v>353164</v>
      </c>
      <c r="F501">
        <v>1247</v>
      </c>
      <c r="G501">
        <v>47</v>
      </c>
      <c r="H501" t="s">
        <v>12</v>
      </c>
      <c r="I501">
        <v>1247</v>
      </c>
      <c r="J501" s="2">
        <v>0.53263888888888888</v>
      </c>
      <c r="K501">
        <v>12</v>
      </c>
      <c r="L501">
        <v>201</v>
      </c>
      <c r="M501" t="s">
        <v>26</v>
      </c>
      <c r="N501" t="str">
        <f>CONCATENATE(Table3[[#This Row],[house_number]], " ",Table3[[#This Row],[street_name]])</f>
        <v>201 E Houston St</v>
      </c>
      <c r="O501" t="s">
        <v>103</v>
      </c>
      <c r="P501" t="s">
        <v>13</v>
      </c>
      <c r="Q501">
        <v>10014</v>
      </c>
      <c r="R501" t="str">
        <f>CONCATENATE(Table3[[#This Row],[address]],",",Table3[[#This Row],[city]],",",Table3[[#This Row],[state]])</f>
        <v>201 E Houston St,New York,NY</v>
      </c>
      <c r="S501">
        <f>VLOOKUP(Table3[[#This Row],[summons_number]],GeocodeResults!A:G,6,FALSE)</f>
        <v>40.722473000000001</v>
      </c>
      <c r="T501">
        <f>VLOOKUP(Table3[[#This Row],[summons_number]],GeocodeResults!A:G,7,FALSE)</f>
        <v>-73.987335000000002</v>
      </c>
    </row>
    <row r="502" spans="1:20" x14ac:dyDescent="0.25">
      <c r="A502">
        <v>7937997291</v>
      </c>
      <c r="B502" s="1">
        <v>41522</v>
      </c>
      <c r="C502">
        <v>20</v>
      </c>
      <c r="D502">
        <f>VLOOKUP(Table3[[#This Row],[violation_code]],Table2[[violation_code]:[category]],3,FALSE)</f>
        <v>2</v>
      </c>
      <c r="E502">
        <v>353164</v>
      </c>
      <c r="F502">
        <v>547</v>
      </c>
      <c r="G502">
        <v>547</v>
      </c>
      <c r="H502" t="s">
        <v>12</v>
      </c>
      <c r="I502">
        <v>1747</v>
      </c>
      <c r="J502" s="2">
        <v>0.74097222222222225</v>
      </c>
      <c r="K502">
        <v>17</v>
      </c>
      <c r="L502">
        <v>1</v>
      </c>
      <c r="M502" t="s">
        <v>35</v>
      </c>
      <c r="N502" t="str">
        <f>CONCATENATE(Table3[[#This Row],[house_number]], " ",Table3[[#This Row],[street_name]])</f>
        <v>1 Rivington St</v>
      </c>
      <c r="O502" t="s">
        <v>103</v>
      </c>
      <c r="P502" t="s">
        <v>13</v>
      </c>
      <c r="Q502">
        <v>10014</v>
      </c>
      <c r="R502" t="str">
        <f>CONCATENATE(Table3[[#This Row],[address]],",",Table3[[#This Row],[city]],",",Table3[[#This Row],[state]])</f>
        <v>1 Rivington St,New York,NY</v>
      </c>
      <c r="S502">
        <f>VLOOKUP(Table3[[#This Row],[summons_number]],GeocodeResults!A:G,6,FALSE)</f>
        <v>40.721577000000003</v>
      </c>
      <c r="T502">
        <f>VLOOKUP(Table3[[#This Row],[summons_number]],GeocodeResults!A:G,7,FALSE)</f>
        <v>-73.993530000000007</v>
      </c>
    </row>
    <row r="503" spans="1:20" x14ac:dyDescent="0.25">
      <c r="A503">
        <v>7937997280</v>
      </c>
      <c r="B503" s="1">
        <v>41522</v>
      </c>
      <c r="C503">
        <v>20</v>
      </c>
      <c r="D503">
        <f>VLOOKUP(Table3[[#This Row],[violation_code]],Table2[[violation_code]:[category]],3,FALSE)</f>
        <v>2</v>
      </c>
      <c r="E503">
        <v>353164</v>
      </c>
      <c r="F503">
        <v>537</v>
      </c>
      <c r="G503">
        <v>537</v>
      </c>
      <c r="H503" t="s">
        <v>12</v>
      </c>
      <c r="I503">
        <v>1737</v>
      </c>
      <c r="J503" s="2">
        <v>0.73402777777777783</v>
      </c>
      <c r="K503">
        <v>17</v>
      </c>
      <c r="L503">
        <v>209</v>
      </c>
      <c r="M503" t="s">
        <v>24</v>
      </c>
      <c r="N503" t="str">
        <f>CONCATENATE(Table3[[#This Row],[house_number]], " ",Table3[[#This Row],[street_name]])</f>
        <v>209 Mulberry St</v>
      </c>
      <c r="O503" t="s">
        <v>103</v>
      </c>
      <c r="P503" t="s">
        <v>13</v>
      </c>
      <c r="Q503">
        <v>10014</v>
      </c>
      <c r="R503" t="str">
        <f>CONCATENATE(Table3[[#This Row],[address]],",",Table3[[#This Row],[city]],",",Table3[[#This Row],[state]])</f>
        <v>209 Mulberry St,New York,NY</v>
      </c>
      <c r="S503">
        <f>VLOOKUP(Table3[[#This Row],[summons_number]],GeocodeResults!A:G,6,FALSE)</f>
        <v>40.721854999999998</v>
      </c>
      <c r="T503">
        <f>VLOOKUP(Table3[[#This Row],[summons_number]],GeocodeResults!A:G,7,FALSE)</f>
        <v>-73.996380000000002</v>
      </c>
    </row>
    <row r="504" spans="1:20" hidden="1" x14ac:dyDescent="0.25">
      <c r="A504">
        <v>7937997254</v>
      </c>
      <c r="B504" s="1">
        <v>41522</v>
      </c>
      <c r="C504">
        <v>38</v>
      </c>
      <c r="D504">
        <f>VLOOKUP(Table3[[#This Row],[violation_code]],Table2[[violation_code]:[category]],3,FALSE)</f>
        <v>5</v>
      </c>
      <c r="E504">
        <v>353164</v>
      </c>
      <c r="F504">
        <v>517</v>
      </c>
      <c r="G504">
        <v>517</v>
      </c>
      <c r="H504" t="s">
        <v>12</v>
      </c>
      <c r="I504">
        <v>1717</v>
      </c>
      <c r="J504" s="2">
        <v>0.72013888888888899</v>
      </c>
      <c r="K504">
        <v>17</v>
      </c>
      <c r="L504">
        <v>371</v>
      </c>
      <c r="M504" t="s">
        <v>60</v>
      </c>
      <c r="N504" t="str">
        <f>CONCATENATE(Table3[[#This Row],[house_number]], " ",Table3[[#This Row],[street_name]])</f>
        <v>371 Broome St</v>
      </c>
      <c r="O504" t="s">
        <v>103</v>
      </c>
      <c r="P504" t="s">
        <v>13</v>
      </c>
      <c r="Q504">
        <v>10014</v>
      </c>
      <c r="R504" t="str">
        <f>CONCATENATE(Table3[[#This Row],[address]],",",Table3[[#This Row],[city]],",",Table3[[#This Row],[state]])</f>
        <v>371 Broome St,New York,NY</v>
      </c>
      <c r="S504">
        <f>VLOOKUP(Table3[[#This Row],[summons_number]],GeocodeResults!A:G,6,FALSE)</f>
        <v>0</v>
      </c>
      <c r="T504">
        <f>VLOOKUP(Table3[[#This Row],[summons_number]],GeocodeResults!A:G,7,FALSE)</f>
        <v>0</v>
      </c>
    </row>
    <row r="505" spans="1:20" x14ac:dyDescent="0.25">
      <c r="A505">
        <v>7937997242</v>
      </c>
      <c r="B505" s="1">
        <v>41522</v>
      </c>
      <c r="C505">
        <v>20</v>
      </c>
      <c r="D505">
        <f>VLOOKUP(Table3[[#This Row],[violation_code]],Table2[[violation_code]:[category]],3,FALSE)</f>
        <v>2</v>
      </c>
      <c r="E505">
        <v>353164</v>
      </c>
      <c r="F505">
        <v>418</v>
      </c>
      <c r="G505">
        <v>418</v>
      </c>
      <c r="H505" t="s">
        <v>12</v>
      </c>
      <c r="I505">
        <v>1618</v>
      </c>
      <c r="J505" s="2">
        <v>0.6791666666666667</v>
      </c>
      <c r="K505">
        <v>16</v>
      </c>
      <c r="L505">
        <v>176</v>
      </c>
      <c r="M505" t="s">
        <v>27</v>
      </c>
      <c r="N505" t="str">
        <f>CONCATENATE(Table3[[#This Row],[house_number]], " ",Table3[[#This Row],[street_name]])</f>
        <v>176 Elizabeth St</v>
      </c>
      <c r="O505" t="s">
        <v>103</v>
      </c>
      <c r="P505" t="s">
        <v>13</v>
      </c>
      <c r="Q505">
        <v>10014</v>
      </c>
      <c r="R505" t="str">
        <f>CONCATENATE(Table3[[#This Row],[address]],",",Table3[[#This Row],[city]],",",Table3[[#This Row],[state]])</f>
        <v>176 Elizabeth St,New York,NY</v>
      </c>
      <c r="S505">
        <f>VLOOKUP(Table3[[#This Row],[summons_number]],GeocodeResults!A:G,6,FALSE)</f>
        <v>40.7211</v>
      </c>
      <c r="T505">
        <f>VLOOKUP(Table3[[#This Row],[summons_number]],GeocodeResults!A:G,7,FALSE)</f>
        <v>-73.994709999999998</v>
      </c>
    </row>
    <row r="506" spans="1:20" x14ac:dyDescent="0.25">
      <c r="A506">
        <v>7937997229</v>
      </c>
      <c r="B506" s="1">
        <v>41522</v>
      </c>
      <c r="C506">
        <v>14</v>
      </c>
      <c r="D506">
        <f>VLOOKUP(Table3[[#This Row],[violation_code]],Table2[[violation_code]:[category]],3,FALSE)</f>
        <v>2</v>
      </c>
      <c r="E506">
        <v>353164</v>
      </c>
      <c r="F506">
        <v>410</v>
      </c>
      <c r="G506">
        <v>410</v>
      </c>
      <c r="H506" t="s">
        <v>12</v>
      </c>
      <c r="I506">
        <v>1610</v>
      </c>
      <c r="J506" s="2">
        <v>0.67361111111111116</v>
      </c>
      <c r="K506">
        <v>16</v>
      </c>
      <c r="L506">
        <v>85</v>
      </c>
      <c r="M506" t="s">
        <v>40</v>
      </c>
      <c r="N506" t="str">
        <f>CONCATENATE(Table3[[#This Row],[house_number]], " ",Table3[[#This Row],[street_name]])</f>
        <v>85 Kenmare St</v>
      </c>
      <c r="O506" t="s">
        <v>103</v>
      </c>
      <c r="P506" t="s">
        <v>13</v>
      </c>
      <c r="Q506">
        <v>10014</v>
      </c>
      <c r="R506" t="str">
        <f>CONCATENATE(Table3[[#This Row],[address]],",",Table3[[#This Row],[city]],",",Table3[[#This Row],[state]])</f>
        <v>85 Kenmare St,New York,NY</v>
      </c>
      <c r="S506">
        <f>VLOOKUP(Table3[[#This Row],[summons_number]],GeocodeResults!A:G,6,FALSE)</f>
        <v>40.721263999999998</v>
      </c>
      <c r="T506">
        <f>VLOOKUP(Table3[[#This Row],[summons_number]],GeocodeResults!A:G,7,FALSE)</f>
        <v>-73.996666000000005</v>
      </c>
    </row>
    <row r="507" spans="1:20" x14ac:dyDescent="0.25">
      <c r="A507">
        <v>7937997217</v>
      </c>
      <c r="B507" s="1">
        <v>41522</v>
      </c>
      <c r="C507">
        <v>14</v>
      </c>
      <c r="D507">
        <f>VLOOKUP(Table3[[#This Row],[violation_code]],Table2[[violation_code]:[category]],3,FALSE)</f>
        <v>2</v>
      </c>
      <c r="E507">
        <v>353164</v>
      </c>
      <c r="F507">
        <v>407</v>
      </c>
      <c r="G507">
        <v>407</v>
      </c>
      <c r="H507" t="s">
        <v>12</v>
      </c>
      <c r="I507">
        <v>1607</v>
      </c>
      <c r="J507" s="2">
        <v>0.67152777777777783</v>
      </c>
      <c r="K507">
        <v>16</v>
      </c>
      <c r="L507">
        <v>52</v>
      </c>
      <c r="M507" t="s">
        <v>40</v>
      </c>
      <c r="N507" t="str">
        <f>CONCATENATE(Table3[[#This Row],[house_number]], " ",Table3[[#This Row],[street_name]])</f>
        <v>52 Kenmare St</v>
      </c>
      <c r="O507" t="s">
        <v>103</v>
      </c>
      <c r="P507" t="s">
        <v>13</v>
      </c>
      <c r="Q507">
        <v>10014</v>
      </c>
      <c r="R507" t="str">
        <f>CONCATENATE(Table3[[#This Row],[address]],",",Table3[[#This Row],[city]],",",Table3[[#This Row],[state]])</f>
        <v>52 Kenmare St,New York,NY</v>
      </c>
      <c r="S507">
        <f>VLOOKUP(Table3[[#This Row],[summons_number]],GeocodeResults!A:G,6,FALSE)</f>
        <v>40.720801999999999</v>
      </c>
      <c r="T507">
        <f>VLOOKUP(Table3[[#This Row],[summons_number]],GeocodeResults!A:G,7,FALSE)</f>
        <v>-73.995660000000001</v>
      </c>
    </row>
    <row r="508" spans="1:20" x14ac:dyDescent="0.25">
      <c r="A508">
        <v>7937997175</v>
      </c>
      <c r="B508" s="1">
        <v>41522</v>
      </c>
      <c r="C508">
        <v>20</v>
      </c>
      <c r="D508">
        <f>VLOOKUP(Table3[[#This Row],[violation_code]],Table2[[violation_code]:[category]],3,FALSE)</f>
        <v>2</v>
      </c>
      <c r="E508">
        <v>353164</v>
      </c>
      <c r="F508">
        <v>314</v>
      </c>
      <c r="G508">
        <v>314</v>
      </c>
      <c r="H508" t="s">
        <v>12</v>
      </c>
      <c r="I508">
        <v>1514</v>
      </c>
      <c r="J508" s="2">
        <v>0.63472222222222219</v>
      </c>
      <c r="K508">
        <v>15</v>
      </c>
      <c r="L508">
        <v>316</v>
      </c>
      <c r="M508" t="s">
        <v>19</v>
      </c>
      <c r="N508" t="str">
        <f>CONCATENATE(Table3[[#This Row],[house_number]], " ",Table3[[#This Row],[street_name]])</f>
        <v>316 Mott St</v>
      </c>
      <c r="O508" t="s">
        <v>103</v>
      </c>
      <c r="P508" t="s">
        <v>13</v>
      </c>
      <c r="Q508">
        <v>10014</v>
      </c>
      <c r="R508" t="str">
        <f>CONCATENATE(Table3[[#This Row],[address]],",",Table3[[#This Row],[city]],",",Table3[[#This Row],[state]])</f>
        <v>316 Mott St,New York,NY</v>
      </c>
      <c r="S508">
        <f>VLOOKUP(Table3[[#This Row],[summons_number]],GeocodeResults!A:G,6,FALSE)</f>
        <v>40.724879999999999</v>
      </c>
      <c r="T508">
        <f>VLOOKUP(Table3[[#This Row],[summons_number]],GeocodeResults!A:G,7,FALSE)</f>
        <v>-73.994020000000006</v>
      </c>
    </row>
    <row r="509" spans="1:20" x14ac:dyDescent="0.25">
      <c r="A509">
        <v>7937997163</v>
      </c>
      <c r="B509" s="1">
        <v>41522</v>
      </c>
      <c r="C509">
        <v>20</v>
      </c>
      <c r="D509">
        <f>VLOOKUP(Table3[[#This Row],[violation_code]],Table2[[violation_code]:[category]],3,FALSE)</f>
        <v>2</v>
      </c>
      <c r="E509">
        <v>353164</v>
      </c>
      <c r="F509">
        <v>312</v>
      </c>
      <c r="G509">
        <v>312</v>
      </c>
      <c r="H509" t="s">
        <v>12</v>
      </c>
      <c r="I509">
        <v>1512</v>
      </c>
      <c r="J509" s="2">
        <v>0.6333333333333333</v>
      </c>
      <c r="K509">
        <v>15</v>
      </c>
      <c r="L509">
        <v>308</v>
      </c>
      <c r="M509" t="s">
        <v>19</v>
      </c>
      <c r="N509" t="str">
        <f>CONCATENATE(Table3[[#This Row],[house_number]], " ",Table3[[#This Row],[street_name]])</f>
        <v>308 Mott St</v>
      </c>
      <c r="O509" t="s">
        <v>103</v>
      </c>
      <c r="P509" t="s">
        <v>13</v>
      </c>
      <c r="Q509">
        <v>10014</v>
      </c>
      <c r="R509" t="str">
        <f>CONCATENATE(Table3[[#This Row],[address]],",",Table3[[#This Row],[city]],",",Table3[[#This Row],[state]])</f>
        <v>308 Mott St,New York,NY</v>
      </c>
      <c r="S509">
        <f>VLOOKUP(Table3[[#This Row],[summons_number]],GeocodeResults!A:G,6,FALSE)</f>
        <v>40.724809999999998</v>
      </c>
      <c r="T509">
        <f>VLOOKUP(Table3[[#This Row],[summons_number]],GeocodeResults!A:G,7,FALSE)</f>
        <v>-73.994060000000005</v>
      </c>
    </row>
    <row r="510" spans="1:20" x14ac:dyDescent="0.25">
      <c r="A510">
        <v>7937997151</v>
      </c>
      <c r="B510" s="1">
        <v>41522</v>
      </c>
      <c r="C510">
        <v>16</v>
      </c>
      <c r="D510">
        <f>VLOOKUP(Table3[[#This Row],[violation_code]],Table2[[violation_code]:[category]],3,FALSE)</f>
        <v>2</v>
      </c>
      <c r="E510">
        <v>353164</v>
      </c>
      <c r="F510">
        <v>310</v>
      </c>
      <c r="G510">
        <v>310</v>
      </c>
      <c r="H510" t="s">
        <v>12</v>
      </c>
      <c r="I510">
        <v>1510</v>
      </c>
      <c r="J510" s="2">
        <v>0.63194444444444442</v>
      </c>
      <c r="K510">
        <v>15</v>
      </c>
      <c r="L510">
        <v>306</v>
      </c>
      <c r="M510" t="s">
        <v>19</v>
      </c>
      <c r="N510" t="str">
        <f>CONCATENATE(Table3[[#This Row],[house_number]], " ",Table3[[#This Row],[street_name]])</f>
        <v>306 Mott St</v>
      </c>
      <c r="O510" t="s">
        <v>103</v>
      </c>
      <c r="P510" t="s">
        <v>13</v>
      </c>
      <c r="Q510">
        <v>10014</v>
      </c>
      <c r="R510" t="str">
        <f>CONCATENATE(Table3[[#This Row],[address]],",",Table3[[#This Row],[city]],",",Table3[[#This Row],[state]])</f>
        <v>306 Mott St,New York,NY</v>
      </c>
      <c r="S510">
        <f>VLOOKUP(Table3[[#This Row],[summons_number]],GeocodeResults!A:G,6,FALSE)</f>
        <v>40.724792000000001</v>
      </c>
      <c r="T510">
        <f>VLOOKUP(Table3[[#This Row],[summons_number]],GeocodeResults!A:G,7,FALSE)</f>
        <v>-73.994063999999995</v>
      </c>
    </row>
    <row r="511" spans="1:20" x14ac:dyDescent="0.25">
      <c r="A511">
        <v>7937997096</v>
      </c>
      <c r="B511" s="1">
        <v>41522</v>
      </c>
      <c r="C511">
        <v>40</v>
      </c>
      <c r="D511">
        <f>VLOOKUP(Table3[[#This Row],[violation_code]],Table2[[violation_code]:[category]],3,FALSE)</f>
        <v>2</v>
      </c>
      <c r="E511">
        <v>353164</v>
      </c>
      <c r="F511">
        <v>147</v>
      </c>
      <c r="G511">
        <v>147</v>
      </c>
      <c r="H511" t="s">
        <v>12</v>
      </c>
      <c r="I511">
        <v>1347</v>
      </c>
      <c r="J511" s="2">
        <v>0.57430555555555551</v>
      </c>
      <c r="K511">
        <v>13</v>
      </c>
      <c r="L511">
        <v>165</v>
      </c>
      <c r="M511" t="s">
        <v>38</v>
      </c>
      <c r="N511" t="str">
        <f>CONCATENATE(Table3[[#This Row],[house_number]], " ",Table3[[#This Row],[street_name]])</f>
        <v>165 Chrystie St</v>
      </c>
      <c r="O511" t="s">
        <v>103</v>
      </c>
      <c r="P511" t="s">
        <v>13</v>
      </c>
      <c r="Q511">
        <v>10014</v>
      </c>
      <c r="R511" t="str">
        <f>CONCATENATE(Table3[[#This Row],[address]],",",Table3[[#This Row],[city]],",",Table3[[#This Row],[state]])</f>
        <v>165 Chrystie St,New York,NY</v>
      </c>
      <c r="S511">
        <f>VLOOKUP(Table3[[#This Row],[summons_number]],GeocodeResults!A:G,6,FALSE)</f>
        <v>40.72063</v>
      </c>
      <c r="T511">
        <f>VLOOKUP(Table3[[#This Row],[summons_number]],GeocodeResults!A:G,7,FALSE)</f>
        <v>-73.992639999999994</v>
      </c>
    </row>
    <row r="512" spans="1:20" x14ac:dyDescent="0.25">
      <c r="A512">
        <v>7937997060</v>
      </c>
      <c r="B512" s="1">
        <v>41522</v>
      </c>
      <c r="C512">
        <v>10</v>
      </c>
      <c r="D512">
        <f>VLOOKUP(Table3[[#This Row],[violation_code]],Table2[[violation_code]:[category]],3,FALSE)</f>
        <v>2</v>
      </c>
      <c r="E512">
        <v>353164</v>
      </c>
      <c r="F512">
        <v>117</v>
      </c>
      <c r="G512">
        <v>117</v>
      </c>
      <c r="H512" t="s">
        <v>12</v>
      </c>
      <c r="I512">
        <v>1317</v>
      </c>
      <c r="J512" s="2">
        <v>0.55347222222222225</v>
      </c>
      <c r="K512">
        <v>13</v>
      </c>
      <c r="L512">
        <v>7</v>
      </c>
      <c r="M512" t="s">
        <v>35</v>
      </c>
      <c r="N512" t="str">
        <f>CONCATENATE(Table3[[#This Row],[house_number]], " ",Table3[[#This Row],[street_name]])</f>
        <v>7 Rivington St</v>
      </c>
      <c r="O512" t="s">
        <v>103</v>
      </c>
      <c r="P512" t="s">
        <v>13</v>
      </c>
      <c r="Q512">
        <v>10014</v>
      </c>
      <c r="R512" t="str">
        <f>CONCATENATE(Table3[[#This Row],[address]],",",Table3[[#This Row],[city]],",",Table3[[#This Row],[state]])</f>
        <v>7 Rivington St,New York,NY</v>
      </c>
      <c r="S512">
        <f>VLOOKUP(Table3[[#This Row],[summons_number]],GeocodeResults!A:G,6,FALSE)</f>
        <v>40.721350000000001</v>
      </c>
      <c r="T512">
        <f>VLOOKUP(Table3[[#This Row],[summons_number]],GeocodeResults!A:G,7,FALSE)</f>
        <v>-73.992779999999996</v>
      </c>
    </row>
    <row r="513" spans="1:20" x14ac:dyDescent="0.25">
      <c r="A513">
        <v>7937997059</v>
      </c>
      <c r="B513" s="1">
        <v>41522</v>
      </c>
      <c r="C513">
        <v>14</v>
      </c>
      <c r="D513">
        <f>VLOOKUP(Table3[[#This Row],[violation_code]],Table2[[violation_code]:[category]],3,FALSE)</f>
        <v>2</v>
      </c>
      <c r="E513">
        <v>353164</v>
      </c>
      <c r="F513">
        <v>102</v>
      </c>
      <c r="G513">
        <v>102</v>
      </c>
      <c r="H513" t="s">
        <v>12</v>
      </c>
      <c r="I513">
        <v>1302</v>
      </c>
      <c r="J513" s="2">
        <v>0.54305555555555551</v>
      </c>
      <c r="K513">
        <v>13</v>
      </c>
      <c r="L513">
        <v>151</v>
      </c>
      <c r="M513" t="s">
        <v>26</v>
      </c>
      <c r="N513" t="str">
        <f>CONCATENATE(Table3[[#This Row],[house_number]], " ",Table3[[#This Row],[street_name]])</f>
        <v>151 E Houston St</v>
      </c>
      <c r="O513" t="s">
        <v>103</v>
      </c>
      <c r="P513" t="s">
        <v>13</v>
      </c>
      <c r="Q513">
        <v>10014</v>
      </c>
      <c r="R513" t="str">
        <f>CONCATENATE(Table3[[#This Row],[address]],",",Table3[[#This Row],[city]],",",Table3[[#This Row],[state]])</f>
        <v>151 E Houston St,New York,NY</v>
      </c>
      <c r="S513">
        <f>VLOOKUP(Table3[[#This Row],[summons_number]],GeocodeResults!A:G,6,FALSE)</f>
        <v>40.723132999999997</v>
      </c>
      <c r="T513">
        <f>VLOOKUP(Table3[[#This Row],[summons_number]],GeocodeResults!A:G,7,FALSE)</f>
        <v>-73.989450000000005</v>
      </c>
    </row>
    <row r="514" spans="1:20" x14ac:dyDescent="0.25">
      <c r="A514">
        <v>7937997047</v>
      </c>
      <c r="B514" s="1">
        <v>41522</v>
      </c>
      <c r="C514">
        <v>19</v>
      </c>
      <c r="D514">
        <f>VLOOKUP(Table3[[#This Row],[violation_code]],Table2[[violation_code]:[category]],3,FALSE)</f>
        <v>2</v>
      </c>
      <c r="E514">
        <v>353164</v>
      </c>
      <c r="F514">
        <v>1259</v>
      </c>
      <c r="G514">
        <v>59</v>
      </c>
      <c r="H514" t="s">
        <v>12</v>
      </c>
      <c r="I514">
        <v>1259</v>
      </c>
      <c r="J514" s="2">
        <v>0.54097222222222219</v>
      </c>
      <c r="K514">
        <v>12</v>
      </c>
      <c r="L514">
        <v>203</v>
      </c>
      <c r="M514" t="s">
        <v>41</v>
      </c>
      <c r="N514" t="str">
        <f>CONCATENATE(Table3[[#This Row],[house_number]], " ",Table3[[#This Row],[street_name]])</f>
        <v>203 Allen St</v>
      </c>
      <c r="O514" t="s">
        <v>103</v>
      </c>
      <c r="P514" t="s">
        <v>13</v>
      </c>
      <c r="Q514">
        <v>10014</v>
      </c>
      <c r="R514" t="str">
        <f>CONCATENATE(Table3[[#This Row],[address]],",",Table3[[#This Row],[city]],",",Table3[[#This Row],[state]])</f>
        <v>203 Allen St,New York,NY</v>
      </c>
      <c r="S514">
        <f>VLOOKUP(Table3[[#This Row],[summons_number]],GeocodeResults!A:G,6,FALSE)</f>
        <v>40.722763</v>
      </c>
      <c r="T514">
        <f>VLOOKUP(Table3[[#This Row],[summons_number]],GeocodeResults!A:G,7,FALSE)</f>
        <v>-73.988799999999998</v>
      </c>
    </row>
    <row r="515" spans="1:20" x14ac:dyDescent="0.25">
      <c r="A515">
        <v>7937997679</v>
      </c>
      <c r="B515" s="1">
        <v>41523</v>
      </c>
      <c r="C515">
        <v>40</v>
      </c>
      <c r="D515">
        <f>VLOOKUP(Table3[[#This Row],[violation_code]],Table2[[violation_code]:[category]],3,FALSE)</f>
        <v>2</v>
      </c>
      <c r="E515">
        <v>353164</v>
      </c>
      <c r="F515">
        <v>252</v>
      </c>
      <c r="G515">
        <v>252</v>
      </c>
      <c r="H515" t="s">
        <v>12</v>
      </c>
      <c r="I515">
        <v>1452</v>
      </c>
      <c r="J515" s="2">
        <v>0.61944444444444446</v>
      </c>
      <c r="K515">
        <v>14</v>
      </c>
      <c r="L515">
        <v>288</v>
      </c>
      <c r="M515" t="s">
        <v>27</v>
      </c>
      <c r="N515" t="str">
        <f>CONCATENATE(Table3[[#This Row],[house_number]], " ",Table3[[#This Row],[street_name]])</f>
        <v>288 Elizabeth St</v>
      </c>
      <c r="O515" t="s">
        <v>103</v>
      </c>
      <c r="P515" t="s">
        <v>13</v>
      </c>
      <c r="Q515">
        <v>10014</v>
      </c>
      <c r="R515" t="str">
        <f>CONCATENATE(Table3[[#This Row],[address]],",",Table3[[#This Row],[city]],",",Table3[[#This Row],[state]])</f>
        <v>288 Elizabeth St,New York,NY</v>
      </c>
      <c r="S515">
        <f>VLOOKUP(Table3[[#This Row],[summons_number]],GeocodeResults!A:G,6,FALSE)</f>
        <v>40.724530000000001</v>
      </c>
      <c r="T515">
        <f>VLOOKUP(Table3[[#This Row],[summons_number]],GeocodeResults!A:G,7,FALSE)</f>
        <v>-73.993350000000007</v>
      </c>
    </row>
    <row r="516" spans="1:20" x14ac:dyDescent="0.25">
      <c r="A516">
        <v>7937997667</v>
      </c>
      <c r="B516" s="1">
        <v>41523</v>
      </c>
      <c r="C516">
        <v>16</v>
      </c>
      <c r="D516">
        <f>VLOOKUP(Table3[[#This Row],[violation_code]],Table2[[violation_code]:[category]],3,FALSE)</f>
        <v>2</v>
      </c>
      <c r="E516">
        <v>353164</v>
      </c>
      <c r="F516">
        <v>249</v>
      </c>
      <c r="G516">
        <v>249</v>
      </c>
      <c r="H516" t="s">
        <v>12</v>
      </c>
      <c r="I516">
        <v>1449</v>
      </c>
      <c r="J516" s="2">
        <v>0.61736111111111114</v>
      </c>
      <c r="K516">
        <v>14</v>
      </c>
      <c r="L516">
        <v>306</v>
      </c>
      <c r="M516" t="s">
        <v>19</v>
      </c>
      <c r="N516" t="str">
        <f>CONCATENATE(Table3[[#This Row],[house_number]], " ",Table3[[#This Row],[street_name]])</f>
        <v>306 Mott St</v>
      </c>
      <c r="O516" t="s">
        <v>103</v>
      </c>
      <c r="P516" t="s">
        <v>13</v>
      </c>
      <c r="Q516">
        <v>10014</v>
      </c>
      <c r="R516" t="str">
        <f>CONCATENATE(Table3[[#This Row],[address]],",",Table3[[#This Row],[city]],",",Table3[[#This Row],[state]])</f>
        <v>306 Mott St,New York,NY</v>
      </c>
      <c r="S516">
        <f>VLOOKUP(Table3[[#This Row],[summons_number]],GeocodeResults!A:G,6,FALSE)</f>
        <v>40.724792000000001</v>
      </c>
      <c r="T516">
        <f>VLOOKUP(Table3[[#This Row],[summons_number]],GeocodeResults!A:G,7,FALSE)</f>
        <v>-73.994063999999995</v>
      </c>
    </row>
    <row r="517" spans="1:20" x14ac:dyDescent="0.25">
      <c r="A517">
        <v>7937997643</v>
      </c>
      <c r="B517" s="1">
        <v>41523</v>
      </c>
      <c r="C517">
        <v>37</v>
      </c>
      <c r="D517">
        <f>VLOOKUP(Table3[[#This Row],[violation_code]],Table2[[violation_code]:[category]],3,FALSE)</f>
        <v>4</v>
      </c>
      <c r="E517">
        <v>353164</v>
      </c>
      <c r="F517">
        <v>226</v>
      </c>
      <c r="G517">
        <v>226</v>
      </c>
      <c r="H517" t="s">
        <v>12</v>
      </c>
      <c r="I517">
        <v>1426</v>
      </c>
      <c r="J517" s="2">
        <v>0.60138888888888886</v>
      </c>
      <c r="K517">
        <v>14</v>
      </c>
      <c r="L517">
        <v>352</v>
      </c>
      <c r="M517" t="s">
        <v>20</v>
      </c>
      <c r="N517" t="str">
        <f>CONCATENATE(Table3[[#This Row],[house_number]], " ",Table3[[#This Row],[street_name]])</f>
        <v>352 Bowery</v>
      </c>
      <c r="O517" t="s">
        <v>103</v>
      </c>
      <c r="P517" t="s">
        <v>13</v>
      </c>
      <c r="Q517">
        <v>10014</v>
      </c>
      <c r="R517" t="str">
        <f>CONCATENATE(Table3[[#This Row],[address]],",",Table3[[#This Row],[city]],",",Table3[[#This Row],[state]])</f>
        <v>352 Bowery,New York,NY</v>
      </c>
      <c r="S517">
        <f>VLOOKUP(Table3[[#This Row],[summons_number]],GeocodeResults!A:G,6,FALSE)</f>
        <v>40.726480000000002</v>
      </c>
      <c r="T517">
        <f>VLOOKUP(Table3[[#This Row],[summons_number]],GeocodeResults!A:G,7,FALSE)</f>
        <v>-73.991839999999996</v>
      </c>
    </row>
    <row r="518" spans="1:20" x14ac:dyDescent="0.25">
      <c r="A518">
        <v>7937997620</v>
      </c>
      <c r="B518" s="1">
        <v>41523</v>
      </c>
      <c r="C518">
        <v>46</v>
      </c>
      <c r="D518">
        <f>VLOOKUP(Table3[[#This Row],[violation_code]],Table2[[violation_code]:[category]],3,FALSE)</f>
        <v>3</v>
      </c>
      <c r="E518">
        <v>353164</v>
      </c>
      <c r="F518">
        <v>149</v>
      </c>
      <c r="G518">
        <v>149</v>
      </c>
      <c r="H518" t="s">
        <v>12</v>
      </c>
      <c r="I518">
        <v>1349</v>
      </c>
      <c r="J518" s="2">
        <v>0.5756944444444444</v>
      </c>
      <c r="K518">
        <v>13</v>
      </c>
      <c r="L518">
        <v>39</v>
      </c>
      <c r="M518" t="s">
        <v>14</v>
      </c>
      <c r="N518" t="str">
        <f>CONCATENATE(Table3[[#This Row],[house_number]], " ",Table3[[#This Row],[street_name]])</f>
        <v>39 E 1st St</v>
      </c>
      <c r="O518" t="s">
        <v>103</v>
      </c>
      <c r="P518" t="s">
        <v>13</v>
      </c>
      <c r="Q518">
        <v>10014</v>
      </c>
      <c r="R518" t="str">
        <f>CONCATENATE(Table3[[#This Row],[address]],",",Table3[[#This Row],[city]],",",Table3[[#This Row],[state]])</f>
        <v>39 E 1st St,New York,NY</v>
      </c>
      <c r="S518">
        <f>VLOOKUP(Table3[[#This Row],[summons_number]],GeocodeResults!A:G,6,FALSE)</f>
        <v>40.724040000000002</v>
      </c>
      <c r="T518">
        <f>VLOOKUP(Table3[[#This Row],[summons_number]],GeocodeResults!A:G,7,FALSE)</f>
        <v>-73.99042</v>
      </c>
    </row>
    <row r="519" spans="1:20" hidden="1" x14ac:dyDescent="0.25">
      <c r="A519">
        <v>7937997606</v>
      </c>
      <c r="B519" s="1">
        <v>41523</v>
      </c>
      <c r="C519">
        <v>37</v>
      </c>
      <c r="D519">
        <f>VLOOKUP(Table3[[#This Row],[violation_code]],Table2[[violation_code]:[category]],3,FALSE)</f>
        <v>4</v>
      </c>
      <c r="E519">
        <v>353164</v>
      </c>
      <c r="F519">
        <v>140</v>
      </c>
      <c r="G519">
        <v>140</v>
      </c>
      <c r="H519" t="s">
        <v>12</v>
      </c>
      <c r="I519">
        <v>1340</v>
      </c>
      <c r="J519" s="2">
        <v>0.56944444444444442</v>
      </c>
      <c r="K519">
        <v>13</v>
      </c>
      <c r="L519">
        <v>21</v>
      </c>
      <c r="M519" t="s">
        <v>75</v>
      </c>
      <c r="N519" t="str">
        <f>CONCATENATE(Table3[[#This Row],[house_number]], " ",Table3[[#This Row],[street_name]])</f>
        <v>21 1st Ave</v>
      </c>
      <c r="O519" t="s">
        <v>103</v>
      </c>
      <c r="P519" t="s">
        <v>13</v>
      </c>
      <c r="Q519">
        <v>10014</v>
      </c>
      <c r="R519" t="str">
        <f>CONCATENATE(Table3[[#This Row],[address]],",",Table3[[#This Row],[city]],",",Table3[[#This Row],[state]])</f>
        <v>21 1st Ave,New York,NY</v>
      </c>
      <c r="S519">
        <f>VLOOKUP(Table3[[#This Row],[summons_number]],GeocodeResults!A:G,6,FALSE)</f>
        <v>0</v>
      </c>
      <c r="T519">
        <f>VLOOKUP(Table3[[#This Row],[summons_number]],GeocodeResults!A:G,7,FALSE)</f>
        <v>0</v>
      </c>
    </row>
    <row r="520" spans="1:20" x14ac:dyDescent="0.25">
      <c r="A520">
        <v>7937997849</v>
      </c>
      <c r="B520" s="1">
        <v>41523</v>
      </c>
      <c r="C520">
        <v>37</v>
      </c>
      <c r="D520">
        <f>VLOOKUP(Table3[[#This Row],[violation_code]],Table2[[violation_code]:[category]],3,FALSE)</f>
        <v>4</v>
      </c>
      <c r="E520">
        <v>353164</v>
      </c>
      <c r="F520">
        <v>546</v>
      </c>
      <c r="G520">
        <v>546</v>
      </c>
      <c r="H520" t="s">
        <v>12</v>
      </c>
      <c r="I520">
        <v>1746</v>
      </c>
      <c r="J520" s="2">
        <v>0.7402777777777777</v>
      </c>
      <c r="K520">
        <v>17</v>
      </c>
      <c r="L520">
        <v>334</v>
      </c>
      <c r="M520" t="s">
        <v>20</v>
      </c>
      <c r="N520" t="str">
        <f>CONCATENATE(Table3[[#This Row],[house_number]], " ",Table3[[#This Row],[street_name]])</f>
        <v>334 Bowery</v>
      </c>
      <c r="O520" t="s">
        <v>103</v>
      </c>
      <c r="P520" t="s">
        <v>13</v>
      </c>
      <c r="Q520">
        <v>10014</v>
      </c>
      <c r="R520" t="str">
        <f>CONCATENATE(Table3[[#This Row],[address]],",",Table3[[#This Row],[city]],",",Table3[[#This Row],[state]])</f>
        <v>334 Bowery,New York,NY</v>
      </c>
      <c r="S520">
        <f>VLOOKUP(Table3[[#This Row],[summons_number]],GeocodeResults!A:G,6,FALSE)</f>
        <v>40.725856999999998</v>
      </c>
      <c r="T520">
        <f>VLOOKUP(Table3[[#This Row],[summons_number]],GeocodeResults!A:G,7,FALSE)</f>
        <v>-73.992059999999995</v>
      </c>
    </row>
    <row r="521" spans="1:20" x14ac:dyDescent="0.25">
      <c r="A521">
        <v>7937997837</v>
      </c>
      <c r="B521" s="1">
        <v>41523</v>
      </c>
      <c r="C521">
        <v>20</v>
      </c>
      <c r="D521">
        <f>VLOOKUP(Table3[[#This Row],[violation_code]],Table2[[violation_code]:[category]],3,FALSE)</f>
        <v>2</v>
      </c>
      <c r="E521">
        <v>353164</v>
      </c>
      <c r="F521">
        <v>538</v>
      </c>
      <c r="G521">
        <v>538</v>
      </c>
      <c r="H521" t="s">
        <v>12</v>
      </c>
      <c r="I521">
        <v>1738</v>
      </c>
      <c r="J521" s="2">
        <v>0.73472222222222217</v>
      </c>
      <c r="K521">
        <v>17</v>
      </c>
      <c r="L521">
        <v>350</v>
      </c>
      <c r="M521" t="s">
        <v>20</v>
      </c>
      <c r="N521" t="str">
        <f>CONCATENATE(Table3[[#This Row],[house_number]], " ",Table3[[#This Row],[street_name]])</f>
        <v>350 Bowery</v>
      </c>
      <c r="O521" t="s">
        <v>103</v>
      </c>
      <c r="P521" t="s">
        <v>13</v>
      </c>
      <c r="Q521">
        <v>10014</v>
      </c>
      <c r="R521" t="str">
        <f>CONCATENATE(Table3[[#This Row],[address]],",",Table3[[#This Row],[city]],",",Table3[[#This Row],[state]])</f>
        <v>350 Bowery,New York,NY</v>
      </c>
      <c r="S521">
        <f>VLOOKUP(Table3[[#This Row],[summons_number]],GeocodeResults!A:G,6,FALSE)</f>
        <v>40.72645</v>
      </c>
      <c r="T521">
        <f>VLOOKUP(Table3[[#This Row],[summons_number]],GeocodeResults!A:G,7,FALSE)</f>
        <v>-73.991844</v>
      </c>
    </row>
    <row r="522" spans="1:20" x14ac:dyDescent="0.25">
      <c r="A522">
        <v>7937997825</v>
      </c>
      <c r="B522" s="1">
        <v>41523</v>
      </c>
      <c r="C522">
        <v>38</v>
      </c>
      <c r="D522">
        <f>VLOOKUP(Table3[[#This Row],[violation_code]],Table2[[violation_code]:[category]],3,FALSE)</f>
        <v>5</v>
      </c>
      <c r="E522">
        <v>353164</v>
      </c>
      <c r="F522">
        <v>534</v>
      </c>
      <c r="G522">
        <v>534</v>
      </c>
      <c r="H522" t="s">
        <v>12</v>
      </c>
      <c r="I522">
        <v>1734</v>
      </c>
      <c r="J522" s="2">
        <v>0.7319444444444444</v>
      </c>
      <c r="K522">
        <v>17</v>
      </c>
      <c r="L522">
        <v>338</v>
      </c>
      <c r="M522" t="s">
        <v>20</v>
      </c>
      <c r="N522" t="str">
        <f>CONCATENATE(Table3[[#This Row],[house_number]], " ",Table3[[#This Row],[street_name]])</f>
        <v>338 Bowery</v>
      </c>
      <c r="O522" t="s">
        <v>103</v>
      </c>
      <c r="P522" t="s">
        <v>13</v>
      </c>
      <c r="Q522">
        <v>10014</v>
      </c>
      <c r="R522" t="str">
        <f>CONCATENATE(Table3[[#This Row],[address]],",",Table3[[#This Row],[city]],",",Table3[[#This Row],[state]])</f>
        <v>338 Bowery,New York,NY</v>
      </c>
      <c r="S522">
        <f>VLOOKUP(Table3[[#This Row],[summons_number]],GeocodeResults!A:G,6,FALSE)</f>
        <v>40.726031999999996</v>
      </c>
      <c r="T522">
        <f>VLOOKUP(Table3[[#This Row],[summons_number]],GeocodeResults!A:G,7,FALSE)</f>
        <v>-73.992000000000004</v>
      </c>
    </row>
    <row r="523" spans="1:20" x14ac:dyDescent="0.25">
      <c r="A523">
        <v>7937997813</v>
      </c>
      <c r="B523" s="1">
        <v>41523</v>
      </c>
      <c r="C523">
        <v>20</v>
      </c>
      <c r="D523">
        <f>VLOOKUP(Table3[[#This Row],[violation_code]],Table2[[violation_code]:[category]],3,FALSE)</f>
        <v>2</v>
      </c>
      <c r="E523">
        <v>353164</v>
      </c>
      <c r="F523">
        <v>529</v>
      </c>
      <c r="G523">
        <v>529</v>
      </c>
      <c r="H523" t="s">
        <v>12</v>
      </c>
      <c r="I523">
        <v>1729</v>
      </c>
      <c r="J523" s="2">
        <v>0.7284722222222223</v>
      </c>
      <c r="K523">
        <v>17</v>
      </c>
      <c r="L523">
        <v>53</v>
      </c>
      <c r="M523" t="s">
        <v>64</v>
      </c>
      <c r="N523" t="str">
        <f>CONCATENATE(Table3[[#This Row],[house_number]], " ",Table3[[#This Row],[street_name]])</f>
        <v>53 Bond St</v>
      </c>
      <c r="O523" t="s">
        <v>103</v>
      </c>
      <c r="P523" t="s">
        <v>13</v>
      </c>
      <c r="Q523">
        <v>10014</v>
      </c>
      <c r="R523" t="str">
        <f>CONCATENATE(Table3[[#This Row],[address]],",",Table3[[#This Row],[city]],",",Table3[[#This Row],[state]])</f>
        <v>53 Bond St,New York,NY</v>
      </c>
      <c r="S523">
        <f>VLOOKUP(Table3[[#This Row],[summons_number]],GeocodeResults!A:G,6,FALSE)</f>
        <v>40.726165999999999</v>
      </c>
      <c r="T523">
        <f>VLOOKUP(Table3[[#This Row],[summons_number]],GeocodeResults!A:G,7,FALSE)</f>
        <v>-73.993279999999999</v>
      </c>
    </row>
    <row r="524" spans="1:20" x14ac:dyDescent="0.25">
      <c r="A524">
        <v>7937997801</v>
      </c>
      <c r="B524" s="1">
        <v>41523</v>
      </c>
      <c r="C524">
        <v>20</v>
      </c>
      <c r="D524">
        <f>VLOOKUP(Table3[[#This Row],[violation_code]],Table2[[violation_code]:[category]],3,FALSE)</f>
        <v>2</v>
      </c>
      <c r="E524">
        <v>353164</v>
      </c>
      <c r="F524">
        <v>527</v>
      </c>
      <c r="G524">
        <v>527</v>
      </c>
      <c r="H524" t="s">
        <v>12</v>
      </c>
      <c r="I524">
        <v>1727</v>
      </c>
      <c r="J524" s="2">
        <v>0.7270833333333333</v>
      </c>
      <c r="K524">
        <v>17</v>
      </c>
      <c r="L524">
        <v>35</v>
      </c>
      <c r="M524" t="s">
        <v>64</v>
      </c>
      <c r="N524" t="str">
        <f>CONCATENATE(Table3[[#This Row],[house_number]], " ",Table3[[#This Row],[street_name]])</f>
        <v>35 Bond St</v>
      </c>
      <c r="O524" t="s">
        <v>103</v>
      </c>
      <c r="P524" t="s">
        <v>13</v>
      </c>
      <c r="Q524">
        <v>10014</v>
      </c>
      <c r="R524" t="str">
        <f>CONCATENATE(Table3[[#This Row],[address]],",",Table3[[#This Row],[city]],",",Table3[[#This Row],[state]])</f>
        <v>35 Bond St,New York,NY</v>
      </c>
      <c r="S524">
        <f>VLOOKUP(Table3[[#This Row],[summons_number]],GeocodeResults!A:G,6,FALSE)</f>
        <v>40.726376000000002</v>
      </c>
      <c r="T524">
        <f>VLOOKUP(Table3[[#This Row],[summons_number]],GeocodeResults!A:G,7,FALSE)</f>
        <v>-73.993719999999996</v>
      </c>
    </row>
    <row r="525" spans="1:20" x14ac:dyDescent="0.25">
      <c r="A525">
        <v>7937997795</v>
      </c>
      <c r="B525" s="1">
        <v>41523</v>
      </c>
      <c r="C525">
        <v>20</v>
      </c>
      <c r="D525">
        <f>VLOOKUP(Table3[[#This Row],[violation_code]],Table2[[violation_code]:[category]],3,FALSE)</f>
        <v>2</v>
      </c>
      <c r="E525">
        <v>353164</v>
      </c>
      <c r="F525">
        <v>524</v>
      </c>
      <c r="G525">
        <v>524</v>
      </c>
      <c r="H525" t="s">
        <v>12</v>
      </c>
      <c r="I525">
        <v>1724</v>
      </c>
      <c r="J525" s="2">
        <v>0.72499999999999998</v>
      </c>
      <c r="K525">
        <v>17</v>
      </c>
      <c r="L525">
        <v>30</v>
      </c>
      <c r="M525" t="s">
        <v>64</v>
      </c>
      <c r="N525" t="str">
        <f>CONCATENATE(Table3[[#This Row],[house_number]], " ",Table3[[#This Row],[street_name]])</f>
        <v>30 Bond St</v>
      </c>
      <c r="O525" t="s">
        <v>103</v>
      </c>
      <c r="P525" t="s">
        <v>13</v>
      </c>
      <c r="Q525">
        <v>10014</v>
      </c>
      <c r="R525" t="str">
        <f>CONCATENATE(Table3[[#This Row],[address]],",",Table3[[#This Row],[city]],",",Table3[[#This Row],[state]])</f>
        <v>30 Bond St,New York,NY</v>
      </c>
      <c r="S525">
        <f>VLOOKUP(Table3[[#This Row],[summons_number]],GeocodeResults!A:G,6,FALSE)</f>
        <v>40.726536000000003</v>
      </c>
      <c r="T525">
        <f>VLOOKUP(Table3[[#This Row],[summons_number]],GeocodeResults!A:G,7,FALSE)</f>
        <v>-73.993780000000001</v>
      </c>
    </row>
    <row r="526" spans="1:20" x14ac:dyDescent="0.25">
      <c r="A526">
        <v>7937997746</v>
      </c>
      <c r="B526" s="1">
        <v>41523</v>
      </c>
      <c r="C526">
        <v>20</v>
      </c>
      <c r="D526">
        <f>VLOOKUP(Table3[[#This Row],[violation_code]],Table2[[violation_code]:[category]],3,FALSE)</f>
        <v>2</v>
      </c>
      <c r="E526">
        <v>353164</v>
      </c>
      <c r="F526">
        <v>358</v>
      </c>
      <c r="G526">
        <v>358</v>
      </c>
      <c r="H526" t="s">
        <v>12</v>
      </c>
      <c r="I526">
        <v>1558</v>
      </c>
      <c r="J526" s="2">
        <v>0.66527777777777775</v>
      </c>
      <c r="K526">
        <v>15</v>
      </c>
      <c r="L526">
        <v>40</v>
      </c>
      <c r="M526" t="s">
        <v>64</v>
      </c>
      <c r="N526" t="str">
        <f>CONCATENATE(Table3[[#This Row],[house_number]], " ",Table3[[#This Row],[street_name]])</f>
        <v>40 Bond St</v>
      </c>
      <c r="O526" t="s">
        <v>103</v>
      </c>
      <c r="P526" t="s">
        <v>13</v>
      </c>
      <c r="Q526">
        <v>10014</v>
      </c>
      <c r="R526" t="str">
        <f>CONCATENATE(Table3[[#This Row],[address]],",",Table3[[#This Row],[city]],",",Table3[[#This Row],[state]])</f>
        <v>40 Bond St,New York,NY</v>
      </c>
      <c r="S526">
        <f>VLOOKUP(Table3[[#This Row],[summons_number]],GeocodeResults!A:G,6,FALSE)</f>
        <v>40.726418000000002</v>
      </c>
      <c r="T526">
        <f>VLOOKUP(Table3[[#This Row],[summons_number]],GeocodeResults!A:G,7,FALSE)</f>
        <v>-73.993530000000007</v>
      </c>
    </row>
    <row r="527" spans="1:20" x14ac:dyDescent="0.25">
      <c r="A527">
        <v>7937997722</v>
      </c>
      <c r="B527" s="1">
        <v>41523</v>
      </c>
      <c r="C527">
        <v>20</v>
      </c>
      <c r="D527">
        <f>VLOOKUP(Table3[[#This Row],[violation_code]],Table2[[violation_code]:[category]],3,FALSE)</f>
        <v>2</v>
      </c>
      <c r="E527">
        <v>353164</v>
      </c>
      <c r="F527">
        <v>342</v>
      </c>
      <c r="G527">
        <v>342</v>
      </c>
      <c r="H527" t="s">
        <v>12</v>
      </c>
      <c r="I527">
        <v>1542</v>
      </c>
      <c r="J527" s="2">
        <v>0.65416666666666667</v>
      </c>
      <c r="K527">
        <v>15</v>
      </c>
      <c r="L527">
        <v>219</v>
      </c>
      <c r="M527" t="s">
        <v>20</v>
      </c>
      <c r="N527" t="str">
        <f>CONCATENATE(Table3[[#This Row],[house_number]], " ",Table3[[#This Row],[street_name]])</f>
        <v>219 Bowery</v>
      </c>
      <c r="O527" t="s">
        <v>103</v>
      </c>
      <c r="P527" t="s">
        <v>13</v>
      </c>
      <c r="Q527">
        <v>10014</v>
      </c>
      <c r="R527" t="str">
        <f>CONCATENATE(Table3[[#This Row],[address]],",",Table3[[#This Row],[city]],",",Table3[[#This Row],[state]])</f>
        <v>219 Bowery,New York,NY</v>
      </c>
      <c r="S527">
        <f>VLOOKUP(Table3[[#This Row],[summons_number]],GeocodeResults!A:G,6,FALSE)</f>
        <v>40.721831999999999</v>
      </c>
      <c r="T527">
        <f>VLOOKUP(Table3[[#This Row],[summons_number]],GeocodeResults!A:G,7,FALSE)</f>
        <v>-73.993380000000002</v>
      </c>
    </row>
    <row r="528" spans="1:20" x14ac:dyDescent="0.25">
      <c r="A528">
        <v>7937997709</v>
      </c>
      <c r="B528" s="1">
        <v>41523</v>
      </c>
      <c r="C528">
        <v>19</v>
      </c>
      <c r="D528">
        <f>VLOOKUP(Table3[[#This Row],[violation_code]],Table2[[violation_code]:[category]],3,FALSE)</f>
        <v>2</v>
      </c>
      <c r="E528">
        <v>353164</v>
      </c>
      <c r="F528">
        <v>339</v>
      </c>
      <c r="G528">
        <v>339</v>
      </c>
      <c r="H528" t="s">
        <v>12</v>
      </c>
      <c r="I528">
        <v>1539</v>
      </c>
      <c r="J528" s="2">
        <v>0.65208333333333335</v>
      </c>
      <c r="K528">
        <v>15</v>
      </c>
      <c r="L528">
        <v>312</v>
      </c>
      <c r="M528" t="s">
        <v>20</v>
      </c>
      <c r="N528" t="str">
        <f>CONCATENATE(Table3[[#This Row],[house_number]], " ",Table3[[#This Row],[street_name]])</f>
        <v>312 Bowery</v>
      </c>
      <c r="O528" t="s">
        <v>103</v>
      </c>
      <c r="P528" t="s">
        <v>13</v>
      </c>
      <c r="Q528">
        <v>10014</v>
      </c>
      <c r="R528" t="str">
        <f>CONCATENATE(Table3[[#This Row],[address]],",",Table3[[#This Row],[city]],",",Table3[[#This Row],[state]])</f>
        <v>312 Bowery,New York,NY</v>
      </c>
      <c r="S528">
        <f>VLOOKUP(Table3[[#This Row],[summons_number]],GeocodeResults!A:G,6,FALSE)</f>
        <v>40.724933999999998</v>
      </c>
      <c r="T528">
        <f>VLOOKUP(Table3[[#This Row],[summons_number]],GeocodeResults!A:G,7,FALSE)</f>
        <v>-73.99239</v>
      </c>
    </row>
    <row r="529" spans="1:20" x14ac:dyDescent="0.25">
      <c r="A529">
        <v>7937997680</v>
      </c>
      <c r="B529" s="1">
        <v>41523</v>
      </c>
      <c r="C529">
        <v>20</v>
      </c>
      <c r="D529">
        <f>VLOOKUP(Table3[[#This Row],[violation_code]],Table2[[violation_code]:[category]],3,FALSE)</f>
        <v>2</v>
      </c>
      <c r="E529">
        <v>353164</v>
      </c>
      <c r="F529">
        <v>255</v>
      </c>
      <c r="G529">
        <v>255</v>
      </c>
      <c r="H529" t="s">
        <v>12</v>
      </c>
      <c r="I529">
        <v>1455</v>
      </c>
      <c r="J529" s="2">
        <v>0.62152777777777779</v>
      </c>
      <c r="K529">
        <v>14</v>
      </c>
      <c r="L529">
        <v>310</v>
      </c>
      <c r="M529" t="s">
        <v>27</v>
      </c>
      <c r="N529" t="str">
        <f>CONCATENATE(Table3[[#This Row],[house_number]], " ",Table3[[#This Row],[street_name]])</f>
        <v>310 Elizabeth St</v>
      </c>
      <c r="O529" t="s">
        <v>103</v>
      </c>
      <c r="P529" t="s">
        <v>13</v>
      </c>
      <c r="Q529">
        <v>10014</v>
      </c>
      <c r="R529" t="str">
        <f>CONCATENATE(Table3[[#This Row],[address]],",",Table3[[#This Row],[city]],",",Table3[[#This Row],[state]])</f>
        <v>310 Elizabeth St,New York,NY</v>
      </c>
      <c r="S529">
        <f>VLOOKUP(Table3[[#This Row],[summons_number]],GeocodeResults!A:G,6,FALSE)</f>
        <v>40.724705</v>
      </c>
      <c r="T529">
        <f>VLOOKUP(Table3[[#This Row],[summons_number]],GeocodeResults!A:G,7,FALSE)</f>
        <v>-73.993269999999995</v>
      </c>
    </row>
    <row r="530" spans="1:20" x14ac:dyDescent="0.25">
      <c r="A530">
        <v>7937997760</v>
      </c>
      <c r="B530" s="1">
        <v>41523</v>
      </c>
      <c r="C530">
        <v>20</v>
      </c>
      <c r="D530">
        <f>VLOOKUP(Table3[[#This Row],[violation_code]],Table2[[violation_code]:[category]],3,FALSE)</f>
        <v>2</v>
      </c>
      <c r="E530">
        <v>353164</v>
      </c>
      <c r="F530">
        <v>411</v>
      </c>
      <c r="G530">
        <v>411</v>
      </c>
      <c r="H530" t="s">
        <v>12</v>
      </c>
      <c r="I530">
        <v>1611</v>
      </c>
      <c r="J530" s="2">
        <v>0.6743055555555556</v>
      </c>
      <c r="K530">
        <v>16</v>
      </c>
      <c r="L530">
        <v>159</v>
      </c>
      <c r="M530" t="s">
        <v>44</v>
      </c>
      <c r="N530" t="str">
        <f>CONCATENATE(Table3[[#This Row],[house_number]], " ",Table3[[#This Row],[street_name]])</f>
        <v>159 Crosby St</v>
      </c>
      <c r="O530" t="s">
        <v>103</v>
      </c>
      <c r="P530" t="s">
        <v>13</v>
      </c>
      <c r="Q530">
        <v>10014</v>
      </c>
      <c r="R530" t="str">
        <f>CONCATENATE(Table3[[#This Row],[address]],",",Table3[[#This Row],[city]],",",Table3[[#This Row],[state]])</f>
        <v>159 Crosby St,New York,NY</v>
      </c>
      <c r="S530">
        <f>VLOOKUP(Table3[[#This Row],[summons_number]],GeocodeResults!A:G,6,FALSE)</f>
        <v>40.725433000000002</v>
      </c>
      <c r="T530">
        <f>VLOOKUP(Table3[[#This Row],[summons_number]],GeocodeResults!A:G,7,FALSE)</f>
        <v>-73.995570000000001</v>
      </c>
    </row>
    <row r="531" spans="1:20" x14ac:dyDescent="0.25">
      <c r="A531">
        <v>7937997758</v>
      </c>
      <c r="B531" s="1">
        <v>41523</v>
      </c>
      <c r="C531">
        <v>16</v>
      </c>
      <c r="D531">
        <f>VLOOKUP(Table3[[#This Row],[violation_code]],Table2[[violation_code]:[category]],3,FALSE)</f>
        <v>2</v>
      </c>
      <c r="E531">
        <v>353164</v>
      </c>
      <c r="F531">
        <v>405</v>
      </c>
      <c r="G531">
        <v>405</v>
      </c>
      <c r="H531" t="s">
        <v>12</v>
      </c>
      <c r="I531">
        <v>1605</v>
      </c>
      <c r="J531" s="2">
        <v>0.67013888888888884</v>
      </c>
      <c r="K531">
        <v>16</v>
      </c>
      <c r="L531">
        <v>65</v>
      </c>
      <c r="M531" t="s">
        <v>23</v>
      </c>
      <c r="N531" t="str">
        <f>CONCATENATE(Table3[[#This Row],[house_number]], " ",Table3[[#This Row],[street_name]])</f>
        <v>65 Bleecker St</v>
      </c>
      <c r="O531" t="s">
        <v>103</v>
      </c>
      <c r="P531" t="s">
        <v>13</v>
      </c>
      <c r="Q531">
        <v>10014</v>
      </c>
      <c r="R531" t="str">
        <f>CONCATENATE(Table3[[#This Row],[address]],",",Table3[[#This Row],[city]],",",Table3[[#This Row],[state]])</f>
        <v>65 Bleecker St,New York,NY</v>
      </c>
      <c r="S531">
        <f>VLOOKUP(Table3[[#This Row],[summons_number]],GeocodeResults!A:G,6,FALSE)</f>
        <v>40.726120000000002</v>
      </c>
      <c r="T531">
        <f>VLOOKUP(Table3[[#This Row],[summons_number]],GeocodeResults!A:G,7,FALSE)</f>
        <v>-73.994895999999997</v>
      </c>
    </row>
    <row r="532" spans="1:20" x14ac:dyDescent="0.25">
      <c r="A532">
        <v>7937997734</v>
      </c>
      <c r="B532" s="1">
        <v>41523</v>
      </c>
      <c r="C532">
        <v>20</v>
      </c>
      <c r="D532">
        <f>VLOOKUP(Table3[[#This Row],[violation_code]],Table2[[violation_code]:[category]],3,FALSE)</f>
        <v>2</v>
      </c>
      <c r="E532">
        <v>353164</v>
      </c>
      <c r="F532">
        <v>346</v>
      </c>
      <c r="G532">
        <v>346</v>
      </c>
      <c r="H532" t="s">
        <v>12</v>
      </c>
      <c r="I532">
        <v>1546</v>
      </c>
      <c r="J532" s="2">
        <v>0.65694444444444444</v>
      </c>
      <c r="K532">
        <v>15</v>
      </c>
      <c r="L532">
        <v>327</v>
      </c>
      <c r="M532" t="s">
        <v>20</v>
      </c>
      <c r="N532" t="str">
        <f>CONCATENATE(Table3[[#This Row],[house_number]], " ",Table3[[#This Row],[street_name]])</f>
        <v>327 Bowery</v>
      </c>
      <c r="O532" t="s">
        <v>103</v>
      </c>
      <c r="P532" t="s">
        <v>13</v>
      </c>
      <c r="Q532">
        <v>10014</v>
      </c>
      <c r="R532" t="str">
        <f>CONCATENATE(Table3[[#This Row],[address]],",",Table3[[#This Row],[city]],",",Table3[[#This Row],[state]])</f>
        <v>327 Bowery,New York,NY</v>
      </c>
      <c r="S532">
        <f>VLOOKUP(Table3[[#This Row],[summons_number]],GeocodeResults!A:G,6,FALSE)</f>
        <v>40.725723000000002</v>
      </c>
      <c r="T532">
        <f>VLOOKUP(Table3[[#This Row],[summons_number]],GeocodeResults!A:G,7,FALSE)</f>
        <v>-73.991960000000006</v>
      </c>
    </row>
    <row r="533" spans="1:20" x14ac:dyDescent="0.25">
      <c r="A533">
        <v>7937997710</v>
      </c>
      <c r="B533" s="1">
        <v>41523</v>
      </c>
      <c r="C533">
        <v>20</v>
      </c>
      <c r="D533">
        <f>VLOOKUP(Table3[[#This Row],[violation_code]],Table2[[violation_code]:[category]],3,FALSE)</f>
        <v>2</v>
      </c>
      <c r="E533">
        <v>353164</v>
      </c>
      <c r="F533">
        <v>341</v>
      </c>
      <c r="G533">
        <v>341</v>
      </c>
      <c r="H533" t="s">
        <v>12</v>
      </c>
      <c r="I533">
        <v>1541</v>
      </c>
      <c r="J533" s="2">
        <v>0.65347222222222223</v>
      </c>
      <c r="K533">
        <v>15</v>
      </c>
      <c r="L533">
        <v>217</v>
      </c>
      <c r="M533" t="s">
        <v>20</v>
      </c>
      <c r="N533" t="str">
        <f>CONCATENATE(Table3[[#This Row],[house_number]], " ",Table3[[#This Row],[street_name]])</f>
        <v>217 Bowery</v>
      </c>
      <c r="O533" t="s">
        <v>103</v>
      </c>
      <c r="P533" t="s">
        <v>13</v>
      </c>
      <c r="Q533">
        <v>10014</v>
      </c>
      <c r="R533" t="str">
        <f>CONCATENATE(Table3[[#This Row],[address]],",",Table3[[#This Row],[city]],",",Table3[[#This Row],[state]])</f>
        <v>217 Bowery,New York,NY</v>
      </c>
      <c r="S533">
        <f>VLOOKUP(Table3[[#This Row],[summons_number]],GeocodeResults!A:G,6,FALSE)</f>
        <v>40.721736999999997</v>
      </c>
      <c r="T533">
        <f>VLOOKUP(Table3[[#This Row],[summons_number]],GeocodeResults!A:G,7,FALSE)</f>
        <v>-73.993409999999997</v>
      </c>
    </row>
    <row r="534" spans="1:20" x14ac:dyDescent="0.25">
      <c r="A534">
        <v>7937997631</v>
      </c>
      <c r="B534" s="1">
        <v>41523</v>
      </c>
      <c r="C534">
        <v>38</v>
      </c>
      <c r="D534">
        <f>VLOOKUP(Table3[[#This Row],[violation_code]],Table2[[violation_code]:[category]],3,FALSE)</f>
        <v>5</v>
      </c>
      <c r="E534">
        <v>353164</v>
      </c>
      <c r="F534">
        <v>154</v>
      </c>
      <c r="G534">
        <v>154</v>
      </c>
      <c r="H534" t="s">
        <v>12</v>
      </c>
      <c r="I534">
        <v>1354</v>
      </c>
      <c r="J534" s="2">
        <v>0.57916666666666672</v>
      </c>
      <c r="K534">
        <v>13</v>
      </c>
      <c r="L534">
        <v>23</v>
      </c>
      <c r="M534" t="s">
        <v>71</v>
      </c>
      <c r="N534" t="str">
        <f>CONCATENATE(Table3[[#This Row],[house_number]], " ",Table3[[#This Row],[street_name]])</f>
        <v>23 2nd Ave</v>
      </c>
      <c r="O534" t="s">
        <v>103</v>
      </c>
      <c r="P534" t="s">
        <v>13</v>
      </c>
      <c r="Q534">
        <v>10014</v>
      </c>
      <c r="R534" t="str">
        <f>CONCATENATE(Table3[[#This Row],[address]],",",Table3[[#This Row],[city]],",",Table3[[#This Row],[state]])</f>
        <v>23 2nd Ave,New York,NY</v>
      </c>
      <c r="S534">
        <f>VLOOKUP(Table3[[#This Row],[summons_number]],GeocodeResults!A:G,6,FALSE)</f>
        <v>40.724457000000001</v>
      </c>
      <c r="T534">
        <f>VLOOKUP(Table3[[#This Row],[summons_number]],GeocodeResults!A:G,7,FALSE)</f>
        <v>-73.990769999999998</v>
      </c>
    </row>
    <row r="535" spans="1:20" hidden="1" x14ac:dyDescent="0.25">
      <c r="A535">
        <v>7937997618</v>
      </c>
      <c r="B535" s="1">
        <v>41523</v>
      </c>
      <c r="C535">
        <v>38</v>
      </c>
      <c r="D535">
        <f>VLOOKUP(Table3[[#This Row],[violation_code]],Table2[[violation_code]:[category]],3,FALSE)</f>
        <v>5</v>
      </c>
      <c r="E535">
        <v>353164</v>
      </c>
      <c r="F535">
        <v>143</v>
      </c>
      <c r="G535">
        <v>143</v>
      </c>
      <c r="H535" t="s">
        <v>12</v>
      </c>
      <c r="I535">
        <v>1343</v>
      </c>
      <c r="J535" s="2">
        <v>0.57152777777777775</v>
      </c>
      <c r="K535">
        <v>13</v>
      </c>
      <c r="L535">
        <v>27</v>
      </c>
      <c r="M535" t="s">
        <v>75</v>
      </c>
      <c r="N535" t="str">
        <f>CONCATENATE(Table3[[#This Row],[house_number]], " ",Table3[[#This Row],[street_name]])</f>
        <v>27 1st Ave</v>
      </c>
      <c r="O535" t="s">
        <v>103</v>
      </c>
      <c r="P535" t="s">
        <v>13</v>
      </c>
      <c r="Q535">
        <v>10014</v>
      </c>
      <c r="R535" t="str">
        <f>CONCATENATE(Table3[[#This Row],[address]],",",Table3[[#This Row],[city]],",",Table3[[#This Row],[state]])</f>
        <v>27 1st Ave,New York,NY</v>
      </c>
      <c r="S535">
        <f>VLOOKUP(Table3[[#This Row],[summons_number]],GeocodeResults!A:G,6,FALSE)</f>
        <v>0</v>
      </c>
      <c r="T535">
        <f>VLOOKUP(Table3[[#This Row],[summons_number]],GeocodeResults!A:G,7,FALSE)</f>
        <v>0</v>
      </c>
    </row>
    <row r="536" spans="1:20" x14ac:dyDescent="0.25">
      <c r="A536">
        <v>7937997590</v>
      </c>
      <c r="B536" s="1">
        <v>41523</v>
      </c>
      <c r="C536">
        <v>14</v>
      </c>
      <c r="D536">
        <f>VLOOKUP(Table3[[#This Row],[violation_code]],Table2[[violation_code]:[category]],3,FALSE)</f>
        <v>2</v>
      </c>
      <c r="E536">
        <v>353164</v>
      </c>
      <c r="F536">
        <v>137</v>
      </c>
      <c r="G536">
        <v>137</v>
      </c>
      <c r="H536" t="s">
        <v>12</v>
      </c>
      <c r="I536">
        <v>1337</v>
      </c>
      <c r="J536" s="2">
        <v>0.56736111111111109</v>
      </c>
      <c r="K536">
        <v>13</v>
      </c>
      <c r="L536">
        <v>153</v>
      </c>
      <c r="M536" t="s">
        <v>26</v>
      </c>
      <c r="N536" t="str">
        <f>CONCATENATE(Table3[[#This Row],[house_number]], " ",Table3[[#This Row],[street_name]])</f>
        <v>153 E Houston St</v>
      </c>
      <c r="O536" t="s">
        <v>103</v>
      </c>
      <c r="P536" t="s">
        <v>13</v>
      </c>
      <c r="Q536">
        <v>10014</v>
      </c>
      <c r="R536" t="str">
        <f>CONCATENATE(Table3[[#This Row],[address]],",",Table3[[#This Row],[city]],",",Table3[[#This Row],[state]])</f>
        <v>153 E Houston St,New York,NY</v>
      </c>
      <c r="S536">
        <f>VLOOKUP(Table3[[#This Row],[summons_number]],GeocodeResults!A:G,6,FALSE)</f>
        <v>40.723117999999999</v>
      </c>
      <c r="T536">
        <f>VLOOKUP(Table3[[#This Row],[summons_number]],GeocodeResults!A:G,7,FALSE)</f>
        <v>-73.989400000000003</v>
      </c>
    </row>
    <row r="537" spans="1:20" x14ac:dyDescent="0.25">
      <c r="A537">
        <v>7937997588</v>
      </c>
      <c r="B537" s="1">
        <v>41523</v>
      </c>
      <c r="C537">
        <v>38</v>
      </c>
      <c r="D537">
        <f>VLOOKUP(Table3[[#This Row],[violation_code]],Table2[[violation_code]:[category]],3,FALSE)</f>
        <v>5</v>
      </c>
      <c r="E537">
        <v>353164</v>
      </c>
      <c r="F537">
        <v>1256</v>
      </c>
      <c r="G537">
        <v>56</v>
      </c>
      <c r="H537" t="s">
        <v>12</v>
      </c>
      <c r="I537">
        <v>1256</v>
      </c>
      <c r="J537" s="2">
        <v>0.53888888888888886</v>
      </c>
      <c r="K537">
        <v>12</v>
      </c>
      <c r="L537">
        <v>188</v>
      </c>
      <c r="M537" t="s">
        <v>41</v>
      </c>
      <c r="N537" t="str">
        <f>CONCATENATE(Table3[[#This Row],[house_number]], " ",Table3[[#This Row],[street_name]])</f>
        <v>188 Allen St</v>
      </c>
      <c r="O537" t="s">
        <v>103</v>
      </c>
      <c r="P537" t="s">
        <v>13</v>
      </c>
      <c r="Q537">
        <v>10014</v>
      </c>
      <c r="R537" t="str">
        <f>CONCATENATE(Table3[[#This Row],[address]],",",Table3[[#This Row],[city]],",",Table3[[#This Row],[state]])</f>
        <v>188 Allen St,New York,NY</v>
      </c>
      <c r="S537">
        <f>VLOOKUP(Table3[[#This Row],[summons_number]],GeocodeResults!A:G,6,FALSE)</f>
        <v>40.721783000000002</v>
      </c>
      <c r="T537">
        <f>VLOOKUP(Table3[[#This Row],[summons_number]],GeocodeResults!A:G,7,FALSE)</f>
        <v>-73.988910000000004</v>
      </c>
    </row>
    <row r="538" spans="1:20" x14ac:dyDescent="0.25">
      <c r="A538">
        <v>7937997576</v>
      </c>
      <c r="B538" s="1">
        <v>41523</v>
      </c>
      <c r="C538">
        <v>38</v>
      </c>
      <c r="D538">
        <f>VLOOKUP(Table3[[#This Row],[violation_code]],Table2[[violation_code]:[category]],3,FALSE)</f>
        <v>5</v>
      </c>
      <c r="E538">
        <v>353164</v>
      </c>
      <c r="F538">
        <v>1255</v>
      </c>
      <c r="G538">
        <v>55</v>
      </c>
      <c r="H538" t="s">
        <v>12</v>
      </c>
      <c r="I538">
        <v>1255</v>
      </c>
      <c r="J538" s="2">
        <v>0.53819444444444442</v>
      </c>
      <c r="K538">
        <v>12</v>
      </c>
      <c r="L538">
        <v>196</v>
      </c>
      <c r="M538" t="s">
        <v>41</v>
      </c>
      <c r="N538" t="str">
        <f>CONCATENATE(Table3[[#This Row],[house_number]], " ",Table3[[#This Row],[street_name]])</f>
        <v>196 Allen St</v>
      </c>
      <c r="O538" t="s">
        <v>103</v>
      </c>
      <c r="P538" t="s">
        <v>13</v>
      </c>
      <c r="Q538">
        <v>10014</v>
      </c>
      <c r="R538" t="str">
        <f>CONCATENATE(Table3[[#This Row],[address]],",",Table3[[#This Row],[city]],",",Table3[[#This Row],[state]])</f>
        <v>196 Allen St,New York,NY</v>
      </c>
      <c r="S538">
        <f>VLOOKUP(Table3[[#This Row],[summons_number]],GeocodeResults!A:G,6,FALSE)</f>
        <v>40.721862999999999</v>
      </c>
      <c r="T538">
        <f>VLOOKUP(Table3[[#This Row],[summons_number]],GeocodeResults!A:G,7,FALSE)</f>
        <v>-73.988883999999999</v>
      </c>
    </row>
    <row r="539" spans="1:20" x14ac:dyDescent="0.25">
      <c r="A539">
        <v>7937997564</v>
      </c>
      <c r="B539" s="1">
        <v>41523</v>
      </c>
      <c r="C539">
        <v>38</v>
      </c>
      <c r="D539">
        <f>VLOOKUP(Table3[[#This Row],[violation_code]],Table2[[violation_code]:[category]],3,FALSE)</f>
        <v>5</v>
      </c>
      <c r="E539">
        <v>353164</v>
      </c>
      <c r="F539">
        <v>1253</v>
      </c>
      <c r="G539">
        <v>53</v>
      </c>
      <c r="H539" t="s">
        <v>12</v>
      </c>
      <c r="I539">
        <v>1253</v>
      </c>
      <c r="J539" s="2">
        <v>0.53680555555555554</v>
      </c>
      <c r="K539">
        <v>12</v>
      </c>
      <c r="L539">
        <v>203</v>
      </c>
      <c r="M539" t="s">
        <v>41</v>
      </c>
      <c r="N539" t="str">
        <f>CONCATENATE(Table3[[#This Row],[house_number]], " ",Table3[[#This Row],[street_name]])</f>
        <v>203 Allen St</v>
      </c>
      <c r="O539" t="s">
        <v>103</v>
      </c>
      <c r="P539" t="s">
        <v>13</v>
      </c>
      <c r="Q539">
        <v>10014</v>
      </c>
      <c r="R539" t="str">
        <f>CONCATENATE(Table3[[#This Row],[address]],",",Table3[[#This Row],[city]],",",Table3[[#This Row],[state]])</f>
        <v>203 Allen St,New York,NY</v>
      </c>
      <c r="S539">
        <f>VLOOKUP(Table3[[#This Row],[summons_number]],GeocodeResults!A:G,6,FALSE)</f>
        <v>40.722763</v>
      </c>
      <c r="T539">
        <f>VLOOKUP(Table3[[#This Row],[summons_number]],GeocodeResults!A:G,7,FALSE)</f>
        <v>-73.988799999999998</v>
      </c>
    </row>
    <row r="540" spans="1:20" x14ac:dyDescent="0.25">
      <c r="A540">
        <v>7937997552</v>
      </c>
      <c r="B540" s="1">
        <v>41523</v>
      </c>
      <c r="C540">
        <v>51</v>
      </c>
      <c r="D540">
        <f>VLOOKUP(Table3[[#This Row],[violation_code]],Table2[[violation_code]:[category]],3,FALSE)</f>
        <v>3</v>
      </c>
      <c r="E540">
        <v>353164</v>
      </c>
      <c r="F540">
        <v>1241</v>
      </c>
      <c r="G540">
        <v>41</v>
      </c>
      <c r="H540" t="s">
        <v>12</v>
      </c>
      <c r="I540">
        <v>1241</v>
      </c>
      <c r="J540" s="2">
        <v>0.52847222222222223</v>
      </c>
      <c r="K540">
        <v>12</v>
      </c>
      <c r="L540">
        <v>146</v>
      </c>
      <c r="M540" t="s">
        <v>52</v>
      </c>
      <c r="N540" t="str">
        <f>CONCATENATE(Table3[[#This Row],[house_number]], " ",Table3[[#This Row],[street_name]])</f>
        <v>146 Orchard St</v>
      </c>
      <c r="O540" t="s">
        <v>103</v>
      </c>
      <c r="P540" t="s">
        <v>13</v>
      </c>
      <c r="Q540">
        <v>10014</v>
      </c>
      <c r="R540" t="str">
        <f>CONCATENATE(Table3[[#This Row],[address]],",",Table3[[#This Row],[city]],",",Table3[[#This Row],[state]])</f>
        <v>146 Orchard St,New York,NY</v>
      </c>
      <c r="S540">
        <f>VLOOKUP(Table3[[#This Row],[summons_number]],GeocodeResults!A:G,6,FALSE)</f>
        <v>40.720405999999997</v>
      </c>
      <c r="T540">
        <f>VLOOKUP(Table3[[#This Row],[summons_number]],GeocodeResults!A:G,7,FALSE)</f>
        <v>-73.988979999999998</v>
      </c>
    </row>
    <row r="541" spans="1:20" x14ac:dyDescent="0.25">
      <c r="A541">
        <v>7937998362</v>
      </c>
      <c r="B541" s="1">
        <v>41524</v>
      </c>
      <c r="C541">
        <v>37</v>
      </c>
      <c r="D541">
        <f>VLOOKUP(Table3[[#This Row],[violation_code]],Table2[[violation_code]:[category]],3,FALSE)</f>
        <v>4</v>
      </c>
      <c r="E541">
        <v>353164</v>
      </c>
      <c r="F541">
        <v>524</v>
      </c>
      <c r="G541">
        <v>524</v>
      </c>
      <c r="H541" t="s">
        <v>12</v>
      </c>
      <c r="I541">
        <v>1724</v>
      </c>
      <c r="J541" s="2">
        <v>0.72499999999999998</v>
      </c>
      <c r="K541">
        <v>17</v>
      </c>
      <c r="L541">
        <v>320</v>
      </c>
      <c r="M541" t="s">
        <v>23</v>
      </c>
      <c r="N541" t="str">
        <f>CONCATENATE(Table3[[#This Row],[house_number]], " ",Table3[[#This Row],[street_name]])</f>
        <v>320 Bleecker St</v>
      </c>
      <c r="O541" t="s">
        <v>103</v>
      </c>
      <c r="P541" t="s">
        <v>13</v>
      </c>
      <c r="Q541">
        <v>10014</v>
      </c>
      <c r="R541" t="str">
        <f>CONCATENATE(Table3[[#This Row],[address]],",",Table3[[#This Row],[city]],",",Table3[[#This Row],[state]])</f>
        <v>320 Bleecker St,New York,NY</v>
      </c>
      <c r="S541">
        <f>VLOOKUP(Table3[[#This Row],[summons_number]],GeocodeResults!A:G,6,FALSE)</f>
        <v>40.733055</v>
      </c>
      <c r="T541">
        <f>VLOOKUP(Table3[[#This Row],[summons_number]],GeocodeResults!A:G,7,FALSE)</f>
        <v>-74.004140000000007</v>
      </c>
    </row>
    <row r="542" spans="1:20" x14ac:dyDescent="0.25">
      <c r="A542">
        <v>7937998350</v>
      </c>
      <c r="B542" s="1">
        <v>41524</v>
      </c>
      <c r="C542">
        <v>38</v>
      </c>
      <c r="D542">
        <f>VLOOKUP(Table3[[#This Row],[violation_code]],Table2[[violation_code]:[category]],3,FALSE)</f>
        <v>5</v>
      </c>
      <c r="E542">
        <v>353164</v>
      </c>
      <c r="F542">
        <v>520</v>
      </c>
      <c r="G542">
        <v>520</v>
      </c>
      <c r="H542" t="s">
        <v>12</v>
      </c>
      <c r="I542">
        <v>1720</v>
      </c>
      <c r="J542" s="2">
        <v>0.72222222222222221</v>
      </c>
      <c r="K542">
        <v>17</v>
      </c>
      <c r="L542">
        <v>82</v>
      </c>
      <c r="M542" t="s">
        <v>76</v>
      </c>
      <c r="N542" t="str">
        <f>CONCATENATE(Table3[[#This Row],[house_number]], " ",Table3[[#This Row],[street_name]])</f>
        <v>82 Christopher St</v>
      </c>
      <c r="O542" t="s">
        <v>103</v>
      </c>
      <c r="P542" t="s">
        <v>13</v>
      </c>
      <c r="Q542">
        <v>10014</v>
      </c>
      <c r="R542" t="str">
        <f>CONCATENATE(Table3[[#This Row],[address]],",",Table3[[#This Row],[city]],",",Table3[[#This Row],[state]])</f>
        <v>82 Christopher St,New York,NY</v>
      </c>
      <c r="S542">
        <f>VLOOKUP(Table3[[#This Row],[summons_number]],GeocodeResults!A:G,6,FALSE)</f>
        <v>40.733400000000003</v>
      </c>
      <c r="T542">
        <f>VLOOKUP(Table3[[#This Row],[summons_number]],GeocodeResults!A:G,7,FALSE)</f>
        <v>-74.003860000000003</v>
      </c>
    </row>
    <row r="543" spans="1:20" x14ac:dyDescent="0.25">
      <c r="A543">
        <v>7937998349</v>
      </c>
      <c r="B543" s="1">
        <v>41524</v>
      </c>
      <c r="C543">
        <v>38</v>
      </c>
      <c r="D543">
        <f>VLOOKUP(Table3[[#This Row],[violation_code]],Table2[[violation_code]:[category]],3,FALSE)</f>
        <v>5</v>
      </c>
      <c r="E543">
        <v>353164</v>
      </c>
      <c r="F543">
        <v>514</v>
      </c>
      <c r="G543">
        <v>514</v>
      </c>
      <c r="H543" t="s">
        <v>12</v>
      </c>
      <c r="I543">
        <v>1714</v>
      </c>
      <c r="J543" s="2">
        <v>0.71805555555555556</v>
      </c>
      <c r="K543">
        <v>17</v>
      </c>
      <c r="L543">
        <v>75</v>
      </c>
      <c r="M543" t="s">
        <v>76</v>
      </c>
      <c r="N543" t="str">
        <f>CONCATENATE(Table3[[#This Row],[house_number]], " ",Table3[[#This Row],[street_name]])</f>
        <v>75 Christopher St</v>
      </c>
      <c r="O543" t="s">
        <v>103</v>
      </c>
      <c r="P543" t="s">
        <v>13</v>
      </c>
      <c r="Q543">
        <v>10014</v>
      </c>
      <c r="R543" t="str">
        <f>CONCATENATE(Table3[[#This Row],[address]],",",Table3[[#This Row],[city]],",",Table3[[#This Row],[state]])</f>
        <v>75 Christopher St,New York,NY</v>
      </c>
      <c r="S543">
        <f>VLOOKUP(Table3[[#This Row],[summons_number]],GeocodeResults!A:G,6,FALSE)</f>
        <v>40.733635</v>
      </c>
      <c r="T543">
        <f>VLOOKUP(Table3[[#This Row],[summons_number]],GeocodeResults!A:G,7,FALSE)</f>
        <v>-74.003050000000002</v>
      </c>
    </row>
    <row r="544" spans="1:20" x14ac:dyDescent="0.25">
      <c r="A544">
        <v>7937998313</v>
      </c>
      <c r="B544" s="1">
        <v>41524</v>
      </c>
      <c r="C544">
        <v>20</v>
      </c>
      <c r="D544">
        <f>VLOOKUP(Table3[[#This Row],[violation_code]],Table2[[violation_code]:[category]],3,FALSE)</f>
        <v>2</v>
      </c>
      <c r="E544">
        <v>353164</v>
      </c>
      <c r="F544">
        <v>437</v>
      </c>
      <c r="G544">
        <v>437</v>
      </c>
      <c r="H544" t="s">
        <v>12</v>
      </c>
      <c r="I544">
        <v>1637</v>
      </c>
      <c r="J544" s="2">
        <v>0.69236111111111109</v>
      </c>
      <c r="K544">
        <v>16</v>
      </c>
      <c r="L544">
        <v>10</v>
      </c>
      <c r="M544" t="s">
        <v>77</v>
      </c>
      <c r="N544" t="str">
        <f>CONCATENATE(Table3[[#This Row],[house_number]], " ",Table3[[#This Row],[street_name]])</f>
        <v>10 W 9th St</v>
      </c>
      <c r="O544" t="s">
        <v>103</v>
      </c>
      <c r="P544" t="s">
        <v>13</v>
      </c>
      <c r="Q544">
        <v>10014</v>
      </c>
      <c r="R544" t="str">
        <f>CONCATENATE(Table3[[#This Row],[address]],",",Table3[[#This Row],[city]],",",Table3[[#This Row],[state]])</f>
        <v>10 W 9th St,New York,NY</v>
      </c>
      <c r="S544">
        <f>VLOOKUP(Table3[[#This Row],[summons_number]],GeocodeResults!A:G,6,FALSE)</f>
        <v>40.732950000000002</v>
      </c>
      <c r="T544">
        <f>VLOOKUP(Table3[[#This Row],[summons_number]],GeocodeResults!A:G,7,FALSE)</f>
        <v>-73.996300000000005</v>
      </c>
    </row>
    <row r="545" spans="1:20" x14ac:dyDescent="0.25">
      <c r="A545">
        <v>7937998301</v>
      </c>
      <c r="B545" s="1">
        <v>41524</v>
      </c>
      <c r="C545">
        <v>38</v>
      </c>
      <c r="D545">
        <f>VLOOKUP(Table3[[#This Row],[violation_code]],Table2[[violation_code]:[category]],3,FALSE)</f>
        <v>5</v>
      </c>
      <c r="E545">
        <v>353164</v>
      </c>
      <c r="F545">
        <v>427</v>
      </c>
      <c r="G545">
        <v>427</v>
      </c>
      <c r="H545" t="s">
        <v>12</v>
      </c>
      <c r="I545">
        <v>1627</v>
      </c>
      <c r="J545" s="2">
        <v>0.68541666666666667</v>
      </c>
      <c r="K545">
        <v>16</v>
      </c>
      <c r="L545">
        <v>5</v>
      </c>
      <c r="M545" t="s">
        <v>46</v>
      </c>
      <c r="N545" t="str">
        <f>CONCATENATE(Table3[[#This Row],[house_number]], " ",Table3[[#This Row],[street_name]])</f>
        <v>5 University Pl</v>
      </c>
      <c r="O545" t="s">
        <v>103</v>
      </c>
      <c r="P545" t="s">
        <v>13</v>
      </c>
      <c r="Q545">
        <v>10014</v>
      </c>
      <c r="R545" t="str">
        <f>CONCATENATE(Table3[[#This Row],[address]],",",Table3[[#This Row],[city]],",",Table3[[#This Row],[state]])</f>
        <v>5 University Pl,New York,NY</v>
      </c>
      <c r="S545">
        <f>VLOOKUP(Table3[[#This Row],[summons_number]],GeocodeResults!A:G,6,FALSE)</f>
        <v>40.730919999999998</v>
      </c>
      <c r="T545">
        <f>VLOOKUP(Table3[[#This Row],[summons_number]],GeocodeResults!A:G,7,FALSE)</f>
        <v>-73.995289999999997</v>
      </c>
    </row>
    <row r="546" spans="1:20" x14ac:dyDescent="0.25">
      <c r="A546">
        <v>7937998283</v>
      </c>
      <c r="B546" s="1">
        <v>41524</v>
      </c>
      <c r="C546">
        <v>16</v>
      </c>
      <c r="D546">
        <f>VLOOKUP(Table3[[#This Row],[violation_code]],Table2[[violation_code]:[category]],3,FALSE)</f>
        <v>2</v>
      </c>
      <c r="E546">
        <v>353164</v>
      </c>
      <c r="F546">
        <v>304</v>
      </c>
      <c r="G546">
        <v>304</v>
      </c>
      <c r="H546" t="s">
        <v>12</v>
      </c>
      <c r="I546">
        <v>1504</v>
      </c>
      <c r="J546" s="2">
        <v>0.62777777777777777</v>
      </c>
      <c r="K546">
        <v>15</v>
      </c>
      <c r="L546">
        <v>88</v>
      </c>
      <c r="M546" t="s">
        <v>28</v>
      </c>
      <c r="N546" t="str">
        <f>CONCATENATE(Table3[[#This Row],[house_number]], " ",Table3[[#This Row],[street_name]])</f>
        <v>88 W 3rd St</v>
      </c>
      <c r="O546" t="s">
        <v>103</v>
      </c>
      <c r="P546" t="s">
        <v>13</v>
      </c>
      <c r="Q546">
        <v>10014</v>
      </c>
      <c r="R546" t="str">
        <f>CONCATENATE(Table3[[#This Row],[address]],",",Table3[[#This Row],[city]],",",Table3[[#This Row],[state]])</f>
        <v>88 W 3rd St,New York,NY</v>
      </c>
      <c r="S546">
        <f>VLOOKUP(Table3[[#This Row],[summons_number]],GeocodeResults!A:G,6,FALSE)</f>
        <v>40.729846999999999</v>
      </c>
      <c r="T546">
        <f>VLOOKUP(Table3[[#This Row],[summons_number]],GeocodeResults!A:G,7,FALSE)</f>
        <v>-73.999070000000003</v>
      </c>
    </row>
    <row r="547" spans="1:20" x14ac:dyDescent="0.25">
      <c r="A547">
        <v>7937998260</v>
      </c>
      <c r="B547" s="1">
        <v>41524</v>
      </c>
      <c r="C547">
        <v>37</v>
      </c>
      <c r="D547">
        <f>VLOOKUP(Table3[[#This Row],[violation_code]],Table2[[violation_code]:[category]],3,FALSE)</f>
        <v>4</v>
      </c>
      <c r="E547">
        <v>353164</v>
      </c>
      <c r="F547">
        <v>210</v>
      </c>
      <c r="G547">
        <v>210</v>
      </c>
      <c r="H547" t="s">
        <v>12</v>
      </c>
      <c r="I547">
        <v>1410</v>
      </c>
      <c r="J547" s="2">
        <v>0.59027777777777779</v>
      </c>
      <c r="K547">
        <v>14</v>
      </c>
      <c r="L547">
        <v>14</v>
      </c>
      <c r="M547" t="s">
        <v>22</v>
      </c>
      <c r="N547" t="str">
        <f>CONCATENATE(Table3[[#This Row],[house_number]], " ",Table3[[#This Row],[street_name]])</f>
        <v>14 Washington Pl</v>
      </c>
      <c r="O547" t="s">
        <v>103</v>
      </c>
      <c r="P547" t="s">
        <v>13</v>
      </c>
      <c r="Q547">
        <v>10014</v>
      </c>
      <c r="R547" t="str">
        <f>CONCATENATE(Table3[[#This Row],[address]],",",Table3[[#This Row],[city]],",",Table3[[#This Row],[state]])</f>
        <v>14 Washington Pl,New York,NY</v>
      </c>
      <c r="S547">
        <f>VLOOKUP(Table3[[#This Row],[summons_number]],GeocodeResults!A:G,6,FALSE)</f>
        <v>40.729633</v>
      </c>
      <c r="T547">
        <f>VLOOKUP(Table3[[#This Row],[summons_number]],GeocodeResults!A:G,7,FALSE)</f>
        <v>-73.995149999999995</v>
      </c>
    </row>
    <row r="548" spans="1:20" x14ac:dyDescent="0.25">
      <c r="A548">
        <v>7937998258</v>
      </c>
      <c r="B548" s="1">
        <v>41524</v>
      </c>
      <c r="C548">
        <v>77</v>
      </c>
      <c r="D548">
        <f>VLOOKUP(Table3[[#This Row],[violation_code]],Table2[[violation_code]:[category]],3,FALSE)</f>
        <v>6</v>
      </c>
      <c r="E548">
        <v>353164</v>
      </c>
      <c r="F548">
        <v>200</v>
      </c>
      <c r="G548">
        <v>200</v>
      </c>
      <c r="H548" t="s">
        <v>12</v>
      </c>
      <c r="I548">
        <v>1400</v>
      </c>
      <c r="J548" s="2">
        <v>0.58333333333333337</v>
      </c>
      <c r="K548">
        <v>14</v>
      </c>
      <c r="L548">
        <v>6</v>
      </c>
      <c r="M548" t="s">
        <v>69</v>
      </c>
      <c r="N548" t="str">
        <f>CONCATENATE(Table3[[#This Row],[house_number]], " ",Table3[[#This Row],[street_name]])</f>
        <v>6 E 4th St</v>
      </c>
      <c r="O548" t="s">
        <v>103</v>
      </c>
      <c r="P548" t="s">
        <v>13</v>
      </c>
      <c r="Q548">
        <v>10014</v>
      </c>
      <c r="R548" t="str">
        <f>CONCATENATE(Table3[[#This Row],[address]],",",Table3[[#This Row],[city]],",",Table3[[#This Row],[state]])</f>
        <v>6 E 4th St,New York,NY</v>
      </c>
      <c r="S548">
        <f>VLOOKUP(Table3[[#This Row],[summons_number]],GeocodeResults!A:G,6,FALSE)</f>
        <v>40.728237</v>
      </c>
      <c r="T548">
        <f>VLOOKUP(Table3[[#This Row],[summons_number]],GeocodeResults!A:G,7,FALSE)</f>
        <v>-73.994026000000005</v>
      </c>
    </row>
    <row r="549" spans="1:20" x14ac:dyDescent="0.25">
      <c r="A549">
        <v>7937998246</v>
      </c>
      <c r="B549" s="1">
        <v>41524</v>
      </c>
      <c r="C549">
        <v>70</v>
      </c>
      <c r="D549">
        <f>VLOOKUP(Table3[[#This Row],[violation_code]],Table2[[violation_code]:[category]],3,FALSE)</f>
        <v>5</v>
      </c>
      <c r="E549">
        <v>353164</v>
      </c>
      <c r="F549">
        <v>149</v>
      </c>
      <c r="G549">
        <v>149</v>
      </c>
      <c r="H549" t="s">
        <v>12</v>
      </c>
      <c r="I549">
        <v>1349</v>
      </c>
      <c r="J549" s="2">
        <v>0.5756944444444444</v>
      </c>
      <c r="K549">
        <v>13</v>
      </c>
      <c r="L549">
        <v>670</v>
      </c>
      <c r="M549" t="s">
        <v>17</v>
      </c>
      <c r="N549" t="str">
        <f>CONCATENATE(Table3[[#This Row],[house_number]], " ",Table3[[#This Row],[street_name]])</f>
        <v>670 Broadway</v>
      </c>
      <c r="O549" t="s">
        <v>103</v>
      </c>
      <c r="P549" t="s">
        <v>13</v>
      </c>
      <c r="Q549">
        <v>10014</v>
      </c>
      <c r="R549" t="str">
        <f>CONCATENATE(Table3[[#This Row],[address]],",",Table3[[#This Row],[city]],",",Table3[[#This Row],[state]])</f>
        <v>670 Broadway,New York,NY</v>
      </c>
      <c r="S549">
        <f>VLOOKUP(Table3[[#This Row],[summons_number]],GeocodeResults!A:G,6,FALSE)</f>
        <v>40.727345</v>
      </c>
      <c r="T549">
        <f>VLOOKUP(Table3[[#This Row],[summons_number]],GeocodeResults!A:G,7,FALSE)</f>
        <v>-73.995069999999998</v>
      </c>
    </row>
    <row r="550" spans="1:20" x14ac:dyDescent="0.25">
      <c r="A550">
        <v>7937998234</v>
      </c>
      <c r="B550" s="1">
        <v>41524</v>
      </c>
      <c r="C550">
        <v>37</v>
      </c>
      <c r="D550">
        <f>VLOOKUP(Table3[[#This Row],[violation_code]],Table2[[violation_code]:[category]],3,FALSE)</f>
        <v>4</v>
      </c>
      <c r="E550">
        <v>353164</v>
      </c>
      <c r="F550">
        <v>147</v>
      </c>
      <c r="G550">
        <v>147</v>
      </c>
      <c r="H550" t="s">
        <v>12</v>
      </c>
      <c r="I550">
        <v>1347</v>
      </c>
      <c r="J550" s="2">
        <v>0.57430555555555551</v>
      </c>
      <c r="K550">
        <v>13</v>
      </c>
      <c r="L550">
        <v>670</v>
      </c>
      <c r="M550" t="s">
        <v>17</v>
      </c>
      <c r="N550" t="str">
        <f>CONCATENATE(Table3[[#This Row],[house_number]], " ",Table3[[#This Row],[street_name]])</f>
        <v>670 Broadway</v>
      </c>
      <c r="O550" t="s">
        <v>103</v>
      </c>
      <c r="P550" t="s">
        <v>13</v>
      </c>
      <c r="Q550">
        <v>10014</v>
      </c>
      <c r="R550" t="str">
        <f>CONCATENATE(Table3[[#This Row],[address]],",",Table3[[#This Row],[city]],",",Table3[[#This Row],[state]])</f>
        <v>670 Broadway,New York,NY</v>
      </c>
      <c r="S550">
        <f>VLOOKUP(Table3[[#This Row],[summons_number]],GeocodeResults!A:G,6,FALSE)</f>
        <v>40.727345</v>
      </c>
      <c r="T550">
        <f>VLOOKUP(Table3[[#This Row],[summons_number]],GeocodeResults!A:G,7,FALSE)</f>
        <v>-73.995069999999998</v>
      </c>
    </row>
    <row r="551" spans="1:20" x14ac:dyDescent="0.25">
      <c r="A551">
        <v>7937998179</v>
      </c>
      <c r="B551" s="1">
        <v>41524</v>
      </c>
      <c r="C551">
        <v>71</v>
      </c>
      <c r="D551">
        <f>VLOOKUP(Table3[[#This Row],[violation_code]],Table2[[violation_code]:[category]],3,FALSE)</f>
        <v>5</v>
      </c>
      <c r="E551">
        <v>353164</v>
      </c>
      <c r="F551">
        <v>124</v>
      </c>
      <c r="G551">
        <v>124</v>
      </c>
      <c r="H551" t="s">
        <v>12</v>
      </c>
      <c r="I551">
        <v>1324</v>
      </c>
      <c r="J551" s="2">
        <v>0.55833333333333335</v>
      </c>
      <c r="K551">
        <v>13</v>
      </c>
      <c r="L551">
        <v>56</v>
      </c>
      <c r="M551" t="s">
        <v>23</v>
      </c>
      <c r="N551" t="str">
        <f>CONCATENATE(Table3[[#This Row],[house_number]], " ",Table3[[#This Row],[street_name]])</f>
        <v>56 Bleecker St</v>
      </c>
      <c r="O551" t="s">
        <v>103</v>
      </c>
      <c r="P551" t="s">
        <v>13</v>
      </c>
      <c r="Q551">
        <v>10014</v>
      </c>
      <c r="R551" t="str">
        <f>CONCATENATE(Table3[[#This Row],[address]],",",Table3[[#This Row],[city]],",",Table3[[#This Row],[state]])</f>
        <v>56 Bleecker St,New York,NY</v>
      </c>
      <c r="S551">
        <f>VLOOKUP(Table3[[#This Row],[summons_number]],GeocodeResults!A:G,6,FALSE)</f>
        <v>40.726019999999998</v>
      </c>
      <c r="T551">
        <f>VLOOKUP(Table3[[#This Row],[summons_number]],GeocodeResults!A:G,7,FALSE)</f>
        <v>-73.994960000000006</v>
      </c>
    </row>
    <row r="552" spans="1:20" x14ac:dyDescent="0.25">
      <c r="A552">
        <v>7937998155</v>
      </c>
      <c r="B552" s="1">
        <v>41524</v>
      </c>
      <c r="C552">
        <v>14</v>
      </c>
      <c r="D552">
        <f>VLOOKUP(Table3[[#This Row],[violation_code]],Table2[[violation_code]:[category]],3,FALSE)</f>
        <v>2</v>
      </c>
      <c r="E552">
        <v>353164</v>
      </c>
      <c r="F552">
        <v>112</v>
      </c>
      <c r="G552">
        <v>112</v>
      </c>
      <c r="H552" t="s">
        <v>12</v>
      </c>
      <c r="I552">
        <v>1312</v>
      </c>
      <c r="J552" s="2">
        <v>0.54999999999999993</v>
      </c>
      <c r="K552">
        <v>13</v>
      </c>
      <c r="L552">
        <v>241</v>
      </c>
      <c r="M552" t="s">
        <v>20</v>
      </c>
      <c r="N552" t="str">
        <f>CONCATENATE(Table3[[#This Row],[house_number]], " ",Table3[[#This Row],[street_name]])</f>
        <v>241 Bowery</v>
      </c>
      <c r="O552" t="s">
        <v>103</v>
      </c>
      <c r="P552" t="s">
        <v>13</v>
      </c>
      <c r="Q552">
        <v>10014</v>
      </c>
      <c r="R552" t="str">
        <f>CONCATENATE(Table3[[#This Row],[address]],",",Table3[[#This Row],[city]],",",Table3[[#This Row],[state]])</f>
        <v>241 Bowery,New York,NY</v>
      </c>
      <c r="S552">
        <f>VLOOKUP(Table3[[#This Row],[summons_number]],GeocodeResults!A:G,6,FALSE)</f>
        <v>40.722625999999998</v>
      </c>
      <c r="T552">
        <f>VLOOKUP(Table3[[#This Row],[summons_number]],GeocodeResults!A:G,7,FALSE)</f>
        <v>-73.993089999999995</v>
      </c>
    </row>
    <row r="553" spans="1:20" x14ac:dyDescent="0.25">
      <c r="A553">
        <v>7937998131</v>
      </c>
      <c r="B553" s="1">
        <v>41524</v>
      </c>
      <c r="C553">
        <v>19</v>
      </c>
      <c r="D553">
        <f>VLOOKUP(Table3[[#This Row],[violation_code]],Table2[[violation_code]:[category]],3,FALSE)</f>
        <v>2</v>
      </c>
      <c r="E553">
        <v>353164</v>
      </c>
      <c r="F553">
        <v>106</v>
      </c>
      <c r="G553">
        <v>106</v>
      </c>
      <c r="H553" t="s">
        <v>12</v>
      </c>
      <c r="I553">
        <v>1306</v>
      </c>
      <c r="J553" s="2">
        <v>0.54583333333333328</v>
      </c>
      <c r="K553">
        <v>13</v>
      </c>
      <c r="L553" t="s">
        <v>78</v>
      </c>
      <c r="M553" t="s">
        <v>20</v>
      </c>
      <c r="N553" t="str">
        <f>CONCATENATE(Table3[[#This Row],[house_number]], " ",Table3[[#This Row],[street_name]])</f>
        <v>226-228 Bowery</v>
      </c>
      <c r="O553" t="s">
        <v>103</v>
      </c>
      <c r="P553" t="s">
        <v>13</v>
      </c>
      <c r="Q553">
        <v>10014</v>
      </c>
      <c r="R553" t="str">
        <f>CONCATENATE(Table3[[#This Row],[address]],",",Table3[[#This Row],[city]],",",Table3[[#This Row],[state]])</f>
        <v>226-228 Bowery,New York,NY</v>
      </c>
      <c r="S553">
        <f>VLOOKUP(Table3[[#This Row],[summons_number]],GeocodeResults!A:G,6,FALSE)</f>
        <v>40.722076000000001</v>
      </c>
      <c r="T553">
        <f>VLOOKUP(Table3[[#This Row],[summons_number]],GeocodeResults!A:G,7,FALSE)</f>
        <v>-73.993440000000007</v>
      </c>
    </row>
    <row r="554" spans="1:20" x14ac:dyDescent="0.25">
      <c r="A554">
        <v>7937998120</v>
      </c>
      <c r="B554" s="1">
        <v>41524</v>
      </c>
      <c r="C554">
        <v>20</v>
      </c>
      <c r="D554">
        <f>VLOOKUP(Table3[[#This Row],[violation_code]],Table2[[violation_code]:[category]],3,FALSE)</f>
        <v>2</v>
      </c>
      <c r="E554">
        <v>353164</v>
      </c>
      <c r="F554">
        <v>1246</v>
      </c>
      <c r="G554">
        <v>46</v>
      </c>
      <c r="H554" t="s">
        <v>12</v>
      </c>
      <c r="I554">
        <v>1246</v>
      </c>
      <c r="J554" s="2">
        <v>0.53194444444444444</v>
      </c>
      <c r="K554">
        <v>12</v>
      </c>
      <c r="L554">
        <v>58</v>
      </c>
      <c r="M554" t="s">
        <v>35</v>
      </c>
      <c r="N554" t="str">
        <f>CONCATENATE(Table3[[#This Row],[house_number]], " ",Table3[[#This Row],[street_name]])</f>
        <v>58 Rivington St</v>
      </c>
      <c r="O554" t="s">
        <v>103</v>
      </c>
      <c r="P554" t="s">
        <v>13</v>
      </c>
      <c r="Q554">
        <v>10014</v>
      </c>
      <c r="R554" t="str">
        <f>CONCATENATE(Table3[[#This Row],[address]],",",Table3[[#This Row],[city]],",",Table3[[#This Row],[state]])</f>
        <v>58 Rivington St,New York,NY</v>
      </c>
      <c r="S554">
        <f>VLOOKUP(Table3[[#This Row],[summons_number]],GeocodeResults!A:G,6,FALSE)</f>
        <v>40.720750000000002</v>
      </c>
      <c r="T554">
        <f>VLOOKUP(Table3[[#This Row],[summons_number]],GeocodeResults!A:G,7,FALSE)</f>
        <v>-73.990369999999999</v>
      </c>
    </row>
    <row r="555" spans="1:20" x14ac:dyDescent="0.25">
      <c r="A555">
        <v>7937998090</v>
      </c>
      <c r="B555" s="1">
        <v>41524</v>
      </c>
      <c r="C555">
        <v>38</v>
      </c>
      <c r="D555">
        <f>VLOOKUP(Table3[[#This Row],[violation_code]],Table2[[violation_code]:[category]],3,FALSE)</f>
        <v>5</v>
      </c>
      <c r="E555">
        <v>353164</v>
      </c>
      <c r="F555">
        <v>1236</v>
      </c>
      <c r="G555">
        <v>36</v>
      </c>
      <c r="H555" t="s">
        <v>12</v>
      </c>
      <c r="I555">
        <v>1236</v>
      </c>
      <c r="J555" s="2">
        <v>0.52500000000000002</v>
      </c>
      <c r="K555">
        <v>12</v>
      </c>
      <c r="L555">
        <v>150</v>
      </c>
      <c r="M555" t="s">
        <v>25</v>
      </c>
      <c r="N555" t="str">
        <f>CONCATENATE(Table3[[#This Row],[house_number]], " ",Table3[[#This Row],[street_name]])</f>
        <v>150 Ludlow St</v>
      </c>
      <c r="O555" t="s">
        <v>103</v>
      </c>
      <c r="P555" t="s">
        <v>13</v>
      </c>
      <c r="Q555">
        <v>10014</v>
      </c>
      <c r="R555" t="str">
        <f>CONCATENATE(Table3[[#This Row],[address]],",",Table3[[#This Row],[city]],",",Table3[[#This Row],[state]])</f>
        <v>150 Ludlow St,New York,NY</v>
      </c>
      <c r="S555">
        <f>VLOOKUP(Table3[[#This Row],[summons_number]],GeocodeResults!A:G,6,FALSE)</f>
        <v>40.720847999999997</v>
      </c>
      <c r="T555">
        <f>VLOOKUP(Table3[[#This Row],[summons_number]],GeocodeResults!A:G,7,FALSE)</f>
        <v>-73.987889999999993</v>
      </c>
    </row>
    <row r="556" spans="1:20" x14ac:dyDescent="0.25">
      <c r="A556">
        <v>7937998398</v>
      </c>
      <c r="B556" s="1">
        <v>41524</v>
      </c>
      <c r="C556">
        <v>38</v>
      </c>
      <c r="D556">
        <f>VLOOKUP(Table3[[#This Row],[violation_code]],Table2[[violation_code]:[category]],3,FALSE)</f>
        <v>5</v>
      </c>
      <c r="E556">
        <v>353164</v>
      </c>
      <c r="F556">
        <v>553</v>
      </c>
      <c r="G556">
        <v>553</v>
      </c>
      <c r="H556" t="s">
        <v>12</v>
      </c>
      <c r="I556">
        <v>1753</v>
      </c>
      <c r="J556" s="2">
        <v>0.74513888888888891</v>
      </c>
      <c r="K556">
        <v>17</v>
      </c>
      <c r="L556">
        <v>161</v>
      </c>
      <c r="M556" t="s">
        <v>16</v>
      </c>
      <c r="N556" t="str">
        <f>CONCATENATE(Table3[[#This Row],[house_number]], " ",Table3[[#This Row],[street_name]])</f>
        <v>161 W 4th St</v>
      </c>
      <c r="O556" t="s">
        <v>103</v>
      </c>
      <c r="P556" t="s">
        <v>13</v>
      </c>
      <c r="Q556">
        <v>10014</v>
      </c>
      <c r="R556" t="str">
        <f>CONCATENATE(Table3[[#This Row],[address]],",",Table3[[#This Row],[city]],",",Table3[[#This Row],[state]])</f>
        <v>161 W 4th St,New York,NY</v>
      </c>
      <c r="S556">
        <f>VLOOKUP(Table3[[#This Row],[summons_number]],GeocodeResults!A:G,6,FALSE)</f>
        <v>40.731887999999998</v>
      </c>
      <c r="T556">
        <f>VLOOKUP(Table3[[#This Row],[summons_number]],GeocodeResults!A:G,7,FALSE)</f>
        <v>-74.001180000000005</v>
      </c>
    </row>
    <row r="557" spans="1:20" x14ac:dyDescent="0.25">
      <c r="A557">
        <v>7937998386</v>
      </c>
      <c r="B557" s="1">
        <v>41524</v>
      </c>
      <c r="C557">
        <v>71</v>
      </c>
      <c r="D557">
        <f>VLOOKUP(Table3[[#This Row],[violation_code]],Table2[[violation_code]:[category]],3,FALSE)</f>
        <v>5</v>
      </c>
      <c r="E557">
        <v>353164</v>
      </c>
      <c r="F557">
        <v>546</v>
      </c>
      <c r="G557">
        <v>546</v>
      </c>
      <c r="H557" t="s">
        <v>12</v>
      </c>
      <c r="I557">
        <v>1746</v>
      </c>
      <c r="J557" s="2">
        <v>0.7402777777777777</v>
      </c>
      <c r="K557">
        <v>17</v>
      </c>
      <c r="L557">
        <v>57</v>
      </c>
      <c r="M557" t="s">
        <v>79</v>
      </c>
      <c r="N557" t="str">
        <f>CONCATENATE(Table3[[#This Row],[house_number]], " ",Table3[[#This Row],[street_name]])</f>
        <v>57 Grove St</v>
      </c>
      <c r="O557" t="s">
        <v>103</v>
      </c>
      <c r="P557" t="s">
        <v>13</v>
      </c>
      <c r="Q557">
        <v>10014</v>
      </c>
      <c r="R557" t="str">
        <f>CONCATENATE(Table3[[#This Row],[address]],",",Table3[[#This Row],[city]],",",Table3[[#This Row],[state]])</f>
        <v>57 Grove St,New York,NY</v>
      </c>
      <c r="S557">
        <f>VLOOKUP(Table3[[#This Row],[summons_number]],GeocodeResults!A:G,6,FALSE)</f>
        <v>40.733162</v>
      </c>
      <c r="T557">
        <f>VLOOKUP(Table3[[#This Row],[summons_number]],GeocodeResults!A:G,7,FALSE)</f>
        <v>-74.003389999999996</v>
      </c>
    </row>
    <row r="558" spans="1:20" x14ac:dyDescent="0.25">
      <c r="A558">
        <v>7937998374</v>
      </c>
      <c r="B558" s="1">
        <v>41524</v>
      </c>
      <c r="C558">
        <v>38</v>
      </c>
      <c r="D558">
        <f>VLOOKUP(Table3[[#This Row],[violation_code]],Table2[[violation_code]:[category]],3,FALSE)</f>
        <v>5</v>
      </c>
      <c r="E558">
        <v>353164</v>
      </c>
      <c r="F558">
        <v>540</v>
      </c>
      <c r="G558">
        <v>540</v>
      </c>
      <c r="H558" t="s">
        <v>12</v>
      </c>
      <c r="I558">
        <v>1740</v>
      </c>
      <c r="J558" s="2">
        <v>0.73611111111111116</v>
      </c>
      <c r="K558">
        <v>17</v>
      </c>
      <c r="L558">
        <v>51</v>
      </c>
      <c r="M558" t="s">
        <v>65</v>
      </c>
      <c r="N558" t="str">
        <f>CONCATENATE(Table3[[#This Row],[house_number]], " ",Table3[[#This Row],[street_name]])</f>
        <v>51 7th Ave S</v>
      </c>
      <c r="O558" t="s">
        <v>103</v>
      </c>
      <c r="P558" t="s">
        <v>13</v>
      </c>
      <c r="Q558">
        <v>10014</v>
      </c>
      <c r="R558" t="str">
        <f>CONCATENATE(Table3[[#This Row],[address]],",",Table3[[#This Row],[city]],",",Table3[[#This Row],[state]])</f>
        <v>51 7th Ave S,New York,NY</v>
      </c>
      <c r="S558">
        <f>VLOOKUP(Table3[[#This Row],[summons_number]],GeocodeResults!A:G,6,FALSE)</f>
        <v>40.731346000000002</v>
      </c>
      <c r="T558">
        <f>VLOOKUP(Table3[[#This Row],[summons_number]],GeocodeResults!A:G,7,FALSE)</f>
        <v>-74.004019999999997</v>
      </c>
    </row>
    <row r="559" spans="1:20" x14ac:dyDescent="0.25">
      <c r="A559">
        <v>7937998337</v>
      </c>
      <c r="B559" s="1">
        <v>41524</v>
      </c>
      <c r="C559">
        <v>14</v>
      </c>
      <c r="D559">
        <f>VLOOKUP(Table3[[#This Row],[violation_code]],Table2[[violation_code]:[category]],3,FALSE)</f>
        <v>2</v>
      </c>
      <c r="E559">
        <v>353164</v>
      </c>
      <c r="F559">
        <v>507</v>
      </c>
      <c r="G559">
        <v>507</v>
      </c>
      <c r="H559" t="s">
        <v>12</v>
      </c>
      <c r="I559">
        <v>1707</v>
      </c>
      <c r="J559" s="2">
        <v>0.71319444444444446</v>
      </c>
      <c r="K559">
        <v>17</v>
      </c>
      <c r="L559">
        <v>35</v>
      </c>
      <c r="M559" t="s">
        <v>76</v>
      </c>
      <c r="N559" t="str">
        <f>CONCATENATE(Table3[[#This Row],[house_number]], " ",Table3[[#This Row],[street_name]])</f>
        <v>35 Christopher St</v>
      </c>
      <c r="O559" t="s">
        <v>103</v>
      </c>
      <c r="P559" t="s">
        <v>13</v>
      </c>
      <c r="Q559">
        <v>10014</v>
      </c>
      <c r="R559" t="str">
        <f>CONCATENATE(Table3[[#This Row],[address]],",",Table3[[#This Row],[city]],",",Table3[[#This Row],[state]])</f>
        <v>35 Christopher St,New York,NY</v>
      </c>
      <c r="S559">
        <f>VLOOKUP(Table3[[#This Row],[summons_number]],GeocodeResults!A:G,6,FALSE)</f>
        <v>40.733809999999998</v>
      </c>
      <c r="T559">
        <f>VLOOKUP(Table3[[#This Row],[summons_number]],GeocodeResults!A:G,7,FALSE)</f>
        <v>-74.001853999999994</v>
      </c>
    </row>
    <row r="560" spans="1:20" x14ac:dyDescent="0.25">
      <c r="A560">
        <v>7937998325</v>
      </c>
      <c r="B560" s="1">
        <v>41524</v>
      </c>
      <c r="C560">
        <v>19</v>
      </c>
      <c r="D560">
        <f>VLOOKUP(Table3[[#This Row],[violation_code]],Table2[[violation_code]:[category]],3,FALSE)</f>
        <v>2</v>
      </c>
      <c r="E560">
        <v>353164</v>
      </c>
      <c r="F560">
        <v>506</v>
      </c>
      <c r="G560">
        <v>506</v>
      </c>
      <c r="H560" t="s">
        <v>12</v>
      </c>
      <c r="I560">
        <v>1706</v>
      </c>
      <c r="J560" s="2">
        <v>0.71250000000000002</v>
      </c>
      <c r="K560">
        <v>17</v>
      </c>
      <c r="L560">
        <v>35</v>
      </c>
      <c r="M560" t="s">
        <v>76</v>
      </c>
      <c r="N560" t="str">
        <f>CONCATENATE(Table3[[#This Row],[house_number]], " ",Table3[[#This Row],[street_name]])</f>
        <v>35 Christopher St</v>
      </c>
      <c r="O560" t="s">
        <v>103</v>
      </c>
      <c r="P560" t="s">
        <v>13</v>
      </c>
      <c r="Q560">
        <v>10014</v>
      </c>
      <c r="R560" t="str">
        <f>CONCATENATE(Table3[[#This Row],[address]],",",Table3[[#This Row],[city]],",",Table3[[#This Row],[state]])</f>
        <v>35 Christopher St,New York,NY</v>
      </c>
      <c r="S560">
        <f>VLOOKUP(Table3[[#This Row],[summons_number]],GeocodeResults!A:G,6,FALSE)</f>
        <v>40.733809999999998</v>
      </c>
      <c r="T560">
        <f>VLOOKUP(Table3[[#This Row],[summons_number]],GeocodeResults!A:G,7,FALSE)</f>
        <v>-74.001853999999994</v>
      </c>
    </row>
    <row r="561" spans="1:20" x14ac:dyDescent="0.25">
      <c r="A561">
        <v>7937998295</v>
      </c>
      <c r="B561" s="1">
        <v>41524</v>
      </c>
      <c r="C561">
        <v>20</v>
      </c>
      <c r="D561">
        <f>VLOOKUP(Table3[[#This Row],[violation_code]],Table2[[violation_code]:[category]],3,FALSE)</f>
        <v>2</v>
      </c>
      <c r="E561">
        <v>353164</v>
      </c>
      <c r="F561">
        <v>405</v>
      </c>
      <c r="G561">
        <v>405</v>
      </c>
      <c r="H561" t="s">
        <v>12</v>
      </c>
      <c r="I561">
        <v>1605</v>
      </c>
      <c r="J561" s="2">
        <v>0.67013888888888884</v>
      </c>
      <c r="K561">
        <v>16</v>
      </c>
      <c r="L561">
        <v>55</v>
      </c>
      <c r="M561" t="s">
        <v>80</v>
      </c>
      <c r="N561" t="str">
        <f>CONCATENATE(Table3[[#This Row],[house_number]], " ",Table3[[#This Row],[street_name]])</f>
        <v>55 Washington Sq</v>
      </c>
      <c r="O561" t="s">
        <v>103</v>
      </c>
      <c r="P561" t="s">
        <v>13</v>
      </c>
      <c r="Q561">
        <v>10014</v>
      </c>
      <c r="R561" t="str">
        <f>CONCATENATE(Table3[[#This Row],[address]],",",Table3[[#This Row],[city]],",",Table3[[#This Row],[state]])</f>
        <v>55 Washington Sq,New York,NY</v>
      </c>
      <c r="S561">
        <f>VLOOKUP(Table3[[#This Row],[summons_number]],GeocodeResults!A:G,6,FALSE)</f>
        <v>40.732852999999999</v>
      </c>
      <c r="T561">
        <f>VLOOKUP(Table3[[#This Row],[summons_number]],GeocodeResults!A:G,7,FALSE)</f>
        <v>-74.001469999999998</v>
      </c>
    </row>
    <row r="562" spans="1:20" x14ac:dyDescent="0.25">
      <c r="A562">
        <v>7937998271</v>
      </c>
      <c r="B562" s="1">
        <v>41524</v>
      </c>
      <c r="C562">
        <v>38</v>
      </c>
      <c r="D562">
        <f>VLOOKUP(Table3[[#This Row],[violation_code]],Table2[[violation_code]:[category]],3,FALSE)</f>
        <v>5</v>
      </c>
      <c r="E562">
        <v>353164</v>
      </c>
      <c r="F562">
        <v>224</v>
      </c>
      <c r="G562">
        <v>224</v>
      </c>
      <c r="H562" t="s">
        <v>12</v>
      </c>
      <c r="I562">
        <v>1424</v>
      </c>
      <c r="J562" s="2">
        <v>0.6</v>
      </c>
      <c r="K562">
        <v>14</v>
      </c>
      <c r="L562" t="s">
        <v>81</v>
      </c>
      <c r="M562" t="s">
        <v>29</v>
      </c>
      <c r="N562" t="str">
        <f>CONCATENATE(Table3[[#This Row],[house_number]], " ",Table3[[#This Row],[street_name]])</f>
        <v>566A Laguardia Pl</v>
      </c>
      <c r="O562" t="s">
        <v>103</v>
      </c>
      <c r="P562" t="s">
        <v>13</v>
      </c>
      <c r="Q562">
        <v>10014</v>
      </c>
      <c r="R562" t="str">
        <f>CONCATENATE(Table3[[#This Row],[address]],",",Table3[[#This Row],[city]],",",Table3[[#This Row],[state]])</f>
        <v>566A Laguardia Pl,New York,NY</v>
      </c>
      <c r="S562">
        <f>VLOOKUP(Table3[[#This Row],[summons_number]],GeocodeResults!A:G,6,FALSE)</f>
        <v>40.72936</v>
      </c>
      <c r="T562">
        <f>VLOOKUP(Table3[[#This Row],[summons_number]],GeocodeResults!A:G,7,FALSE)</f>
        <v>-73.997929999999997</v>
      </c>
    </row>
    <row r="563" spans="1:20" x14ac:dyDescent="0.25">
      <c r="A563">
        <v>7937998209</v>
      </c>
      <c r="B563" s="1">
        <v>41524</v>
      </c>
      <c r="C563">
        <v>38</v>
      </c>
      <c r="D563">
        <f>VLOOKUP(Table3[[#This Row],[violation_code]],Table2[[violation_code]:[category]],3,FALSE)</f>
        <v>5</v>
      </c>
      <c r="E563">
        <v>353164</v>
      </c>
      <c r="F563">
        <v>137</v>
      </c>
      <c r="G563">
        <v>137</v>
      </c>
      <c r="H563" t="s">
        <v>12</v>
      </c>
      <c r="I563">
        <v>1337</v>
      </c>
      <c r="J563" s="2">
        <v>0.56736111111111109</v>
      </c>
      <c r="K563">
        <v>13</v>
      </c>
      <c r="L563">
        <v>338</v>
      </c>
      <c r="M563" t="s">
        <v>20</v>
      </c>
      <c r="N563" t="str">
        <f>CONCATENATE(Table3[[#This Row],[house_number]], " ",Table3[[#This Row],[street_name]])</f>
        <v>338 Bowery</v>
      </c>
      <c r="O563" t="s">
        <v>103</v>
      </c>
      <c r="P563" t="s">
        <v>13</v>
      </c>
      <c r="Q563">
        <v>10014</v>
      </c>
      <c r="R563" t="str">
        <f>CONCATENATE(Table3[[#This Row],[address]],",",Table3[[#This Row],[city]],",",Table3[[#This Row],[state]])</f>
        <v>338 Bowery,New York,NY</v>
      </c>
      <c r="S563">
        <f>VLOOKUP(Table3[[#This Row],[summons_number]],GeocodeResults!A:G,6,FALSE)</f>
        <v>40.726031999999996</v>
      </c>
      <c r="T563">
        <f>VLOOKUP(Table3[[#This Row],[summons_number]],GeocodeResults!A:G,7,FALSE)</f>
        <v>-73.992000000000004</v>
      </c>
    </row>
    <row r="564" spans="1:20" x14ac:dyDescent="0.25">
      <c r="A564">
        <v>7937998180</v>
      </c>
      <c r="B564" s="1">
        <v>41524</v>
      </c>
      <c r="C564">
        <v>14</v>
      </c>
      <c r="D564">
        <f>VLOOKUP(Table3[[#This Row],[violation_code]],Table2[[violation_code]:[category]],3,FALSE)</f>
        <v>2</v>
      </c>
      <c r="E564">
        <v>353164</v>
      </c>
      <c r="F564">
        <v>129</v>
      </c>
      <c r="G564">
        <v>129</v>
      </c>
      <c r="H564" t="s">
        <v>12</v>
      </c>
      <c r="I564">
        <v>1329</v>
      </c>
      <c r="J564" s="2">
        <v>0.56180555555555556</v>
      </c>
      <c r="K564">
        <v>13</v>
      </c>
      <c r="L564">
        <v>304</v>
      </c>
      <c r="M564" t="s">
        <v>27</v>
      </c>
      <c r="N564" t="str">
        <f>CONCATENATE(Table3[[#This Row],[house_number]], " ",Table3[[#This Row],[street_name]])</f>
        <v>304 Elizabeth St</v>
      </c>
      <c r="O564" t="s">
        <v>103</v>
      </c>
      <c r="P564" t="s">
        <v>13</v>
      </c>
      <c r="Q564">
        <v>10014</v>
      </c>
      <c r="R564" t="str">
        <f>CONCATENATE(Table3[[#This Row],[address]],",",Table3[[#This Row],[city]],",",Table3[[#This Row],[state]])</f>
        <v>304 Elizabeth St,New York,NY</v>
      </c>
      <c r="S564">
        <f>VLOOKUP(Table3[[#This Row],[summons_number]],GeocodeResults!A:G,6,FALSE)</f>
        <v>40.724654999999998</v>
      </c>
      <c r="T564">
        <f>VLOOKUP(Table3[[#This Row],[summons_number]],GeocodeResults!A:G,7,FALSE)</f>
        <v>-73.993290000000002</v>
      </c>
    </row>
    <row r="565" spans="1:20" x14ac:dyDescent="0.25">
      <c r="A565">
        <v>7937998167</v>
      </c>
      <c r="B565" s="1">
        <v>41524</v>
      </c>
      <c r="C565">
        <v>20</v>
      </c>
      <c r="D565">
        <f>VLOOKUP(Table3[[#This Row],[violation_code]],Table2[[violation_code]:[category]],3,FALSE)</f>
        <v>2</v>
      </c>
      <c r="E565">
        <v>353164</v>
      </c>
      <c r="F565">
        <v>117</v>
      </c>
      <c r="G565">
        <v>117</v>
      </c>
      <c r="H565" t="s">
        <v>12</v>
      </c>
      <c r="I565">
        <v>1317</v>
      </c>
      <c r="J565" s="2">
        <v>0.55347222222222225</v>
      </c>
      <c r="K565">
        <v>13</v>
      </c>
      <c r="L565">
        <v>262</v>
      </c>
      <c r="M565" t="s">
        <v>27</v>
      </c>
      <c r="N565" t="str">
        <f>CONCATENATE(Table3[[#This Row],[house_number]], " ",Table3[[#This Row],[street_name]])</f>
        <v>262 Elizabeth St</v>
      </c>
      <c r="O565" t="s">
        <v>103</v>
      </c>
      <c r="P565" t="s">
        <v>13</v>
      </c>
      <c r="Q565">
        <v>10014</v>
      </c>
      <c r="R565" t="str">
        <f>CONCATENATE(Table3[[#This Row],[address]],",",Table3[[#This Row],[city]],",",Table3[[#This Row],[state]])</f>
        <v>262 Elizabeth St,New York,NY</v>
      </c>
      <c r="S565">
        <f>VLOOKUP(Table3[[#This Row],[summons_number]],GeocodeResults!A:G,6,FALSE)</f>
        <v>40.723950000000002</v>
      </c>
      <c r="T565">
        <f>VLOOKUP(Table3[[#This Row],[summons_number]],GeocodeResults!A:G,7,FALSE)</f>
        <v>-73.993576000000004</v>
      </c>
    </row>
    <row r="566" spans="1:20" x14ac:dyDescent="0.25">
      <c r="A566">
        <v>7937998143</v>
      </c>
      <c r="B566" s="1">
        <v>41524</v>
      </c>
      <c r="C566">
        <v>14</v>
      </c>
      <c r="D566">
        <f>VLOOKUP(Table3[[#This Row],[violation_code]],Table2[[violation_code]:[category]],3,FALSE)</f>
        <v>2</v>
      </c>
      <c r="E566">
        <v>353164</v>
      </c>
      <c r="F566">
        <v>111</v>
      </c>
      <c r="G566">
        <v>111</v>
      </c>
      <c r="H566" t="s">
        <v>12</v>
      </c>
      <c r="I566">
        <v>1311</v>
      </c>
      <c r="J566" s="2">
        <v>0.5493055555555556</v>
      </c>
      <c r="K566">
        <v>13</v>
      </c>
      <c r="L566">
        <v>235</v>
      </c>
      <c r="M566" t="s">
        <v>20</v>
      </c>
      <c r="N566" t="str">
        <f>CONCATENATE(Table3[[#This Row],[house_number]], " ",Table3[[#This Row],[street_name]])</f>
        <v>235 Bowery</v>
      </c>
      <c r="O566" t="s">
        <v>103</v>
      </c>
      <c r="P566" t="s">
        <v>13</v>
      </c>
      <c r="Q566">
        <v>10014</v>
      </c>
      <c r="R566" t="str">
        <f>CONCATENATE(Table3[[#This Row],[address]],",",Table3[[#This Row],[city]],",",Table3[[#This Row],[state]])</f>
        <v>235 Bowery,New York,NY</v>
      </c>
      <c r="S566">
        <f>VLOOKUP(Table3[[#This Row],[summons_number]],GeocodeResults!A:G,6,FALSE)</f>
        <v>40.722459999999998</v>
      </c>
      <c r="T566">
        <f>VLOOKUP(Table3[[#This Row],[summons_number]],GeocodeResults!A:G,7,FALSE)</f>
        <v>-73.99315</v>
      </c>
    </row>
    <row r="567" spans="1:20" x14ac:dyDescent="0.25">
      <c r="A567">
        <v>7937998118</v>
      </c>
      <c r="B567" s="1">
        <v>41524</v>
      </c>
      <c r="C567">
        <v>71</v>
      </c>
      <c r="D567">
        <f>VLOOKUP(Table3[[#This Row],[violation_code]],Table2[[violation_code]:[category]],3,FALSE)</f>
        <v>5</v>
      </c>
      <c r="E567">
        <v>353164</v>
      </c>
      <c r="F567">
        <v>1244</v>
      </c>
      <c r="G567">
        <v>44</v>
      </c>
      <c r="H567" t="s">
        <v>12</v>
      </c>
      <c r="I567">
        <v>1244</v>
      </c>
      <c r="J567" s="2">
        <v>0.53055555555555556</v>
      </c>
      <c r="K567">
        <v>12</v>
      </c>
      <c r="L567">
        <v>58</v>
      </c>
      <c r="M567" t="s">
        <v>35</v>
      </c>
      <c r="N567" t="str">
        <f>CONCATENATE(Table3[[#This Row],[house_number]], " ",Table3[[#This Row],[street_name]])</f>
        <v>58 Rivington St</v>
      </c>
      <c r="O567" t="s">
        <v>103</v>
      </c>
      <c r="P567" t="s">
        <v>13</v>
      </c>
      <c r="Q567">
        <v>10014</v>
      </c>
      <c r="R567" t="str">
        <f>CONCATENATE(Table3[[#This Row],[address]],",",Table3[[#This Row],[city]],",",Table3[[#This Row],[state]])</f>
        <v>58 Rivington St,New York,NY</v>
      </c>
      <c r="S567">
        <f>VLOOKUP(Table3[[#This Row],[summons_number]],GeocodeResults!A:G,6,FALSE)</f>
        <v>40.720750000000002</v>
      </c>
      <c r="T567">
        <f>VLOOKUP(Table3[[#This Row],[summons_number]],GeocodeResults!A:G,7,FALSE)</f>
        <v>-73.990369999999999</v>
      </c>
    </row>
    <row r="568" spans="1:20" x14ac:dyDescent="0.25">
      <c r="A568">
        <v>7937998106</v>
      </c>
      <c r="B568" s="1">
        <v>41524</v>
      </c>
      <c r="C568">
        <v>20</v>
      </c>
      <c r="D568">
        <f>VLOOKUP(Table3[[#This Row],[violation_code]],Table2[[violation_code]:[category]],3,FALSE)</f>
        <v>2</v>
      </c>
      <c r="E568">
        <v>353164</v>
      </c>
      <c r="F568">
        <v>1243</v>
      </c>
      <c r="G568">
        <v>43</v>
      </c>
      <c r="H568" t="s">
        <v>12</v>
      </c>
      <c r="I568">
        <v>1243</v>
      </c>
      <c r="J568" s="2">
        <v>0.52986111111111112</v>
      </c>
      <c r="K568">
        <v>12</v>
      </c>
      <c r="L568">
        <v>58</v>
      </c>
      <c r="M568" t="s">
        <v>35</v>
      </c>
      <c r="N568" t="str">
        <f>CONCATENATE(Table3[[#This Row],[house_number]], " ",Table3[[#This Row],[street_name]])</f>
        <v>58 Rivington St</v>
      </c>
      <c r="O568" t="s">
        <v>103</v>
      </c>
      <c r="P568" t="s">
        <v>13</v>
      </c>
      <c r="Q568">
        <v>10014</v>
      </c>
      <c r="R568" t="str">
        <f>CONCATENATE(Table3[[#This Row],[address]],",",Table3[[#This Row],[city]],",",Table3[[#This Row],[state]])</f>
        <v>58 Rivington St,New York,NY</v>
      </c>
      <c r="S568">
        <f>VLOOKUP(Table3[[#This Row],[summons_number]],GeocodeResults!A:G,6,FALSE)</f>
        <v>40.720750000000002</v>
      </c>
      <c r="T568">
        <f>VLOOKUP(Table3[[#This Row],[summons_number]],GeocodeResults!A:G,7,FALSE)</f>
        <v>-73.990369999999999</v>
      </c>
    </row>
    <row r="569" spans="1:20" x14ac:dyDescent="0.25">
      <c r="A569">
        <v>7937998520</v>
      </c>
      <c r="B569" s="1">
        <v>41525</v>
      </c>
      <c r="C569">
        <v>20</v>
      </c>
      <c r="D569">
        <f>VLOOKUP(Table3[[#This Row],[violation_code]],Table2[[violation_code]:[category]],3,FALSE)</f>
        <v>2</v>
      </c>
      <c r="E569">
        <v>353164</v>
      </c>
      <c r="F569">
        <v>1154</v>
      </c>
      <c r="G569">
        <v>1154</v>
      </c>
      <c r="H569" t="s">
        <v>32</v>
      </c>
      <c r="I569">
        <v>1154</v>
      </c>
      <c r="J569" s="2">
        <v>0.49583333333333335</v>
      </c>
      <c r="K569">
        <v>11</v>
      </c>
      <c r="L569" t="s">
        <v>72</v>
      </c>
      <c r="M569" t="s">
        <v>20</v>
      </c>
      <c r="N569" t="str">
        <f>CONCATENATE(Table3[[#This Row],[house_number]], " ",Table3[[#This Row],[street_name]])</f>
        <v>223-225 Bowery</v>
      </c>
      <c r="O569" t="s">
        <v>103</v>
      </c>
      <c r="P569" t="s">
        <v>13</v>
      </c>
      <c r="Q569">
        <v>10014</v>
      </c>
      <c r="R569" t="str">
        <f>CONCATENATE(Table3[[#This Row],[address]],",",Table3[[#This Row],[city]],",",Table3[[#This Row],[state]])</f>
        <v>223-225 Bowery,New York,NY</v>
      </c>
      <c r="S569">
        <f>VLOOKUP(Table3[[#This Row],[summons_number]],GeocodeResults!A:G,6,FALSE)</f>
        <v>40.722026999999997</v>
      </c>
      <c r="T569">
        <f>VLOOKUP(Table3[[#This Row],[summons_number]],GeocodeResults!A:G,7,FALSE)</f>
        <v>-73.993300000000005</v>
      </c>
    </row>
    <row r="570" spans="1:20" x14ac:dyDescent="0.25">
      <c r="A570">
        <v>7937998519</v>
      </c>
      <c r="B570" s="1">
        <v>41525</v>
      </c>
      <c r="C570">
        <v>40</v>
      </c>
      <c r="D570">
        <f>VLOOKUP(Table3[[#This Row],[violation_code]],Table2[[violation_code]:[category]],3,FALSE)</f>
        <v>2</v>
      </c>
      <c r="E570">
        <v>353164</v>
      </c>
      <c r="F570">
        <v>1150</v>
      </c>
      <c r="G570">
        <v>1150</v>
      </c>
      <c r="H570" t="s">
        <v>32</v>
      </c>
      <c r="I570">
        <v>1150</v>
      </c>
      <c r="J570" s="2">
        <v>0.49305555555555558</v>
      </c>
      <c r="K570">
        <v>11</v>
      </c>
      <c r="L570">
        <v>224</v>
      </c>
      <c r="M570" t="s">
        <v>27</v>
      </c>
      <c r="N570" t="str">
        <f>CONCATENATE(Table3[[#This Row],[house_number]], " ",Table3[[#This Row],[street_name]])</f>
        <v>224 Elizabeth St</v>
      </c>
      <c r="O570" t="s">
        <v>103</v>
      </c>
      <c r="P570" t="s">
        <v>13</v>
      </c>
      <c r="Q570">
        <v>10014</v>
      </c>
      <c r="R570" t="str">
        <f>CONCATENATE(Table3[[#This Row],[address]],",",Table3[[#This Row],[city]],",",Table3[[#This Row],[state]])</f>
        <v>224 Elizabeth St,New York,NY</v>
      </c>
      <c r="S570">
        <f>VLOOKUP(Table3[[#This Row],[summons_number]],GeocodeResults!A:G,6,FALSE)</f>
        <v>40.722816000000002</v>
      </c>
      <c r="T570">
        <f>VLOOKUP(Table3[[#This Row],[summons_number]],GeocodeResults!A:G,7,FALSE)</f>
        <v>-73.994039999999998</v>
      </c>
    </row>
    <row r="571" spans="1:20" x14ac:dyDescent="0.25">
      <c r="A571">
        <v>7937998507</v>
      </c>
      <c r="B571" s="1">
        <v>41525</v>
      </c>
      <c r="C571">
        <v>14</v>
      </c>
      <c r="D571">
        <f>VLOOKUP(Table3[[#This Row],[violation_code]],Table2[[violation_code]:[category]],3,FALSE)</f>
        <v>2</v>
      </c>
      <c r="E571">
        <v>353164</v>
      </c>
      <c r="F571">
        <v>1145</v>
      </c>
      <c r="G571">
        <v>1145</v>
      </c>
      <c r="H571" t="s">
        <v>32</v>
      </c>
      <c r="I571">
        <v>1145</v>
      </c>
      <c r="J571" s="2">
        <v>0.48958333333333331</v>
      </c>
      <c r="K571">
        <v>11</v>
      </c>
      <c r="L571">
        <v>241</v>
      </c>
      <c r="M571" t="s">
        <v>20</v>
      </c>
      <c r="N571" t="str">
        <f>CONCATENATE(Table3[[#This Row],[house_number]], " ",Table3[[#This Row],[street_name]])</f>
        <v>241 Bowery</v>
      </c>
      <c r="O571" t="s">
        <v>103</v>
      </c>
      <c r="P571" t="s">
        <v>13</v>
      </c>
      <c r="Q571">
        <v>10014</v>
      </c>
      <c r="R571" t="str">
        <f>CONCATENATE(Table3[[#This Row],[address]],",",Table3[[#This Row],[city]],",",Table3[[#This Row],[state]])</f>
        <v>241 Bowery,New York,NY</v>
      </c>
      <c r="S571">
        <f>VLOOKUP(Table3[[#This Row],[summons_number]],GeocodeResults!A:G,6,FALSE)</f>
        <v>40.722625999999998</v>
      </c>
      <c r="T571">
        <f>VLOOKUP(Table3[[#This Row],[summons_number]],GeocodeResults!A:G,7,FALSE)</f>
        <v>-73.993089999999995</v>
      </c>
    </row>
    <row r="572" spans="1:20" x14ac:dyDescent="0.25">
      <c r="A572">
        <v>7937998477</v>
      </c>
      <c r="B572" s="1">
        <v>41525</v>
      </c>
      <c r="C572">
        <v>70</v>
      </c>
      <c r="D572">
        <f>VLOOKUP(Table3[[#This Row],[violation_code]],Table2[[violation_code]:[category]],3,FALSE)</f>
        <v>5</v>
      </c>
      <c r="E572">
        <v>353164</v>
      </c>
      <c r="F572">
        <v>1117</v>
      </c>
      <c r="G572">
        <v>1117</v>
      </c>
      <c r="H572" t="s">
        <v>32</v>
      </c>
      <c r="I572">
        <v>1117</v>
      </c>
      <c r="J572" s="2">
        <v>0.47013888888888888</v>
      </c>
      <c r="K572">
        <v>11</v>
      </c>
      <c r="L572">
        <v>49</v>
      </c>
      <c r="M572" t="s">
        <v>64</v>
      </c>
      <c r="N572" t="str">
        <f>CONCATENATE(Table3[[#This Row],[house_number]], " ",Table3[[#This Row],[street_name]])</f>
        <v>49 Bond St</v>
      </c>
      <c r="O572" t="s">
        <v>103</v>
      </c>
      <c r="P572" t="s">
        <v>13</v>
      </c>
      <c r="Q572">
        <v>10014</v>
      </c>
      <c r="R572" t="str">
        <f>CONCATENATE(Table3[[#This Row],[address]],",",Table3[[#This Row],[city]],",",Table3[[#This Row],[state]])</f>
        <v>49 Bond St,New York,NY</v>
      </c>
      <c r="S572">
        <f>VLOOKUP(Table3[[#This Row],[summons_number]],GeocodeResults!A:G,6,FALSE)</f>
        <v>40.726210000000002</v>
      </c>
      <c r="T572">
        <f>VLOOKUP(Table3[[#This Row],[summons_number]],GeocodeResults!A:G,7,FALSE)</f>
        <v>-73.993380000000002</v>
      </c>
    </row>
    <row r="573" spans="1:20" x14ac:dyDescent="0.25">
      <c r="A573">
        <v>7937998465</v>
      </c>
      <c r="B573" s="1">
        <v>41525</v>
      </c>
      <c r="C573">
        <v>40</v>
      </c>
      <c r="D573">
        <f>VLOOKUP(Table3[[#This Row],[violation_code]],Table2[[violation_code]:[category]],3,FALSE)</f>
        <v>2</v>
      </c>
      <c r="E573">
        <v>353164</v>
      </c>
      <c r="F573">
        <v>1110</v>
      </c>
      <c r="G573">
        <v>1110</v>
      </c>
      <c r="H573" t="s">
        <v>32</v>
      </c>
      <c r="I573">
        <v>1110</v>
      </c>
      <c r="J573" s="2">
        <v>0.46527777777777773</v>
      </c>
      <c r="K573">
        <v>11</v>
      </c>
      <c r="L573">
        <v>19</v>
      </c>
      <c r="M573" t="s">
        <v>64</v>
      </c>
      <c r="N573" t="str">
        <f>CONCATENATE(Table3[[#This Row],[house_number]], " ",Table3[[#This Row],[street_name]])</f>
        <v>19 Bond St</v>
      </c>
      <c r="O573" t="s">
        <v>103</v>
      </c>
      <c r="P573" t="s">
        <v>13</v>
      </c>
      <c r="Q573">
        <v>10014</v>
      </c>
      <c r="R573" t="str">
        <f>CONCATENATE(Table3[[#This Row],[address]],",",Table3[[#This Row],[city]],",",Table3[[#This Row],[state]])</f>
        <v>19 Bond St,New York,NY</v>
      </c>
      <c r="S573">
        <f>VLOOKUP(Table3[[#This Row],[summons_number]],GeocodeResults!A:G,6,FALSE)</f>
        <v>40.726565999999998</v>
      </c>
      <c r="T573">
        <f>VLOOKUP(Table3[[#This Row],[summons_number]],GeocodeResults!A:G,7,FALSE)</f>
        <v>-73.994110000000006</v>
      </c>
    </row>
    <row r="574" spans="1:20" x14ac:dyDescent="0.25">
      <c r="A574">
        <v>7937998416</v>
      </c>
      <c r="B574" s="1">
        <v>41525</v>
      </c>
      <c r="C574">
        <v>20</v>
      </c>
      <c r="D574">
        <f>VLOOKUP(Table3[[#This Row],[violation_code]],Table2[[violation_code]:[category]],3,FALSE)</f>
        <v>2</v>
      </c>
      <c r="E574">
        <v>353164</v>
      </c>
      <c r="F574">
        <v>1036</v>
      </c>
      <c r="G574">
        <v>1036</v>
      </c>
      <c r="H574" t="s">
        <v>32</v>
      </c>
      <c r="I574">
        <v>1036</v>
      </c>
      <c r="J574" s="2">
        <v>0.44166666666666665</v>
      </c>
      <c r="K574">
        <v>10</v>
      </c>
      <c r="L574">
        <v>174</v>
      </c>
      <c r="M574" t="s">
        <v>33</v>
      </c>
      <c r="N574" t="str">
        <f>CONCATENATE(Table3[[#This Row],[house_number]], " ",Table3[[#This Row],[street_name]])</f>
        <v>174 Forsyth St</v>
      </c>
      <c r="O574" t="s">
        <v>103</v>
      </c>
      <c r="P574" t="s">
        <v>13</v>
      </c>
      <c r="Q574">
        <v>10014</v>
      </c>
      <c r="R574" t="str">
        <f>CONCATENATE(Table3[[#This Row],[address]],",",Table3[[#This Row],[city]],",",Table3[[#This Row],[state]])</f>
        <v>174 Forsyth St,New York,NY</v>
      </c>
      <c r="S574">
        <f>VLOOKUP(Table3[[#This Row],[summons_number]],GeocodeResults!A:G,6,FALSE)</f>
        <v>40.721313000000002</v>
      </c>
      <c r="T574">
        <f>VLOOKUP(Table3[[#This Row],[summons_number]],GeocodeResults!A:G,7,FALSE)</f>
        <v>-73.991280000000003</v>
      </c>
    </row>
    <row r="575" spans="1:20" x14ac:dyDescent="0.25">
      <c r="A575">
        <v>7937998738</v>
      </c>
      <c r="B575" s="1">
        <v>41525</v>
      </c>
      <c r="C575">
        <v>14</v>
      </c>
      <c r="D575">
        <f>VLOOKUP(Table3[[#This Row],[violation_code]],Table2[[violation_code]:[category]],3,FALSE)</f>
        <v>2</v>
      </c>
      <c r="E575">
        <v>353164</v>
      </c>
      <c r="F575">
        <v>424</v>
      </c>
      <c r="G575">
        <v>424</v>
      </c>
      <c r="H575" t="s">
        <v>12</v>
      </c>
      <c r="I575">
        <v>1624</v>
      </c>
      <c r="J575" s="2">
        <v>0.68333333333333324</v>
      </c>
      <c r="K575">
        <v>16</v>
      </c>
      <c r="L575">
        <v>10</v>
      </c>
      <c r="M575" t="s">
        <v>40</v>
      </c>
      <c r="N575" t="str">
        <f>CONCATENATE(Table3[[#This Row],[house_number]], " ",Table3[[#This Row],[street_name]])</f>
        <v>10 Kenmare St</v>
      </c>
      <c r="O575" t="s">
        <v>103</v>
      </c>
      <c r="P575" t="s">
        <v>13</v>
      </c>
      <c r="Q575">
        <v>10014</v>
      </c>
      <c r="R575" t="str">
        <f>CONCATENATE(Table3[[#This Row],[address]],",",Table3[[#This Row],[city]],",",Table3[[#This Row],[state]])</f>
        <v>10 Kenmare St,New York,NY</v>
      </c>
      <c r="S575">
        <f>VLOOKUP(Table3[[#This Row],[summons_number]],GeocodeResults!A:G,6,FALSE)</f>
        <v>40.720387000000002</v>
      </c>
      <c r="T575">
        <f>VLOOKUP(Table3[[#This Row],[summons_number]],GeocodeResults!A:G,7,FALSE)</f>
        <v>-73.994410000000002</v>
      </c>
    </row>
    <row r="576" spans="1:20" x14ac:dyDescent="0.25">
      <c r="A576">
        <v>7937998702</v>
      </c>
      <c r="B576" s="1">
        <v>41525</v>
      </c>
      <c r="C576">
        <v>71</v>
      </c>
      <c r="D576">
        <f>VLOOKUP(Table3[[#This Row],[violation_code]],Table2[[violation_code]:[category]],3,FALSE)</f>
        <v>5</v>
      </c>
      <c r="E576">
        <v>353164</v>
      </c>
      <c r="F576">
        <v>405</v>
      </c>
      <c r="G576">
        <v>405</v>
      </c>
      <c r="H576" t="s">
        <v>12</v>
      </c>
      <c r="I576">
        <v>1605</v>
      </c>
      <c r="J576" s="2">
        <v>0.67013888888888884</v>
      </c>
      <c r="K576">
        <v>16</v>
      </c>
      <c r="L576">
        <v>101</v>
      </c>
      <c r="M576" t="s">
        <v>44</v>
      </c>
      <c r="N576" t="str">
        <f>CONCATENATE(Table3[[#This Row],[house_number]], " ",Table3[[#This Row],[street_name]])</f>
        <v>101 Crosby St</v>
      </c>
      <c r="O576" t="s">
        <v>103</v>
      </c>
      <c r="P576" t="s">
        <v>13</v>
      </c>
      <c r="Q576">
        <v>10014</v>
      </c>
      <c r="R576" t="str">
        <f>CONCATENATE(Table3[[#This Row],[address]],",",Table3[[#This Row],[city]],",",Table3[[#This Row],[state]])</f>
        <v>101 Crosby St,New York,NY</v>
      </c>
      <c r="S576">
        <f>VLOOKUP(Table3[[#This Row],[summons_number]],GeocodeResults!A:G,6,FALSE)</f>
        <v>40.723663000000002</v>
      </c>
      <c r="T576">
        <f>VLOOKUP(Table3[[#This Row],[summons_number]],GeocodeResults!A:G,7,FALSE)</f>
        <v>-73.997055000000003</v>
      </c>
    </row>
    <row r="577" spans="1:20" x14ac:dyDescent="0.25">
      <c r="A577">
        <v>7937998684</v>
      </c>
      <c r="B577" s="1">
        <v>41525</v>
      </c>
      <c r="C577">
        <v>16</v>
      </c>
      <c r="D577">
        <f>VLOOKUP(Table3[[#This Row],[violation_code]],Table2[[violation_code]:[category]],3,FALSE)</f>
        <v>2</v>
      </c>
      <c r="E577">
        <v>353164</v>
      </c>
      <c r="F577">
        <v>308</v>
      </c>
      <c r="G577">
        <v>308</v>
      </c>
      <c r="H577" t="s">
        <v>12</v>
      </c>
      <c r="I577">
        <v>1508</v>
      </c>
      <c r="J577" s="2">
        <v>0.63055555555555554</v>
      </c>
      <c r="K577">
        <v>15</v>
      </c>
      <c r="L577">
        <v>75</v>
      </c>
      <c r="M577" t="s">
        <v>43</v>
      </c>
      <c r="N577" t="str">
        <f>CONCATENATE(Table3[[#This Row],[house_number]], " ",Table3[[#This Row],[street_name]])</f>
        <v>75 Spring St</v>
      </c>
      <c r="O577" t="s">
        <v>103</v>
      </c>
      <c r="P577" t="s">
        <v>13</v>
      </c>
      <c r="Q577">
        <v>10014</v>
      </c>
      <c r="R577" t="str">
        <f>CONCATENATE(Table3[[#This Row],[address]],",",Table3[[#This Row],[city]],",",Table3[[#This Row],[state]])</f>
        <v>75 Spring St,New York,NY</v>
      </c>
      <c r="S577">
        <f>VLOOKUP(Table3[[#This Row],[summons_number]],GeocodeResults!A:G,6,FALSE)</f>
        <v>40.722645</v>
      </c>
      <c r="T577">
        <f>VLOOKUP(Table3[[#This Row],[summons_number]],GeocodeResults!A:G,7,FALSE)</f>
        <v>-73.997789999999995</v>
      </c>
    </row>
    <row r="578" spans="1:20" x14ac:dyDescent="0.25">
      <c r="A578">
        <v>7937998660</v>
      </c>
      <c r="B578" s="1">
        <v>41525</v>
      </c>
      <c r="C578">
        <v>14</v>
      </c>
      <c r="D578">
        <f>VLOOKUP(Table3[[#This Row],[violation_code]],Table2[[violation_code]:[category]],3,FALSE)</f>
        <v>2</v>
      </c>
      <c r="E578">
        <v>353164</v>
      </c>
      <c r="F578">
        <v>253</v>
      </c>
      <c r="G578">
        <v>253</v>
      </c>
      <c r="H578" t="s">
        <v>12</v>
      </c>
      <c r="I578">
        <v>1453</v>
      </c>
      <c r="J578" s="2">
        <v>0.62013888888888891</v>
      </c>
      <c r="K578">
        <v>14</v>
      </c>
      <c r="L578">
        <v>628</v>
      </c>
      <c r="M578" t="s">
        <v>17</v>
      </c>
      <c r="N578" t="str">
        <f>CONCATENATE(Table3[[#This Row],[house_number]], " ",Table3[[#This Row],[street_name]])</f>
        <v>628 Broadway</v>
      </c>
      <c r="O578" t="s">
        <v>103</v>
      </c>
      <c r="P578" t="s">
        <v>13</v>
      </c>
      <c r="Q578">
        <v>10014</v>
      </c>
      <c r="R578" t="str">
        <f>CONCATENATE(Table3[[#This Row],[address]],",",Table3[[#This Row],[city]],",",Table3[[#This Row],[state]])</f>
        <v>628 Broadway,New York,NY</v>
      </c>
      <c r="S578">
        <f>VLOOKUP(Table3[[#This Row],[summons_number]],GeocodeResults!A:G,6,FALSE)</f>
        <v>40.726086000000002</v>
      </c>
      <c r="T578">
        <f>VLOOKUP(Table3[[#This Row],[summons_number]],GeocodeResults!A:G,7,FALSE)</f>
        <v>-73.996129999999994</v>
      </c>
    </row>
    <row r="579" spans="1:20" x14ac:dyDescent="0.25">
      <c r="A579">
        <v>7937998659</v>
      </c>
      <c r="B579" s="1">
        <v>41525</v>
      </c>
      <c r="C579">
        <v>71</v>
      </c>
      <c r="D579">
        <f>VLOOKUP(Table3[[#This Row],[violation_code]],Table2[[violation_code]:[category]],3,FALSE)</f>
        <v>5</v>
      </c>
      <c r="E579">
        <v>353164</v>
      </c>
      <c r="F579">
        <v>249</v>
      </c>
      <c r="G579">
        <v>249</v>
      </c>
      <c r="H579" t="s">
        <v>12</v>
      </c>
      <c r="I579">
        <v>1449</v>
      </c>
      <c r="J579" s="2">
        <v>0.61736111111111114</v>
      </c>
      <c r="K579">
        <v>14</v>
      </c>
      <c r="L579">
        <v>644</v>
      </c>
      <c r="M579" t="s">
        <v>17</v>
      </c>
      <c r="N579" t="str">
        <f>CONCATENATE(Table3[[#This Row],[house_number]], " ",Table3[[#This Row],[street_name]])</f>
        <v>644 Broadway</v>
      </c>
      <c r="O579" t="s">
        <v>103</v>
      </c>
      <c r="P579" t="s">
        <v>13</v>
      </c>
      <c r="Q579">
        <v>10014</v>
      </c>
      <c r="R579" t="str">
        <f>CONCATENATE(Table3[[#This Row],[address]],",",Table3[[#This Row],[city]],",",Table3[[#This Row],[state]])</f>
        <v>644 Broadway,New York,NY</v>
      </c>
      <c r="S579">
        <f>VLOOKUP(Table3[[#This Row],[summons_number]],GeocodeResults!A:G,6,FALSE)</f>
        <v>40.726517000000001</v>
      </c>
      <c r="T579">
        <f>VLOOKUP(Table3[[#This Row],[summons_number]],GeocodeResults!A:G,7,FALSE)</f>
        <v>-73.995766000000003</v>
      </c>
    </row>
    <row r="580" spans="1:20" x14ac:dyDescent="0.25">
      <c r="A580">
        <v>7937998635</v>
      </c>
      <c r="B580" s="1">
        <v>41525</v>
      </c>
      <c r="C580">
        <v>14</v>
      </c>
      <c r="D580">
        <f>VLOOKUP(Table3[[#This Row],[violation_code]],Table2[[violation_code]:[category]],3,FALSE)</f>
        <v>2</v>
      </c>
      <c r="E580">
        <v>353164</v>
      </c>
      <c r="F580">
        <v>202</v>
      </c>
      <c r="G580">
        <v>202</v>
      </c>
      <c r="H580" t="s">
        <v>12</v>
      </c>
      <c r="I580">
        <v>1402</v>
      </c>
      <c r="J580" s="2">
        <v>0.58472222222222225</v>
      </c>
      <c r="K580">
        <v>14</v>
      </c>
      <c r="L580">
        <v>201</v>
      </c>
      <c r="M580" t="s">
        <v>26</v>
      </c>
      <c r="N580" t="str">
        <f>CONCATENATE(Table3[[#This Row],[house_number]], " ",Table3[[#This Row],[street_name]])</f>
        <v>201 E Houston St</v>
      </c>
      <c r="O580" t="s">
        <v>103</v>
      </c>
      <c r="P580" t="s">
        <v>13</v>
      </c>
      <c r="Q580">
        <v>10014</v>
      </c>
      <c r="R580" t="str">
        <f>CONCATENATE(Table3[[#This Row],[address]],",",Table3[[#This Row],[city]],",",Table3[[#This Row],[state]])</f>
        <v>201 E Houston St,New York,NY</v>
      </c>
      <c r="S580">
        <f>VLOOKUP(Table3[[#This Row],[summons_number]],GeocodeResults!A:G,6,FALSE)</f>
        <v>40.722473000000001</v>
      </c>
      <c r="T580">
        <f>VLOOKUP(Table3[[#This Row],[summons_number]],GeocodeResults!A:G,7,FALSE)</f>
        <v>-73.987335000000002</v>
      </c>
    </row>
    <row r="581" spans="1:20" x14ac:dyDescent="0.25">
      <c r="A581">
        <v>7937998623</v>
      </c>
      <c r="B581" s="1">
        <v>41525</v>
      </c>
      <c r="C581">
        <v>40</v>
      </c>
      <c r="D581">
        <f>VLOOKUP(Table3[[#This Row],[violation_code]],Table2[[violation_code]:[category]],3,FALSE)</f>
        <v>2</v>
      </c>
      <c r="E581">
        <v>353164</v>
      </c>
      <c r="F581">
        <v>159</v>
      </c>
      <c r="G581">
        <v>159</v>
      </c>
      <c r="H581" t="s">
        <v>12</v>
      </c>
      <c r="I581">
        <v>1359</v>
      </c>
      <c r="J581" s="2">
        <v>0.58263888888888882</v>
      </c>
      <c r="K581">
        <v>13</v>
      </c>
      <c r="L581">
        <v>188</v>
      </c>
      <c r="M581" t="s">
        <v>25</v>
      </c>
      <c r="N581" t="str">
        <f>CONCATENATE(Table3[[#This Row],[house_number]], " ",Table3[[#This Row],[street_name]])</f>
        <v>188 Ludlow St</v>
      </c>
      <c r="O581" t="s">
        <v>103</v>
      </c>
      <c r="P581" t="s">
        <v>13</v>
      </c>
      <c r="Q581">
        <v>10014</v>
      </c>
      <c r="R581" t="str">
        <f>CONCATENATE(Table3[[#This Row],[address]],",",Table3[[#This Row],[city]],",",Table3[[#This Row],[state]])</f>
        <v>188 Ludlow St,New York,NY</v>
      </c>
      <c r="S581">
        <f>VLOOKUP(Table3[[#This Row],[summons_number]],GeocodeResults!A:G,6,FALSE)</f>
        <v>40.722107000000001</v>
      </c>
      <c r="T581">
        <f>VLOOKUP(Table3[[#This Row],[summons_number]],GeocodeResults!A:G,7,FALSE)</f>
        <v>-73.98724</v>
      </c>
    </row>
    <row r="582" spans="1:20" x14ac:dyDescent="0.25">
      <c r="A582">
        <v>7937998600</v>
      </c>
      <c r="B582" s="1">
        <v>41525</v>
      </c>
      <c r="C582">
        <v>40</v>
      </c>
      <c r="D582">
        <f>VLOOKUP(Table3[[#This Row],[violation_code]],Table2[[violation_code]:[category]],3,FALSE)</f>
        <v>2</v>
      </c>
      <c r="E582">
        <v>353164</v>
      </c>
      <c r="F582">
        <v>123</v>
      </c>
      <c r="G582">
        <v>123</v>
      </c>
      <c r="H582" t="s">
        <v>12</v>
      </c>
      <c r="I582">
        <v>1323</v>
      </c>
      <c r="J582" s="2">
        <v>0.55763888888888891</v>
      </c>
      <c r="K582">
        <v>13</v>
      </c>
      <c r="L582">
        <v>164</v>
      </c>
      <c r="M582" t="s">
        <v>25</v>
      </c>
      <c r="N582" t="str">
        <f>CONCATENATE(Table3[[#This Row],[house_number]], " ",Table3[[#This Row],[street_name]])</f>
        <v>164 Ludlow St</v>
      </c>
      <c r="O582" t="s">
        <v>103</v>
      </c>
      <c r="P582" t="s">
        <v>13</v>
      </c>
      <c r="Q582">
        <v>10014</v>
      </c>
      <c r="R582" t="str">
        <f>CONCATENATE(Table3[[#This Row],[address]],",",Table3[[#This Row],[city]],",",Table3[[#This Row],[state]])</f>
        <v>164 Ludlow St,New York,NY</v>
      </c>
      <c r="S582">
        <f>VLOOKUP(Table3[[#This Row],[summons_number]],GeocodeResults!A:G,6,FALSE)</f>
        <v>40.721375000000002</v>
      </c>
      <c r="T582">
        <f>VLOOKUP(Table3[[#This Row],[summons_number]],GeocodeResults!A:G,7,FALSE)</f>
        <v>-73.987620000000007</v>
      </c>
    </row>
    <row r="583" spans="1:20" x14ac:dyDescent="0.25">
      <c r="A583">
        <v>7937998570</v>
      </c>
      <c r="B583" s="1">
        <v>41525</v>
      </c>
      <c r="C583">
        <v>10</v>
      </c>
      <c r="D583">
        <f>VLOOKUP(Table3[[#This Row],[violation_code]],Table2[[violation_code]:[category]],3,FALSE)</f>
        <v>2</v>
      </c>
      <c r="E583">
        <v>353164</v>
      </c>
      <c r="F583">
        <v>110</v>
      </c>
      <c r="G583">
        <v>110</v>
      </c>
      <c r="H583" t="s">
        <v>12</v>
      </c>
      <c r="I583">
        <v>1310</v>
      </c>
      <c r="J583" s="2">
        <v>0.54861111111111105</v>
      </c>
      <c r="K583">
        <v>13</v>
      </c>
      <c r="L583">
        <v>87</v>
      </c>
      <c r="M583" t="s">
        <v>35</v>
      </c>
      <c r="N583" t="str">
        <f>CONCATENATE(Table3[[#This Row],[house_number]], " ",Table3[[#This Row],[street_name]])</f>
        <v>87 Rivington St</v>
      </c>
      <c r="O583" t="s">
        <v>103</v>
      </c>
      <c r="P583" t="s">
        <v>13</v>
      </c>
      <c r="Q583">
        <v>10014</v>
      </c>
      <c r="R583" t="str">
        <f>CONCATENATE(Table3[[#This Row],[address]],",",Table3[[#This Row],[city]],",",Table3[[#This Row],[state]])</f>
        <v>87 Rivington St,New York,NY</v>
      </c>
      <c r="S583">
        <f>VLOOKUP(Table3[[#This Row],[summons_number]],GeocodeResults!A:G,6,FALSE)</f>
        <v>40.720219999999998</v>
      </c>
      <c r="T583">
        <f>VLOOKUP(Table3[[#This Row],[summons_number]],GeocodeResults!A:G,7,FALSE)</f>
        <v>-73.989009999999993</v>
      </c>
    </row>
    <row r="584" spans="1:20" x14ac:dyDescent="0.25">
      <c r="A584">
        <v>7937998544</v>
      </c>
      <c r="B584" s="1">
        <v>41525</v>
      </c>
      <c r="C584">
        <v>20</v>
      </c>
      <c r="D584">
        <f>VLOOKUP(Table3[[#This Row],[violation_code]],Table2[[violation_code]:[category]],3,FALSE)</f>
        <v>2</v>
      </c>
      <c r="E584">
        <v>353164</v>
      </c>
      <c r="F584">
        <v>1238</v>
      </c>
      <c r="G584">
        <v>38</v>
      </c>
      <c r="H584" t="s">
        <v>12</v>
      </c>
      <c r="I584">
        <v>1238</v>
      </c>
      <c r="J584" s="2">
        <v>0.52638888888888891</v>
      </c>
      <c r="K584">
        <v>12</v>
      </c>
      <c r="L584" t="s">
        <v>72</v>
      </c>
      <c r="M584" t="s">
        <v>20</v>
      </c>
      <c r="N584" t="str">
        <f>CONCATENATE(Table3[[#This Row],[house_number]], " ",Table3[[#This Row],[street_name]])</f>
        <v>223-225 Bowery</v>
      </c>
      <c r="O584" t="s">
        <v>103</v>
      </c>
      <c r="P584" t="s">
        <v>13</v>
      </c>
      <c r="Q584">
        <v>10014</v>
      </c>
      <c r="R584" t="str">
        <f>CONCATENATE(Table3[[#This Row],[address]],",",Table3[[#This Row],[city]],",",Table3[[#This Row],[state]])</f>
        <v>223-225 Bowery,New York,NY</v>
      </c>
      <c r="S584">
        <f>VLOOKUP(Table3[[#This Row],[summons_number]],GeocodeResults!A:G,6,FALSE)</f>
        <v>40.722026999999997</v>
      </c>
      <c r="T584">
        <f>VLOOKUP(Table3[[#This Row],[summons_number]],GeocodeResults!A:G,7,FALSE)</f>
        <v>-73.993300000000005</v>
      </c>
    </row>
    <row r="585" spans="1:20" x14ac:dyDescent="0.25">
      <c r="A585">
        <v>7937998714</v>
      </c>
      <c r="B585" s="1">
        <v>41525</v>
      </c>
      <c r="C585">
        <v>14</v>
      </c>
      <c r="D585">
        <f>VLOOKUP(Table3[[#This Row],[violation_code]],Table2[[violation_code]:[category]],3,FALSE)</f>
        <v>2</v>
      </c>
      <c r="E585">
        <v>353164</v>
      </c>
      <c r="F585">
        <v>411</v>
      </c>
      <c r="G585">
        <v>411</v>
      </c>
      <c r="H585" t="s">
        <v>12</v>
      </c>
      <c r="I585">
        <v>1611</v>
      </c>
      <c r="J585" s="2">
        <v>0.6743055555555556</v>
      </c>
      <c r="K585">
        <v>16</v>
      </c>
      <c r="L585">
        <v>13</v>
      </c>
      <c r="M585" t="s">
        <v>82</v>
      </c>
      <c r="N585" t="str">
        <f>CONCATENATE(Table3[[#This Row],[house_number]], " ",Table3[[#This Row],[street_name]])</f>
        <v>13 Cleveland Pl</v>
      </c>
      <c r="O585" t="s">
        <v>103</v>
      </c>
      <c r="P585" t="s">
        <v>13</v>
      </c>
      <c r="Q585">
        <v>10014</v>
      </c>
      <c r="R585" t="str">
        <f>CONCATENATE(Table3[[#This Row],[address]],",",Table3[[#This Row],[city]],",",Table3[[#This Row],[state]])</f>
        <v>13 Cleveland Pl,New York,NY</v>
      </c>
      <c r="S585">
        <f>VLOOKUP(Table3[[#This Row],[summons_number]],GeocodeResults!A:G,6,FALSE)</f>
        <v>40.72148</v>
      </c>
      <c r="T585">
        <f>VLOOKUP(Table3[[#This Row],[summons_number]],GeocodeResults!A:G,7,FALSE)</f>
        <v>-73.997314000000003</v>
      </c>
    </row>
    <row r="586" spans="1:20" x14ac:dyDescent="0.25">
      <c r="A586">
        <v>7937998696</v>
      </c>
      <c r="B586" s="1">
        <v>41525</v>
      </c>
      <c r="C586">
        <v>71</v>
      </c>
      <c r="D586">
        <f>VLOOKUP(Table3[[#This Row],[violation_code]],Table2[[violation_code]:[category]],3,FALSE)</f>
        <v>5</v>
      </c>
      <c r="E586">
        <v>353164</v>
      </c>
      <c r="F586">
        <v>402</v>
      </c>
      <c r="G586">
        <v>402</v>
      </c>
      <c r="H586" t="s">
        <v>12</v>
      </c>
      <c r="I586">
        <v>1602</v>
      </c>
      <c r="J586" s="2">
        <v>0.66805555555555562</v>
      </c>
      <c r="K586">
        <v>16</v>
      </c>
      <c r="L586">
        <v>120</v>
      </c>
      <c r="M586" t="s">
        <v>44</v>
      </c>
      <c r="N586" t="str">
        <f>CONCATENATE(Table3[[#This Row],[house_number]], " ",Table3[[#This Row],[street_name]])</f>
        <v>120 Crosby St</v>
      </c>
      <c r="O586" t="s">
        <v>103</v>
      </c>
      <c r="P586" t="s">
        <v>13</v>
      </c>
      <c r="Q586">
        <v>10014</v>
      </c>
      <c r="R586" t="str">
        <f>CONCATENATE(Table3[[#This Row],[address]],",",Table3[[#This Row],[city]],",",Table3[[#This Row],[state]])</f>
        <v>120 Crosby St,New York,NY</v>
      </c>
      <c r="S586">
        <f>VLOOKUP(Table3[[#This Row],[summons_number]],GeocodeResults!A:G,6,FALSE)</f>
        <v>40.724376999999997</v>
      </c>
      <c r="T586">
        <f>VLOOKUP(Table3[[#This Row],[summons_number]],GeocodeResults!A:G,7,FALSE)</f>
        <v>-73.996629999999996</v>
      </c>
    </row>
    <row r="587" spans="1:20" x14ac:dyDescent="0.25">
      <c r="A587">
        <v>7937998672</v>
      </c>
      <c r="B587" s="1">
        <v>41525</v>
      </c>
      <c r="C587">
        <v>16</v>
      </c>
      <c r="D587">
        <f>VLOOKUP(Table3[[#This Row],[violation_code]],Table2[[violation_code]:[category]],3,FALSE)</f>
        <v>2</v>
      </c>
      <c r="E587">
        <v>353164</v>
      </c>
      <c r="F587">
        <v>306</v>
      </c>
      <c r="G587">
        <v>306</v>
      </c>
      <c r="H587" t="s">
        <v>12</v>
      </c>
      <c r="I587">
        <v>1506</v>
      </c>
      <c r="J587" s="2">
        <v>0.62916666666666665</v>
      </c>
      <c r="K587">
        <v>15</v>
      </c>
      <c r="L587">
        <v>75</v>
      </c>
      <c r="M587" t="s">
        <v>43</v>
      </c>
      <c r="N587" t="str">
        <f>CONCATENATE(Table3[[#This Row],[house_number]], " ",Table3[[#This Row],[street_name]])</f>
        <v>75 Spring St</v>
      </c>
      <c r="O587" t="s">
        <v>103</v>
      </c>
      <c r="P587" t="s">
        <v>13</v>
      </c>
      <c r="Q587">
        <v>10014</v>
      </c>
      <c r="R587" t="str">
        <f>CONCATENATE(Table3[[#This Row],[address]],",",Table3[[#This Row],[city]],",",Table3[[#This Row],[state]])</f>
        <v>75 Spring St,New York,NY</v>
      </c>
      <c r="S587">
        <f>VLOOKUP(Table3[[#This Row],[summons_number]],GeocodeResults!A:G,6,FALSE)</f>
        <v>40.722645</v>
      </c>
      <c r="T587">
        <f>VLOOKUP(Table3[[#This Row],[summons_number]],GeocodeResults!A:G,7,FALSE)</f>
        <v>-73.997789999999995</v>
      </c>
    </row>
    <row r="588" spans="1:20" x14ac:dyDescent="0.25">
      <c r="A588">
        <v>7937998647</v>
      </c>
      <c r="B588" s="1">
        <v>41525</v>
      </c>
      <c r="C588">
        <v>14</v>
      </c>
      <c r="D588">
        <f>VLOOKUP(Table3[[#This Row],[violation_code]],Table2[[violation_code]:[category]],3,FALSE)</f>
        <v>2</v>
      </c>
      <c r="E588">
        <v>353164</v>
      </c>
      <c r="F588">
        <v>205</v>
      </c>
      <c r="G588">
        <v>205</v>
      </c>
      <c r="H588" t="s">
        <v>12</v>
      </c>
      <c r="I588">
        <v>1405</v>
      </c>
      <c r="J588" s="2">
        <v>0.58680555555555558</v>
      </c>
      <c r="K588">
        <v>14</v>
      </c>
      <c r="L588">
        <v>201</v>
      </c>
      <c r="M588" t="s">
        <v>26</v>
      </c>
      <c r="N588" t="str">
        <f>CONCATENATE(Table3[[#This Row],[house_number]], " ",Table3[[#This Row],[street_name]])</f>
        <v>201 E Houston St</v>
      </c>
      <c r="O588" t="s">
        <v>103</v>
      </c>
      <c r="P588" t="s">
        <v>13</v>
      </c>
      <c r="Q588">
        <v>10014</v>
      </c>
      <c r="R588" t="str">
        <f>CONCATENATE(Table3[[#This Row],[address]],",",Table3[[#This Row],[city]],",",Table3[[#This Row],[state]])</f>
        <v>201 E Houston St,New York,NY</v>
      </c>
      <c r="S588">
        <f>VLOOKUP(Table3[[#This Row],[summons_number]],GeocodeResults!A:G,6,FALSE)</f>
        <v>40.722473000000001</v>
      </c>
      <c r="T588">
        <f>VLOOKUP(Table3[[#This Row],[summons_number]],GeocodeResults!A:G,7,FALSE)</f>
        <v>-73.987335000000002</v>
      </c>
    </row>
    <row r="589" spans="1:20" x14ac:dyDescent="0.25">
      <c r="A589">
        <v>7937998532</v>
      </c>
      <c r="B589" s="1">
        <v>41525</v>
      </c>
      <c r="C589">
        <v>71</v>
      </c>
      <c r="D589">
        <f>VLOOKUP(Table3[[#This Row],[violation_code]],Table2[[violation_code]:[category]],3,FALSE)</f>
        <v>5</v>
      </c>
      <c r="E589">
        <v>353164</v>
      </c>
      <c r="F589">
        <v>1225</v>
      </c>
      <c r="G589">
        <v>25</v>
      </c>
      <c r="H589" t="s">
        <v>12</v>
      </c>
      <c r="I589">
        <v>1225</v>
      </c>
      <c r="J589" s="2">
        <v>0.51736111111111105</v>
      </c>
      <c r="K589">
        <v>12</v>
      </c>
      <c r="L589">
        <v>26</v>
      </c>
      <c r="M589" t="s">
        <v>64</v>
      </c>
      <c r="N589" t="str">
        <f>CONCATENATE(Table3[[#This Row],[house_number]], " ",Table3[[#This Row],[street_name]])</f>
        <v>26 Bond St</v>
      </c>
      <c r="O589" t="s">
        <v>103</v>
      </c>
      <c r="P589" t="s">
        <v>13</v>
      </c>
      <c r="Q589">
        <v>10014</v>
      </c>
      <c r="R589" t="str">
        <f>CONCATENATE(Table3[[#This Row],[address]],",",Table3[[#This Row],[city]],",",Table3[[#This Row],[state]])</f>
        <v>26 Bond St,New York,NY</v>
      </c>
      <c r="S589">
        <f>VLOOKUP(Table3[[#This Row],[summons_number]],GeocodeResults!A:G,6,FALSE)</f>
        <v>40.726585</v>
      </c>
      <c r="T589">
        <f>VLOOKUP(Table3[[#This Row],[summons_number]],GeocodeResults!A:G,7,FALSE)</f>
        <v>-73.993880000000004</v>
      </c>
    </row>
    <row r="590" spans="1:20" x14ac:dyDescent="0.25">
      <c r="A590">
        <v>7937998489</v>
      </c>
      <c r="B590" s="1">
        <v>41525</v>
      </c>
      <c r="C590">
        <v>14</v>
      </c>
      <c r="D590">
        <f>VLOOKUP(Table3[[#This Row],[violation_code]],Table2[[violation_code]:[category]],3,FALSE)</f>
        <v>2</v>
      </c>
      <c r="E590">
        <v>353164</v>
      </c>
      <c r="F590">
        <v>1133</v>
      </c>
      <c r="G590">
        <v>1133</v>
      </c>
      <c r="H590" t="s">
        <v>32</v>
      </c>
      <c r="I590">
        <v>1133</v>
      </c>
      <c r="J590" s="2">
        <v>0.48125000000000001</v>
      </c>
      <c r="K590">
        <v>11</v>
      </c>
      <c r="L590">
        <v>87</v>
      </c>
      <c r="M590" t="s">
        <v>26</v>
      </c>
      <c r="N590" t="str">
        <f>CONCATENATE(Table3[[#This Row],[house_number]], " ",Table3[[#This Row],[street_name]])</f>
        <v>87 E Houston St</v>
      </c>
      <c r="O590" t="s">
        <v>103</v>
      </c>
      <c r="P590" t="s">
        <v>13</v>
      </c>
      <c r="Q590">
        <v>10014</v>
      </c>
      <c r="R590" t="str">
        <f>CONCATENATE(Table3[[#This Row],[address]],",",Table3[[#This Row],[city]],",",Table3[[#This Row],[state]])</f>
        <v>87 E Houston St,New York,NY</v>
      </c>
      <c r="S590">
        <f>VLOOKUP(Table3[[#This Row],[summons_number]],GeocodeResults!A:G,6,FALSE)</f>
        <v>40.724150000000002</v>
      </c>
      <c r="T590">
        <f>VLOOKUP(Table3[[#This Row],[summons_number]],GeocodeResults!A:G,7,FALSE)</f>
        <v>-73.992819999999995</v>
      </c>
    </row>
    <row r="591" spans="1:20" x14ac:dyDescent="0.25">
      <c r="A591">
        <v>7937998428</v>
      </c>
      <c r="B591" s="1">
        <v>41525</v>
      </c>
      <c r="C591">
        <v>40</v>
      </c>
      <c r="D591">
        <f>VLOOKUP(Table3[[#This Row],[violation_code]],Table2[[violation_code]:[category]],3,FALSE)</f>
        <v>2</v>
      </c>
      <c r="E591">
        <v>353164</v>
      </c>
      <c r="F591">
        <v>1045</v>
      </c>
      <c r="G591">
        <v>1045</v>
      </c>
      <c r="H591" t="s">
        <v>32</v>
      </c>
      <c r="I591">
        <v>1045</v>
      </c>
      <c r="J591" s="2">
        <v>0.44791666666666669</v>
      </c>
      <c r="K591">
        <v>10</v>
      </c>
      <c r="L591">
        <v>173</v>
      </c>
      <c r="M591" t="s">
        <v>27</v>
      </c>
      <c r="N591" t="str">
        <f>CONCATENATE(Table3[[#This Row],[house_number]], " ",Table3[[#This Row],[street_name]])</f>
        <v>173 Elizabeth St</v>
      </c>
      <c r="O591" t="s">
        <v>103</v>
      </c>
      <c r="P591" t="s">
        <v>13</v>
      </c>
      <c r="Q591">
        <v>10014</v>
      </c>
      <c r="R591" t="str">
        <f>CONCATENATE(Table3[[#This Row],[address]],",",Table3[[#This Row],[city]],",",Table3[[#This Row],[state]])</f>
        <v>173 Elizabeth St,New York,NY</v>
      </c>
      <c r="S591">
        <f>VLOOKUP(Table3[[#This Row],[summons_number]],GeocodeResults!A:G,6,FALSE)</f>
        <v>40.721159999999998</v>
      </c>
      <c r="T591">
        <f>VLOOKUP(Table3[[#This Row],[summons_number]],GeocodeResults!A:G,7,FALSE)</f>
        <v>-73.994834999999995</v>
      </c>
    </row>
    <row r="592" spans="1:20" x14ac:dyDescent="0.25">
      <c r="A592">
        <v>7937999056</v>
      </c>
      <c r="B592" s="1">
        <v>41531</v>
      </c>
      <c r="C592">
        <v>38</v>
      </c>
      <c r="D592">
        <f>VLOOKUP(Table3[[#This Row],[violation_code]],Table2[[violation_code]:[category]],3,FALSE)</f>
        <v>5</v>
      </c>
      <c r="E592">
        <v>353164</v>
      </c>
      <c r="F592">
        <v>547</v>
      </c>
      <c r="G592">
        <v>547</v>
      </c>
      <c r="H592" t="s">
        <v>12</v>
      </c>
      <c r="I592">
        <v>1747</v>
      </c>
      <c r="J592" s="2">
        <v>0.74097222222222225</v>
      </c>
      <c r="K592">
        <v>17</v>
      </c>
      <c r="L592">
        <v>632</v>
      </c>
      <c r="M592" t="s">
        <v>17</v>
      </c>
      <c r="N592" t="str">
        <f>CONCATENATE(Table3[[#This Row],[house_number]], " ",Table3[[#This Row],[street_name]])</f>
        <v>632 Broadway</v>
      </c>
      <c r="O592" t="s">
        <v>103</v>
      </c>
      <c r="P592" t="s">
        <v>13</v>
      </c>
      <c r="Q592">
        <v>10014</v>
      </c>
      <c r="R592" t="str">
        <f>CONCATENATE(Table3[[#This Row],[address]],",",Table3[[#This Row],[city]],",",Table3[[#This Row],[state]])</f>
        <v>632 Broadway,New York,NY</v>
      </c>
      <c r="S592">
        <f>VLOOKUP(Table3[[#This Row],[summons_number]],GeocodeResults!A:G,6,FALSE)</f>
        <v>40.726170000000003</v>
      </c>
      <c r="T592">
        <f>VLOOKUP(Table3[[#This Row],[summons_number]],GeocodeResults!A:G,7,FALSE)</f>
        <v>-73.99606</v>
      </c>
    </row>
    <row r="593" spans="1:20" x14ac:dyDescent="0.25">
      <c r="A593">
        <v>7937999044</v>
      </c>
      <c r="B593" s="1">
        <v>41531</v>
      </c>
      <c r="C593">
        <v>38</v>
      </c>
      <c r="D593">
        <f>VLOOKUP(Table3[[#This Row],[violation_code]],Table2[[violation_code]:[category]],3,FALSE)</f>
        <v>5</v>
      </c>
      <c r="E593">
        <v>353164</v>
      </c>
      <c r="F593">
        <v>539</v>
      </c>
      <c r="G593">
        <v>539</v>
      </c>
      <c r="H593" t="s">
        <v>12</v>
      </c>
      <c r="I593">
        <v>1739</v>
      </c>
      <c r="J593" s="2">
        <v>0.73541666666666661</v>
      </c>
      <c r="K593">
        <v>17</v>
      </c>
      <c r="L593">
        <v>2</v>
      </c>
      <c r="M593" t="s">
        <v>64</v>
      </c>
      <c r="N593" t="str">
        <f>CONCATENATE(Table3[[#This Row],[house_number]], " ",Table3[[#This Row],[street_name]])</f>
        <v>2 Bond St</v>
      </c>
      <c r="O593" t="s">
        <v>103</v>
      </c>
      <c r="P593" t="s">
        <v>13</v>
      </c>
      <c r="Q593">
        <v>10014</v>
      </c>
      <c r="R593" t="str">
        <f>CONCATENATE(Table3[[#This Row],[address]],",",Table3[[#This Row],[city]],",",Table3[[#This Row],[state]])</f>
        <v>2 Bond St,New York,NY</v>
      </c>
      <c r="S593">
        <f>VLOOKUP(Table3[[#This Row],[summons_number]],GeocodeResults!A:G,6,FALSE)</f>
        <v>40.726979999999998</v>
      </c>
      <c r="T593">
        <f>VLOOKUP(Table3[[#This Row],[summons_number]],GeocodeResults!A:G,7,FALSE)</f>
        <v>-73.994675000000001</v>
      </c>
    </row>
    <row r="594" spans="1:20" x14ac:dyDescent="0.25">
      <c r="A594">
        <v>7937999019</v>
      </c>
      <c r="B594" s="1">
        <v>41531</v>
      </c>
      <c r="C594">
        <v>16</v>
      </c>
      <c r="D594">
        <f>VLOOKUP(Table3[[#This Row],[violation_code]],Table2[[violation_code]:[category]],3,FALSE)</f>
        <v>2</v>
      </c>
      <c r="E594">
        <v>353164</v>
      </c>
      <c r="F594">
        <v>448</v>
      </c>
      <c r="G594">
        <v>448</v>
      </c>
      <c r="H594" t="s">
        <v>12</v>
      </c>
      <c r="I594">
        <v>1648</v>
      </c>
      <c r="J594" s="2">
        <v>0.70000000000000007</v>
      </c>
      <c r="K594">
        <v>16</v>
      </c>
      <c r="L594">
        <v>69</v>
      </c>
      <c r="M594" t="s">
        <v>43</v>
      </c>
      <c r="N594" t="str">
        <f>CONCATENATE(Table3[[#This Row],[house_number]], " ",Table3[[#This Row],[street_name]])</f>
        <v>69 Spring St</v>
      </c>
      <c r="O594" t="s">
        <v>103</v>
      </c>
      <c r="P594" t="s">
        <v>13</v>
      </c>
      <c r="Q594">
        <v>10014</v>
      </c>
      <c r="R594" t="str">
        <f>CONCATENATE(Table3[[#This Row],[address]],",",Table3[[#This Row],[city]],",",Table3[[#This Row],[state]])</f>
        <v>69 Spring St,New York,NY</v>
      </c>
      <c r="S594">
        <f>VLOOKUP(Table3[[#This Row],[summons_number]],GeocodeResults!A:G,6,FALSE)</f>
        <v>40.722515000000001</v>
      </c>
      <c r="T594">
        <f>VLOOKUP(Table3[[#This Row],[summons_number]],GeocodeResults!A:G,7,FALSE)</f>
        <v>-73.997479999999996</v>
      </c>
    </row>
    <row r="595" spans="1:20" x14ac:dyDescent="0.25">
      <c r="A595">
        <v>7937998982</v>
      </c>
      <c r="B595" s="1">
        <v>41531</v>
      </c>
      <c r="C595">
        <v>38</v>
      </c>
      <c r="D595">
        <f>VLOOKUP(Table3[[#This Row],[violation_code]],Table2[[violation_code]:[category]],3,FALSE)</f>
        <v>5</v>
      </c>
      <c r="E595">
        <v>353164</v>
      </c>
      <c r="F595">
        <v>420</v>
      </c>
      <c r="G595">
        <v>420</v>
      </c>
      <c r="H595" t="s">
        <v>12</v>
      </c>
      <c r="I595">
        <v>1620</v>
      </c>
      <c r="J595" s="2">
        <v>0.68055555555555547</v>
      </c>
      <c r="K595">
        <v>16</v>
      </c>
      <c r="L595">
        <v>579</v>
      </c>
      <c r="M595" t="s">
        <v>17</v>
      </c>
      <c r="N595" t="str">
        <f>CONCATENATE(Table3[[#This Row],[house_number]], " ",Table3[[#This Row],[street_name]])</f>
        <v>579 Broadway</v>
      </c>
      <c r="O595" t="s">
        <v>103</v>
      </c>
      <c r="P595" t="s">
        <v>13</v>
      </c>
      <c r="Q595">
        <v>10014</v>
      </c>
      <c r="R595" t="str">
        <f>CONCATENATE(Table3[[#This Row],[address]],",",Table3[[#This Row],[city]],",",Table3[[#This Row],[state]])</f>
        <v>579 Broadway,New York,NY</v>
      </c>
      <c r="S595">
        <f>VLOOKUP(Table3[[#This Row],[summons_number]],GeocodeResults!A:G,6,FALSE)</f>
        <v>40.724598</v>
      </c>
      <c r="T595">
        <f>VLOOKUP(Table3[[#This Row],[summons_number]],GeocodeResults!A:G,7,FALSE)</f>
        <v>-73.997569999999996</v>
      </c>
    </row>
    <row r="596" spans="1:20" x14ac:dyDescent="0.25">
      <c r="A596">
        <v>7937998921</v>
      </c>
      <c r="B596" s="1">
        <v>41531</v>
      </c>
      <c r="C596">
        <v>40</v>
      </c>
      <c r="D596">
        <f>VLOOKUP(Table3[[#This Row],[violation_code]],Table2[[violation_code]:[category]],3,FALSE)</f>
        <v>2</v>
      </c>
      <c r="E596">
        <v>353164</v>
      </c>
      <c r="F596">
        <v>300</v>
      </c>
      <c r="G596">
        <v>300</v>
      </c>
      <c r="H596" t="s">
        <v>12</v>
      </c>
      <c r="I596">
        <v>1500</v>
      </c>
      <c r="J596" s="2">
        <v>0.625</v>
      </c>
      <c r="K596">
        <v>15</v>
      </c>
      <c r="L596">
        <v>274</v>
      </c>
      <c r="M596" t="s">
        <v>15</v>
      </c>
      <c r="N596" t="str">
        <f>CONCATENATE(Table3[[#This Row],[house_number]], " ",Table3[[#This Row],[street_name]])</f>
        <v>274 Mercer St</v>
      </c>
      <c r="O596" t="s">
        <v>103</v>
      </c>
      <c r="P596" t="s">
        <v>13</v>
      </c>
      <c r="Q596">
        <v>10014</v>
      </c>
      <c r="R596" t="str">
        <f>CONCATENATE(Table3[[#This Row],[address]],",",Table3[[#This Row],[city]],",",Table3[[#This Row],[state]])</f>
        <v>274 Mercer St,New York,NY</v>
      </c>
      <c r="S596">
        <f>VLOOKUP(Table3[[#This Row],[summons_number]],GeocodeResults!A:G,6,FALSE)</f>
        <v>40.729182999999999</v>
      </c>
      <c r="T596">
        <f>VLOOKUP(Table3[[#This Row],[summons_number]],GeocodeResults!A:G,7,FALSE)</f>
        <v>-73.994649999999993</v>
      </c>
    </row>
    <row r="597" spans="1:20" x14ac:dyDescent="0.25">
      <c r="A597">
        <v>7937998908</v>
      </c>
      <c r="B597" s="1">
        <v>41531</v>
      </c>
      <c r="C597">
        <v>37</v>
      </c>
      <c r="D597">
        <f>VLOOKUP(Table3[[#This Row],[violation_code]],Table2[[violation_code]:[category]],3,FALSE)</f>
        <v>4</v>
      </c>
      <c r="E597">
        <v>353164</v>
      </c>
      <c r="F597">
        <v>220</v>
      </c>
      <c r="G597">
        <v>220</v>
      </c>
      <c r="H597" t="s">
        <v>12</v>
      </c>
      <c r="I597">
        <v>1420</v>
      </c>
      <c r="J597" s="2">
        <v>0.59722222222222221</v>
      </c>
      <c r="K597">
        <v>14</v>
      </c>
      <c r="L597">
        <v>1</v>
      </c>
      <c r="M597" t="s">
        <v>28</v>
      </c>
      <c r="N597" t="str">
        <f>CONCATENATE(Table3[[#This Row],[house_number]], " ",Table3[[#This Row],[street_name]])</f>
        <v>1 W 3rd St</v>
      </c>
      <c r="O597" t="s">
        <v>103</v>
      </c>
      <c r="P597" t="s">
        <v>13</v>
      </c>
      <c r="Q597">
        <v>10014</v>
      </c>
      <c r="R597" t="str">
        <f>CONCATENATE(Table3[[#This Row],[address]],",",Table3[[#This Row],[city]],",",Table3[[#This Row],[state]])</f>
        <v>1 W 3rd St,New York,NY</v>
      </c>
      <c r="S597">
        <f>VLOOKUP(Table3[[#This Row],[summons_number]],GeocodeResults!A:G,6,FALSE)</f>
        <v>40.727879999999999</v>
      </c>
      <c r="T597">
        <f>VLOOKUP(Table3[[#This Row],[summons_number]],GeocodeResults!A:G,7,FALSE)</f>
        <v>-73.994739999999993</v>
      </c>
    </row>
    <row r="598" spans="1:20" x14ac:dyDescent="0.25">
      <c r="A598">
        <v>7937998854</v>
      </c>
      <c r="B598" s="1">
        <v>41531</v>
      </c>
      <c r="C598">
        <v>38</v>
      </c>
      <c r="D598">
        <f>VLOOKUP(Table3[[#This Row],[violation_code]],Table2[[violation_code]:[category]],3,FALSE)</f>
        <v>5</v>
      </c>
      <c r="E598">
        <v>353164</v>
      </c>
      <c r="F598">
        <v>159</v>
      </c>
      <c r="G598">
        <v>159</v>
      </c>
      <c r="H598" t="s">
        <v>12</v>
      </c>
      <c r="I598">
        <v>1359</v>
      </c>
      <c r="J598" s="2">
        <v>0.58263888888888882</v>
      </c>
      <c r="K598">
        <v>13</v>
      </c>
      <c r="L598">
        <v>2</v>
      </c>
      <c r="M598" t="s">
        <v>64</v>
      </c>
      <c r="N598" t="str">
        <f>CONCATENATE(Table3[[#This Row],[house_number]], " ",Table3[[#This Row],[street_name]])</f>
        <v>2 Bond St</v>
      </c>
      <c r="O598" t="s">
        <v>103</v>
      </c>
      <c r="P598" t="s">
        <v>13</v>
      </c>
      <c r="Q598">
        <v>10014</v>
      </c>
      <c r="R598" t="str">
        <f>CONCATENATE(Table3[[#This Row],[address]],",",Table3[[#This Row],[city]],",",Table3[[#This Row],[state]])</f>
        <v>2 Bond St,New York,NY</v>
      </c>
      <c r="S598">
        <f>VLOOKUP(Table3[[#This Row],[summons_number]],GeocodeResults!A:G,6,FALSE)</f>
        <v>40.726979999999998</v>
      </c>
      <c r="T598">
        <f>VLOOKUP(Table3[[#This Row],[summons_number]],GeocodeResults!A:G,7,FALSE)</f>
        <v>-73.994675000000001</v>
      </c>
    </row>
    <row r="599" spans="1:20" x14ac:dyDescent="0.25">
      <c r="A599">
        <v>7937998842</v>
      </c>
      <c r="B599" s="1">
        <v>41531</v>
      </c>
      <c r="C599">
        <v>40</v>
      </c>
      <c r="D599">
        <f>VLOOKUP(Table3[[#This Row],[violation_code]],Table2[[violation_code]:[category]],3,FALSE)</f>
        <v>2</v>
      </c>
      <c r="E599">
        <v>353164</v>
      </c>
      <c r="F599">
        <v>151</v>
      </c>
      <c r="G599">
        <v>151</v>
      </c>
      <c r="H599" t="s">
        <v>12</v>
      </c>
      <c r="I599">
        <v>1351</v>
      </c>
      <c r="J599" s="2">
        <v>0.57708333333333328</v>
      </c>
      <c r="K599">
        <v>13</v>
      </c>
      <c r="L599">
        <v>1</v>
      </c>
      <c r="M599" t="s">
        <v>30</v>
      </c>
      <c r="N599" t="str">
        <f>CONCATENATE(Table3[[#This Row],[house_number]], " ",Table3[[#This Row],[street_name]])</f>
        <v>1 Great Jones St</v>
      </c>
      <c r="O599" t="s">
        <v>103</v>
      </c>
      <c r="P599" t="s">
        <v>13</v>
      </c>
      <c r="Q599">
        <v>10014</v>
      </c>
      <c r="R599" t="str">
        <f>CONCATENATE(Table3[[#This Row],[address]],",",Table3[[#This Row],[city]],",",Table3[[#This Row],[state]])</f>
        <v>1 Great Jones St,New York,NY</v>
      </c>
      <c r="S599">
        <f>VLOOKUP(Table3[[#This Row],[summons_number]],GeocodeResults!A:G,6,FALSE)</f>
        <v>40.732353000000003</v>
      </c>
      <c r="T599">
        <f>VLOOKUP(Table3[[#This Row],[summons_number]],GeocodeResults!A:G,7,FALSE)</f>
        <v>-74.001750000000001</v>
      </c>
    </row>
    <row r="600" spans="1:20" x14ac:dyDescent="0.25">
      <c r="A600">
        <v>7937998817</v>
      </c>
      <c r="B600" s="1">
        <v>41531</v>
      </c>
      <c r="C600">
        <v>20</v>
      </c>
      <c r="D600">
        <f>VLOOKUP(Table3[[#This Row],[violation_code]],Table2[[violation_code]:[category]],3,FALSE)</f>
        <v>2</v>
      </c>
      <c r="E600">
        <v>353164</v>
      </c>
      <c r="F600">
        <v>132</v>
      </c>
      <c r="G600">
        <v>132</v>
      </c>
      <c r="H600" t="s">
        <v>12</v>
      </c>
      <c r="I600">
        <v>1332</v>
      </c>
      <c r="J600" s="2">
        <v>0.56388888888888888</v>
      </c>
      <c r="K600">
        <v>13</v>
      </c>
      <c r="L600">
        <v>350</v>
      </c>
      <c r="M600" t="s">
        <v>20</v>
      </c>
      <c r="N600" t="str">
        <f>CONCATENATE(Table3[[#This Row],[house_number]], " ",Table3[[#This Row],[street_name]])</f>
        <v>350 Bowery</v>
      </c>
      <c r="O600" t="s">
        <v>103</v>
      </c>
      <c r="P600" t="s">
        <v>13</v>
      </c>
      <c r="Q600">
        <v>10014</v>
      </c>
      <c r="R600" t="str">
        <f>CONCATENATE(Table3[[#This Row],[address]],",",Table3[[#This Row],[city]],",",Table3[[#This Row],[state]])</f>
        <v>350 Bowery,New York,NY</v>
      </c>
      <c r="S600">
        <f>VLOOKUP(Table3[[#This Row],[summons_number]],GeocodeResults!A:G,6,FALSE)</f>
        <v>40.72645</v>
      </c>
      <c r="T600">
        <f>VLOOKUP(Table3[[#This Row],[summons_number]],GeocodeResults!A:G,7,FALSE)</f>
        <v>-73.991844</v>
      </c>
    </row>
    <row r="601" spans="1:20" x14ac:dyDescent="0.25">
      <c r="A601">
        <v>7937998805</v>
      </c>
      <c r="B601" s="1">
        <v>41531</v>
      </c>
      <c r="C601">
        <v>70</v>
      </c>
      <c r="D601">
        <f>VLOOKUP(Table3[[#This Row],[violation_code]],Table2[[violation_code]:[category]],3,FALSE)</f>
        <v>5</v>
      </c>
      <c r="E601">
        <v>353164</v>
      </c>
      <c r="F601">
        <v>128</v>
      </c>
      <c r="G601">
        <v>128</v>
      </c>
      <c r="H601" t="s">
        <v>12</v>
      </c>
      <c r="I601">
        <v>1328</v>
      </c>
      <c r="J601" s="2">
        <v>0.56111111111111112</v>
      </c>
      <c r="K601">
        <v>13</v>
      </c>
      <c r="L601">
        <v>334</v>
      </c>
      <c r="M601" t="s">
        <v>20</v>
      </c>
      <c r="N601" t="str">
        <f>CONCATENATE(Table3[[#This Row],[house_number]], " ",Table3[[#This Row],[street_name]])</f>
        <v>334 Bowery</v>
      </c>
      <c r="O601" t="s">
        <v>103</v>
      </c>
      <c r="P601" t="s">
        <v>13</v>
      </c>
      <c r="Q601">
        <v>10014</v>
      </c>
      <c r="R601" t="str">
        <f>CONCATENATE(Table3[[#This Row],[address]],",",Table3[[#This Row],[city]],",",Table3[[#This Row],[state]])</f>
        <v>334 Bowery,New York,NY</v>
      </c>
      <c r="S601">
        <f>VLOOKUP(Table3[[#This Row],[summons_number]],GeocodeResults!A:G,6,FALSE)</f>
        <v>40.725856999999998</v>
      </c>
      <c r="T601">
        <f>VLOOKUP(Table3[[#This Row],[summons_number]],GeocodeResults!A:G,7,FALSE)</f>
        <v>-73.992059999999995</v>
      </c>
    </row>
    <row r="602" spans="1:20" x14ac:dyDescent="0.25">
      <c r="A602">
        <v>7937998763</v>
      </c>
      <c r="B602" s="1">
        <v>41531</v>
      </c>
      <c r="C602">
        <v>14</v>
      </c>
      <c r="D602">
        <f>VLOOKUP(Table3[[#This Row],[violation_code]],Table2[[violation_code]:[category]],3,FALSE)</f>
        <v>2</v>
      </c>
      <c r="E602">
        <v>353164</v>
      </c>
      <c r="F602">
        <v>109</v>
      </c>
      <c r="G602">
        <v>109</v>
      </c>
      <c r="H602" t="s">
        <v>12</v>
      </c>
      <c r="I602">
        <v>1309</v>
      </c>
      <c r="J602" s="2">
        <v>0.54791666666666672</v>
      </c>
      <c r="K602">
        <v>13</v>
      </c>
      <c r="L602">
        <v>304</v>
      </c>
      <c r="M602" t="s">
        <v>27</v>
      </c>
      <c r="N602" t="str">
        <f>CONCATENATE(Table3[[#This Row],[house_number]], " ",Table3[[#This Row],[street_name]])</f>
        <v>304 Elizabeth St</v>
      </c>
      <c r="O602" t="s">
        <v>103</v>
      </c>
      <c r="P602" t="s">
        <v>13</v>
      </c>
      <c r="Q602">
        <v>10014</v>
      </c>
      <c r="R602" t="str">
        <f>CONCATENATE(Table3[[#This Row],[address]],",",Table3[[#This Row],[city]],",",Table3[[#This Row],[state]])</f>
        <v>304 Elizabeth St,New York,NY</v>
      </c>
      <c r="S602">
        <f>VLOOKUP(Table3[[#This Row],[summons_number]],GeocodeResults!A:G,6,FALSE)</f>
        <v>40.724654999999998</v>
      </c>
      <c r="T602">
        <f>VLOOKUP(Table3[[#This Row],[summons_number]],GeocodeResults!A:G,7,FALSE)</f>
        <v>-73.993290000000002</v>
      </c>
    </row>
    <row r="603" spans="1:20" x14ac:dyDescent="0.25">
      <c r="A603">
        <v>7937998751</v>
      </c>
      <c r="B603" s="1">
        <v>41531</v>
      </c>
      <c r="C603">
        <v>10</v>
      </c>
      <c r="D603">
        <f>VLOOKUP(Table3[[#This Row],[violation_code]],Table2[[violation_code]:[category]],3,FALSE)</f>
        <v>2</v>
      </c>
      <c r="E603">
        <v>353164</v>
      </c>
      <c r="F603">
        <v>103</v>
      </c>
      <c r="G603">
        <v>103</v>
      </c>
      <c r="H603" t="s">
        <v>12</v>
      </c>
      <c r="I603">
        <v>1303</v>
      </c>
      <c r="J603" s="2">
        <v>0.54375000000000007</v>
      </c>
      <c r="K603">
        <v>13</v>
      </c>
      <c r="L603">
        <v>33</v>
      </c>
      <c r="M603" t="s">
        <v>23</v>
      </c>
      <c r="N603" t="str">
        <f>CONCATENATE(Table3[[#This Row],[house_number]], " ",Table3[[#This Row],[street_name]])</f>
        <v>33 Bleecker St</v>
      </c>
      <c r="O603" t="s">
        <v>103</v>
      </c>
      <c r="P603" t="s">
        <v>13</v>
      </c>
      <c r="Q603">
        <v>10014</v>
      </c>
      <c r="R603" t="str">
        <f>CONCATENATE(Table3[[#This Row],[address]],",",Table3[[#This Row],[city]],",",Table3[[#This Row],[state]])</f>
        <v>33 Bleecker St,New York,NY</v>
      </c>
      <c r="S603">
        <f>VLOOKUP(Table3[[#This Row],[summons_number]],GeocodeResults!A:G,6,FALSE)</f>
        <v>40.725628</v>
      </c>
      <c r="T603">
        <f>VLOOKUP(Table3[[#This Row],[summons_number]],GeocodeResults!A:G,7,FALSE)</f>
        <v>-73.993470000000002</v>
      </c>
    </row>
    <row r="604" spans="1:20" x14ac:dyDescent="0.25">
      <c r="A604">
        <v>7937999068</v>
      </c>
      <c r="B604" s="1">
        <v>41531</v>
      </c>
      <c r="C604">
        <v>38</v>
      </c>
      <c r="D604">
        <f>VLOOKUP(Table3[[#This Row],[violation_code]],Table2[[violation_code]:[category]],3,FALSE)</f>
        <v>5</v>
      </c>
      <c r="E604">
        <v>353164</v>
      </c>
      <c r="F604">
        <v>554</v>
      </c>
      <c r="G604">
        <v>554</v>
      </c>
      <c r="H604" t="s">
        <v>12</v>
      </c>
      <c r="I604">
        <v>1754</v>
      </c>
      <c r="J604" s="2">
        <v>0.74583333333333324</v>
      </c>
      <c r="K604">
        <v>17</v>
      </c>
      <c r="L604">
        <v>588</v>
      </c>
      <c r="M604" t="s">
        <v>17</v>
      </c>
      <c r="N604" t="str">
        <f>CONCATENATE(Table3[[#This Row],[house_number]], " ",Table3[[#This Row],[street_name]])</f>
        <v>588 Broadway</v>
      </c>
      <c r="O604" t="s">
        <v>103</v>
      </c>
      <c r="P604" t="s">
        <v>13</v>
      </c>
      <c r="Q604">
        <v>10014</v>
      </c>
      <c r="R604" t="str">
        <f>CONCATENATE(Table3[[#This Row],[address]],",",Table3[[#This Row],[city]],",",Table3[[#This Row],[state]])</f>
        <v>588 Broadway,New York,NY</v>
      </c>
      <c r="S604">
        <f>VLOOKUP(Table3[[#This Row],[summons_number]],GeocodeResults!A:G,6,FALSE)</f>
        <v>40.724870000000003</v>
      </c>
      <c r="T604">
        <f>VLOOKUP(Table3[[#This Row],[summons_number]],GeocodeResults!A:G,7,FALSE)</f>
        <v>-73.997169999999997</v>
      </c>
    </row>
    <row r="605" spans="1:20" x14ac:dyDescent="0.25">
      <c r="A605">
        <v>7937999032</v>
      </c>
      <c r="B605" s="1">
        <v>41531</v>
      </c>
      <c r="C605">
        <v>20</v>
      </c>
      <c r="D605">
        <f>VLOOKUP(Table3[[#This Row],[violation_code]],Table2[[violation_code]:[category]],3,FALSE)</f>
        <v>2</v>
      </c>
      <c r="E605">
        <v>353164</v>
      </c>
      <c r="F605">
        <v>525</v>
      </c>
      <c r="G605">
        <v>525</v>
      </c>
      <c r="H605" t="s">
        <v>12</v>
      </c>
      <c r="I605">
        <v>1725</v>
      </c>
      <c r="J605" s="2">
        <v>0.72569444444444453</v>
      </c>
      <c r="K605">
        <v>17</v>
      </c>
      <c r="L605">
        <v>41</v>
      </c>
      <c r="M605" t="s">
        <v>23</v>
      </c>
      <c r="N605" t="str">
        <f>CONCATENATE(Table3[[#This Row],[house_number]], " ",Table3[[#This Row],[street_name]])</f>
        <v>41 Bleecker St</v>
      </c>
      <c r="O605" t="s">
        <v>103</v>
      </c>
      <c r="P605" t="s">
        <v>13</v>
      </c>
      <c r="Q605">
        <v>10014</v>
      </c>
      <c r="R605" t="str">
        <f>CONCATENATE(Table3[[#This Row],[address]],",",Table3[[#This Row],[city]],",",Table3[[#This Row],[state]])</f>
        <v>41 Bleecker St,New York,NY</v>
      </c>
      <c r="S605">
        <f>VLOOKUP(Table3[[#This Row],[summons_number]],GeocodeResults!A:G,6,FALSE)</f>
        <v>40.725659999999998</v>
      </c>
      <c r="T605">
        <f>VLOOKUP(Table3[[#This Row],[summons_number]],GeocodeResults!A:G,7,FALSE)</f>
        <v>-73.993589999999998</v>
      </c>
    </row>
    <row r="606" spans="1:20" x14ac:dyDescent="0.25">
      <c r="A606">
        <v>7937998994</v>
      </c>
      <c r="B606" s="1">
        <v>41531</v>
      </c>
      <c r="C606">
        <v>37</v>
      </c>
      <c r="D606">
        <f>VLOOKUP(Table3[[#This Row],[violation_code]],Table2[[violation_code]:[category]],3,FALSE)</f>
        <v>4</v>
      </c>
      <c r="E606">
        <v>353164</v>
      </c>
      <c r="F606">
        <v>429</v>
      </c>
      <c r="G606">
        <v>429</v>
      </c>
      <c r="H606" t="s">
        <v>12</v>
      </c>
      <c r="I606">
        <v>1629</v>
      </c>
      <c r="J606" s="2">
        <v>0.68680555555555556</v>
      </c>
      <c r="K606">
        <v>16</v>
      </c>
      <c r="L606">
        <v>561</v>
      </c>
      <c r="M606" t="s">
        <v>17</v>
      </c>
      <c r="N606" t="str">
        <f>CONCATENATE(Table3[[#This Row],[house_number]], " ",Table3[[#This Row],[street_name]])</f>
        <v>561 Broadway</v>
      </c>
      <c r="O606" t="s">
        <v>103</v>
      </c>
      <c r="P606" t="s">
        <v>13</v>
      </c>
      <c r="Q606">
        <v>10014</v>
      </c>
      <c r="R606" t="str">
        <f>CONCATENATE(Table3[[#This Row],[address]],",",Table3[[#This Row],[city]],",",Table3[[#This Row],[state]])</f>
        <v>561 Broadway,New York,NY</v>
      </c>
      <c r="S606">
        <f>VLOOKUP(Table3[[#This Row],[summons_number]],GeocodeResults!A:G,6,FALSE)</f>
        <v>40.724049999999998</v>
      </c>
      <c r="T606">
        <f>VLOOKUP(Table3[[#This Row],[summons_number]],GeocodeResults!A:G,7,FALSE)</f>
        <v>-73.99803</v>
      </c>
    </row>
    <row r="607" spans="1:20" x14ac:dyDescent="0.25">
      <c r="A607">
        <v>7937998970</v>
      </c>
      <c r="B607" s="1">
        <v>41531</v>
      </c>
      <c r="C607">
        <v>38</v>
      </c>
      <c r="D607">
        <f>VLOOKUP(Table3[[#This Row],[violation_code]],Table2[[violation_code]:[category]],3,FALSE)</f>
        <v>5</v>
      </c>
      <c r="E607">
        <v>353164</v>
      </c>
      <c r="F607">
        <v>326</v>
      </c>
      <c r="G607">
        <v>326</v>
      </c>
      <c r="H607" t="s">
        <v>12</v>
      </c>
      <c r="I607">
        <v>1526</v>
      </c>
      <c r="J607" s="2">
        <v>0.6430555555555556</v>
      </c>
      <c r="K607">
        <v>15</v>
      </c>
      <c r="L607">
        <v>65</v>
      </c>
      <c r="M607" t="s">
        <v>23</v>
      </c>
      <c r="N607" t="str">
        <f>CONCATENATE(Table3[[#This Row],[house_number]], " ",Table3[[#This Row],[street_name]])</f>
        <v>65 Bleecker St</v>
      </c>
      <c r="O607" t="s">
        <v>103</v>
      </c>
      <c r="P607" t="s">
        <v>13</v>
      </c>
      <c r="Q607">
        <v>10014</v>
      </c>
      <c r="R607" t="str">
        <f>CONCATENATE(Table3[[#This Row],[address]],",",Table3[[#This Row],[city]],",",Table3[[#This Row],[state]])</f>
        <v>65 Bleecker St,New York,NY</v>
      </c>
      <c r="S607">
        <f>VLOOKUP(Table3[[#This Row],[summons_number]],GeocodeResults!A:G,6,FALSE)</f>
        <v>40.726120000000002</v>
      </c>
      <c r="T607">
        <f>VLOOKUP(Table3[[#This Row],[summons_number]],GeocodeResults!A:G,7,FALSE)</f>
        <v>-73.994895999999997</v>
      </c>
    </row>
    <row r="608" spans="1:20" x14ac:dyDescent="0.25">
      <c r="A608">
        <v>7937998969</v>
      </c>
      <c r="B608" s="1">
        <v>41531</v>
      </c>
      <c r="C608">
        <v>37</v>
      </c>
      <c r="D608">
        <f>VLOOKUP(Table3[[#This Row],[violation_code]],Table2[[violation_code]:[category]],3,FALSE)</f>
        <v>4</v>
      </c>
      <c r="E608">
        <v>353164</v>
      </c>
      <c r="F608">
        <v>323</v>
      </c>
      <c r="G608">
        <v>323</v>
      </c>
      <c r="H608" t="s">
        <v>12</v>
      </c>
      <c r="I608">
        <v>1523</v>
      </c>
      <c r="J608" s="2">
        <v>0.64097222222222217</v>
      </c>
      <c r="K608">
        <v>15</v>
      </c>
      <c r="L608">
        <v>65</v>
      </c>
      <c r="M608" t="s">
        <v>23</v>
      </c>
      <c r="N608" t="str">
        <f>CONCATENATE(Table3[[#This Row],[house_number]], " ",Table3[[#This Row],[street_name]])</f>
        <v>65 Bleecker St</v>
      </c>
      <c r="O608" t="s">
        <v>103</v>
      </c>
      <c r="P608" t="s">
        <v>13</v>
      </c>
      <c r="Q608">
        <v>10014</v>
      </c>
      <c r="R608" t="str">
        <f>CONCATENATE(Table3[[#This Row],[address]],",",Table3[[#This Row],[city]],",",Table3[[#This Row],[state]])</f>
        <v>65 Bleecker St,New York,NY</v>
      </c>
      <c r="S608">
        <f>VLOOKUP(Table3[[#This Row],[summons_number]],GeocodeResults!A:G,6,FALSE)</f>
        <v>40.726120000000002</v>
      </c>
      <c r="T608">
        <f>VLOOKUP(Table3[[#This Row],[summons_number]],GeocodeResults!A:G,7,FALSE)</f>
        <v>-73.994895999999997</v>
      </c>
    </row>
    <row r="609" spans="1:20" x14ac:dyDescent="0.25">
      <c r="A609">
        <v>7937998945</v>
      </c>
      <c r="B609" s="1">
        <v>41531</v>
      </c>
      <c r="C609">
        <v>37</v>
      </c>
      <c r="D609">
        <f>VLOOKUP(Table3[[#This Row],[violation_code]],Table2[[violation_code]:[category]],3,FALSE)</f>
        <v>4</v>
      </c>
      <c r="E609">
        <v>353164</v>
      </c>
      <c r="F609">
        <v>317</v>
      </c>
      <c r="G609">
        <v>317</v>
      </c>
      <c r="H609" t="s">
        <v>12</v>
      </c>
      <c r="I609">
        <v>1517</v>
      </c>
      <c r="J609" s="2">
        <v>0.63680555555555551</v>
      </c>
      <c r="K609">
        <v>15</v>
      </c>
      <c r="L609">
        <v>645</v>
      </c>
      <c r="M609" t="s">
        <v>17</v>
      </c>
      <c r="N609" t="str">
        <f>CONCATENATE(Table3[[#This Row],[house_number]], " ",Table3[[#This Row],[street_name]])</f>
        <v>645 Broadway</v>
      </c>
      <c r="O609" t="s">
        <v>103</v>
      </c>
      <c r="P609" t="s">
        <v>13</v>
      </c>
      <c r="Q609">
        <v>10014</v>
      </c>
      <c r="R609" t="str">
        <f>CONCATENATE(Table3[[#This Row],[address]],",",Table3[[#This Row],[city]],",",Table3[[#This Row],[state]])</f>
        <v>645 Broadway,New York,NY</v>
      </c>
      <c r="S609">
        <f>VLOOKUP(Table3[[#This Row],[summons_number]],GeocodeResults!A:G,6,FALSE)</f>
        <v>40.726649999999999</v>
      </c>
      <c r="T609">
        <f>VLOOKUP(Table3[[#This Row],[summons_number]],GeocodeResults!A:G,7,FALSE)</f>
        <v>-73.995829999999998</v>
      </c>
    </row>
    <row r="610" spans="1:20" x14ac:dyDescent="0.25">
      <c r="A610">
        <v>7937998910</v>
      </c>
      <c r="B610" s="1">
        <v>41531</v>
      </c>
      <c r="C610">
        <v>37</v>
      </c>
      <c r="D610">
        <f>VLOOKUP(Table3[[#This Row],[violation_code]],Table2[[violation_code]:[category]],3,FALSE)</f>
        <v>4</v>
      </c>
      <c r="E610">
        <v>353164</v>
      </c>
      <c r="F610">
        <v>252</v>
      </c>
      <c r="G610">
        <v>252</v>
      </c>
      <c r="H610" t="s">
        <v>12</v>
      </c>
      <c r="I610">
        <v>1452</v>
      </c>
      <c r="J610" s="2">
        <v>0.61944444444444446</v>
      </c>
      <c r="K610">
        <v>14</v>
      </c>
      <c r="L610">
        <v>566</v>
      </c>
      <c r="M610" t="s">
        <v>29</v>
      </c>
      <c r="N610" t="str">
        <f>CONCATENATE(Table3[[#This Row],[house_number]], " ",Table3[[#This Row],[street_name]])</f>
        <v>566 Laguardia Pl</v>
      </c>
      <c r="O610" t="s">
        <v>103</v>
      </c>
      <c r="P610" t="s">
        <v>13</v>
      </c>
      <c r="Q610">
        <v>10014</v>
      </c>
      <c r="R610" t="str">
        <f>CONCATENATE(Table3[[#This Row],[address]],",",Table3[[#This Row],[city]],",",Table3[[#This Row],[state]])</f>
        <v>566 Laguardia Pl,New York,NY</v>
      </c>
      <c r="S610">
        <f>VLOOKUP(Table3[[#This Row],[summons_number]],GeocodeResults!A:G,6,FALSE)</f>
        <v>40.72936</v>
      </c>
      <c r="T610">
        <f>VLOOKUP(Table3[[#This Row],[summons_number]],GeocodeResults!A:G,7,FALSE)</f>
        <v>-73.997929999999997</v>
      </c>
    </row>
    <row r="611" spans="1:20" x14ac:dyDescent="0.25">
      <c r="A611">
        <v>7937998891</v>
      </c>
      <c r="B611" s="1">
        <v>41531</v>
      </c>
      <c r="C611">
        <v>38</v>
      </c>
      <c r="D611">
        <f>VLOOKUP(Table3[[#This Row],[violation_code]],Table2[[violation_code]:[category]],3,FALSE)</f>
        <v>5</v>
      </c>
      <c r="E611">
        <v>353164</v>
      </c>
      <c r="F611">
        <v>214</v>
      </c>
      <c r="G611">
        <v>214</v>
      </c>
      <c r="H611" t="s">
        <v>12</v>
      </c>
      <c r="I611">
        <v>1414</v>
      </c>
      <c r="J611" s="2">
        <v>0.59305555555555556</v>
      </c>
      <c r="K611">
        <v>14</v>
      </c>
      <c r="L611">
        <v>68</v>
      </c>
      <c r="M611" t="s">
        <v>23</v>
      </c>
      <c r="N611" t="str">
        <f>CONCATENATE(Table3[[#This Row],[house_number]], " ",Table3[[#This Row],[street_name]])</f>
        <v>68 Bleecker St</v>
      </c>
      <c r="O611" t="s">
        <v>103</v>
      </c>
      <c r="P611" t="s">
        <v>13</v>
      </c>
      <c r="Q611">
        <v>10014</v>
      </c>
      <c r="R611" t="str">
        <f>CONCATENATE(Table3[[#This Row],[address]],",",Table3[[#This Row],[city]],",",Table3[[#This Row],[state]])</f>
        <v>68 Bleecker St,New York,NY</v>
      </c>
      <c r="S611">
        <f>VLOOKUP(Table3[[#This Row],[summons_number]],GeocodeResults!A:G,6,FALSE)</f>
        <v>40.726309999999998</v>
      </c>
      <c r="T611">
        <f>VLOOKUP(Table3[[#This Row],[summons_number]],GeocodeResults!A:G,7,FALSE)</f>
        <v>-73.995543999999995</v>
      </c>
    </row>
    <row r="612" spans="1:20" x14ac:dyDescent="0.25">
      <c r="A612">
        <v>7937998880</v>
      </c>
      <c r="B612" s="1">
        <v>41531</v>
      </c>
      <c r="C612">
        <v>37</v>
      </c>
      <c r="D612">
        <f>VLOOKUP(Table3[[#This Row],[violation_code]],Table2[[violation_code]:[category]],3,FALSE)</f>
        <v>4</v>
      </c>
      <c r="E612">
        <v>353164</v>
      </c>
      <c r="F612">
        <v>208</v>
      </c>
      <c r="G612">
        <v>208</v>
      </c>
      <c r="H612" t="s">
        <v>12</v>
      </c>
      <c r="I612">
        <v>1408</v>
      </c>
      <c r="J612" s="2">
        <v>0.58888888888888891</v>
      </c>
      <c r="K612">
        <v>14</v>
      </c>
      <c r="L612">
        <v>64</v>
      </c>
      <c r="M612" t="s">
        <v>23</v>
      </c>
      <c r="N612" t="str">
        <f>CONCATENATE(Table3[[#This Row],[house_number]], " ",Table3[[#This Row],[street_name]])</f>
        <v>64 Bleecker St</v>
      </c>
      <c r="O612" t="s">
        <v>103</v>
      </c>
      <c r="P612" t="s">
        <v>13</v>
      </c>
      <c r="Q612">
        <v>10014</v>
      </c>
      <c r="R612" t="str">
        <f>CONCATENATE(Table3[[#This Row],[address]],",",Table3[[#This Row],[city]],",",Table3[[#This Row],[state]])</f>
        <v>64 Bleecker St,New York,NY</v>
      </c>
      <c r="S612">
        <f>VLOOKUP(Table3[[#This Row],[summons_number]],GeocodeResults!A:G,6,FALSE)</f>
        <v>40.726208</v>
      </c>
      <c r="T612">
        <f>VLOOKUP(Table3[[#This Row],[summons_number]],GeocodeResults!A:G,7,FALSE)</f>
        <v>-73.995339999999999</v>
      </c>
    </row>
    <row r="613" spans="1:20" x14ac:dyDescent="0.25">
      <c r="A613">
        <v>7937998878</v>
      </c>
      <c r="B613" s="1">
        <v>41531</v>
      </c>
      <c r="C613">
        <v>38</v>
      </c>
      <c r="D613">
        <f>VLOOKUP(Table3[[#This Row],[violation_code]],Table2[[violation_code]:[category]],3,FALSE)</f>
        <v>5</v>
      </c>
      <c r="E613">
        <v>353164</v>
      </c>
      <c r="F613">
        <v>206</v>
      </c>
      <c r="G613">
        <v>206</v>
      </c>
      <c r="H613" t="s">
        <v>12</v>
      </c>
      <c r="I613">
        <v>1406</v>
      </c>
      <c r="J613" s="2">
        <v>0.58750000000000002</v>
      </c>
      <c r="K613">
        <v>14</v>
      </c>
      <c r="L613">
        <v>64</v>
      </c>
      <c r="M613" t="s">
        <v>23</v>
      </c>
      <c r="N613" t="str">
        <f>CONCATENATE(Table3[[#This Row],[house_number]], " ",Table3[[#This Row],[street_name]])</f>
        <v>64 Bleecker St</v>
      </c>
      <c r="O613" t="s">
        <v>103</v>
      </c>
      <c r="P613" t="s">
        <v>13</v>
      </c>
      <c r="Q613">
        <v>10014</v>
      </c>
      <c r="R613" t="str">
        <f>CONCATENATE(Table3[[#This Row],[address]],",",Table3[[#This Row],[city]],",",Table3[[#This Row],[state]])</f>
        <v>64 Bleecker St,New York,NY</v>
      </c>
      <c r="S613">
        <f>VLOOKUP(Table3[[#This Row],[summons_number]],GeocodeResults!A:G,6,FALSE)</f>
        <v>40.726208</v>
      </c>
      <c r="T613">
        <f>VLOOKUP(Table3[[#This Row],[summons_number]],GeocodeResults!A:G,7,FALSE)</f>
        <v>-73.995339999999999</v>
      </c>
    </row>
    <row r="614" spans="1:20" x14ac:dyDescent="0.25">
      <c r="A614">
        <v>7937998799</v>
      </c>
      <c r="B614" s="1">
        <v>41531</v>
      </c>
      <c r="C614">
        <v>40</v>
      </c>
      <c r="D614">
        <f>VLOOKUP(Table3[[#This Row],[violation_code]],Table2[[violation_code]:[category]],3,FALSE)</f>
        <v>2</v>
      </c>
      <c r="E614">
        <v>353164</v>
      </c>
      <c r="F614">
        <v>124</v>
      </c>
      <c r="G614">
        <v>124</v>
      </c>
      <c r="H614" t="s">
        <v>12</v>
      </c>
      <c r="I614">
        <v>1324</v>
      </c>
      <c r="J614" s="2">
        <v>0.55833333333333335</v>
      </c>
      <c r="K614">
        <v>13</v>
      </c>
      <c r="L614">
        <v>57</v>
      </c>
      <c r="M614" t="s">
        <v>64</v>
      </c>
      <c r="N614" t="str">
        <f>CONCATENATE(Table3[[#This Row],[house_number]], " ",Table3[[#This Row],[street_name]])</f>
        <v>57 Bond St</v>
      </c>
      <c r="O614" t="s">
        <v>103</v>
      </c>
      <c r="P614" t="s">
        <v>13</v>
      </c>
      <c r="Q614">
        <v>10014</v>
      </c>
      <c r="R614" t="str">
        <f>CONCATENATE(Table3[[#This Row],[address]],",",Table3[[#This Row],[city]],",",Table3[[#This Row],[state]])</f>
        <v>57 Bond St,New York,NY</v>
      </c>
      <c r="S614">
        <f>VLOOKUP(Table3[[#This Row],[summons_number]],GeocodeResults!A:G,6,FALSE)</f>
        <v>40.726120000000002</v>
      </c>
      <c r="T614">
        <f>VLOOKUP(Table3[[#This Row],[summons_number]],GeocodeResults!A:G,7,FALSE)</f>
        <v>-73.993179999999995</v>
      </c>
    </row>
    <row r="615" spans="1:20" x14ac:dyDescent="0.25">
      <c r="A615">
        <v>7937998787</v>
      </c>
      <c r="B615" s="1">
        <v>41531</v>
      </c>
      <c r="C615">
        <v>14</v>
      </c>
      <c r="D615">
        <f>VLOOKUP(Table3[[#This Row],[violation_code]],Table2[[violation_code]:[category]],3,FALSE)</f>
        <v>2</v>
      </c>
      <c r="E615">
        <v>353164</v>
      </c>
      <c r="F615">
        <v>116</v>
      </c>
      <c r="G615">
        <v>116</v>
      </c>
      <c r="H615" t="s">
        <v>12</v>
      </c>
      <c r="I615">
        <v>1316</v>
      </c>
      <c r="J615" s="2">
        <v>0.55277777777777781</v>
      </c>
      <c r="K615">
        <v>13</v>
      </c>
      <c r="L615">
        <v>11</v>
      </c>
      <c r="M615" t="s">
        <v>14</v>
      </c>
      <c r="N615" t="str">
        <f>CONCATENATE(Table3[[#This Row],[house_number]], " ",Table3[[#This Row],[street_name]])</f>
        <v>11 E 1st St</v>
      </c>
      <c r="O615" t="s">
        <v>103</v>
      </c>
      <c r="P615" t="s">
        <v>13</v>
      </c>
      <c r="Q615">
        <v>10014</v>
      </c>
      <c r="R615" t="str">
        <f>CONCATENATE(Table3[[#This Row],[address]],",",Table3[[#This Row],[city]],",",Table3[[#This Row],[state]])</f>
        <v>11 E 1st St,New York,NY</v>
      </c>
      <c r="S615">
        <f>VLOOKUP(Table3[[#This Row],[summons_number]],GeocodeResults!A:G,6,FALSE)</f>
        <v>40.724580000000003</v>
      </c>
      <c r="T615">
        <f>VLOOKUP(Table3[[#This Row],[summons_number]],GeocodeResults!A:G,7,FALSE)</f>
        <v>-73.991690000000006</v>
      </c>
    </row>
    <row r="616" spans="1:20" x14ac:dyDescent="0.25">
      <c r="A616">
        <v>7937998775</v>
      </c>
      <c r="B616" s="1">
        <v>41531</v>
      </c>
      <c r="C616">
        <v>14</v>
      </c>
      <c r="D616">
        <f>VLOOKUP(Table3[[#This Row],[violation_code]],Table2[[violation_code]:[category]],3,FALSE)</f>
        <v>2</v>
      </c>
      <c r="E616">
        <v>353164</v>
      </c>
      <c r="F616">
        <v>114</v>
      </c>
      <c r="G616">
        <v>114</v>
      </c>
      <c r="H616" t="s">
        <v>12</v>
      </c>
      <c r="I616">
        <v>1314</v>
      </c>
      <c r="J616" s="2">
        <v>0.55138888888888882</v>
      </c>
      <c r="K616">
        <v>13</v>
      </c>
      <c r="L616">
        <v>8</v>
      </c>
      <c r="M616" t="s">
        <v>14</v>
      </c>
      <c r="N616" t="str">
        <f>CONCATENATE(Table3[[#This Row],[house_number]], " ",Table3[[#This Row],[street_name]])</f>
        <v>8 E 1st St</v>
      </c>
      <c r="O616" t="s">
        <v>103</v>
      </c>
      <c r="P616" t="s">
        <v>13</v>
      </c>
      <c r="Q616">
        <v>10014</v>
      </c>
      <c r="R616" t="str">
        <f>CONCATENATE(Table3[[#This Row],[address]],",",Table3[[#This Row],[city]],",",Table3[[#This Row],[state]])</f>
        <v>8 E 1st St,New York,NY</v>
      </c>
      <c r="S616">
        <f>VLOOKUP(Table3[[#This Row],[summons_number]],GeocodeResults!A:G,6,FALSE)</f>
        <v>40.724742999999997</v>
      </c>
      <c r="T616">
        <f>VLOOKUP(Table3[[#This Row],[summons_number]],GeocodeResults!A:G,7,FALSE)</f>
        <v>-73.991780000000006</v>
      </c>
    </row>
    <row r="617" spans="1:20" x14ac:dyDescent="0.25">
      <c r="A617">
        <v>7937999433</v>
      </c>
      <c r="B617" s="1">
        <v>41532</v>
      </c>
      <c r="C617">
        <v>19</v>
      </c>
      <c r="D617">
        <f>VLOOKUP(Table3[[#This Row],[violation_code]],Table2[[violation_code]:[category]],3,FALSE)</f>
        <v>2</v>
      </c>
      <c r="E617">
        <v>353164</v>
      </c>
      <c r="F617">
        <v>429</v>
      </c>
      <c r="G617">
        <v>429</v>
      </c>
      <c r="H617" t="s">
        <v>12</v>
      </c>
      <c r="I617">
        <v>1629</v>
      </c>
      <c r="J617" s="2">
        <v>0.68680555555555556</v>
      </c>
      <c r="K617">
        <v>16</v>
      </c>
      <c r="L617">
        <v>276</v>
      </c>
      <c r="M617" t="s">
        <v>20</v>
      </c>
      <c r="N617" t="str">
        <f>CONCATENATE(Table3[[#This Row],[house_number]], " ",Table3[[#This Row],[street_name]])</f>
        <v>276 Bowery</v>
      </c>
      <c r="O617" t="s">
        <v>103</v>
      </c>
      <c r="P617" t="s">
        <v>13</v>
      </c>
      <c r="Q617">
        <v>10014</v>
      </c>
      <c r="R617" t="str">
        <f>CONCATENATE(Table3[[#This Row],[address]],",",Table3[[#This Row],[city]],",",Table3[[#This Row],[state]])</f>
        <v>276 Bowery,New York,NY</v>
      </c>
      <c r="S617">
        <f>VLOOKUP(Table3[[#This Row],[summons_number]],GeocodeResults!A:G,6,FALSE)</f>
        <v>40.723717000000001</v>
      </c>
      <c r="T617">
        <f>VLOOKUP(Table3[[#This Row],[summons_number]],GeocodeResults!A:G,7,FALSE)</f>
        <v>-73.992835999999997</v>
      </c>
    </row>
    <row r="618" spans="1:20" x14ac:dyDescent="0.25">
      <c r="A618">
        <v>7937999391</v>
      </c>
      <c r="B618" s="1">
        <v>41532</v>
      </c>
      <c r="C618">
        <v>19</v>
      </c>
      <c r="D618">
        <f>VLOOKUP(Table3[[#This Row],[violation_code]],Table2[[violation_code]:[category]],3,FALSE)</f>
        <v>2</v>
      </c>
      <c r="E618">
        <v>353164</v>
      </c>
      <c r="F618">
        <v>329</v>
      </c>
      <c r="G618">
        <v>329</v>
      </c>
      <c r="H618" t="s">
        <v>12</v>
      </c>
      <c r="I618">
        <v>1529</v>
      </c>
      <c r="J618" s="2">
        <v>0.64513888888888882</v>
      </c>
      <c r="K618">
        <v>15</v>
      </c>
      <c r="L618">
        <v>269</v>
      </c>
      <c r="M618" t="s">
        <v>20</v>
      </c>
      <c r="N618" t="str">
        <f>CONCATENATE(Table3[[#This Row],[house_number]], " ",Table3[[#This Row],[street_name]])</f>
        <v>269 Bowery</v>
      </c>
      <c r="O618" t="s">
        <v>103</v>
      </c>
      <c r="P618" t="s">
        <v>13</v>
      </c>
      <c r="Q618">
        <v>10014</v>
      </c>
      <c r="R618" t="str">
        <f>CONCATENATE(Table3[[#This Row],[address]],",",Table3[[#This Row],[city]],",",Table3[[#This Row],[state]])</f>
        <v>269 Bowery,New York,NY</v>
      </c>
      <c r="S618">
        <f>VLOOKUP(Table3[[#This Row],[summons_number]],GeocodeResults!A:G,6,FALSE)</f>
        <v>40.724044999999997</v>
      </c>
      <c r="T618">
        <f>VLOOKUP(Table3[[#This Row],[summons_number]],GeocodeResults!A:G,7,FALSE)</f>
        <v>-73.992559999999997</v>
      </c>
    </row>
    <row r="619" spans="1:20" x14ac:dyDescent="0.25">
      <c r="A619">
        <v>7937999378</v>
      </c>
      <c r="B619" s="1">
        <v>41532</v>
      </c>
      <c r="C619">
        <v>16</v>
      </c>
      <c r="D619">
        <f>VLOOKUP(Table3[[#This Row],[violation_code]],Table2[[violation_code]:[category]],3,FALSE)</f>
        <v>2</v>
      </c>
      <c r="E619">
        <v>353164</v>
      </c>
      <c r="F619">
        <v>312</v>
      </c>
      <c r="G619">
        <v>312</v>
      </c>
      <c r="H619" t="s">
        <v>12</v>
      </c>
      <c r="I619">
        <v>1512</v>
      </c>
      <c r="J619" s="2">
        <v>0.6333333333333333</v>
      </c>
      <c r="K619">
        <v>15</v>
      </c>
      <c r="L619">
        <v>106</v>
      </c>
      <c r="M619" t="s">
        <v>35</v>
      </c>
      <c r="N619" t="str">
        <f>CONCATENATE(Table3[[#This Row],[house_number]], " ",Table3[[#This Row],[street_name]])</f>
        <v>106 Rivington St</v>
      </c>
      <c r="O619" t="s">
        <v>103</v>
      </c>
      <c r="P619" t="s">
        <v>13</v>
      </c>
      <c r="Q619">
        <v>10014</v>
      </c>
      <c r="R619" t="str">
        <f>CONCATENATE(Table3[[#This Row],[address]],",",Table3[[#This Row],[city]],",",Table3[[#This Row],[state]])</f>
        <v>106 Rivington St,New York,NY</v>
      </c>
      <c r="S619">
        <f>VLOOKUP(Table3[[#This Row],[summons_number]],GeocodeResults!A:G,6,FALSE)</f>
        <v>40.720024000000002</v>
      </c>
      <c r="T619">
        <f>VLOOKUP(Table3[[#This Row],[summons_number]],GeocodeResults!A:G,7,FALSE)</f>
        <v>-73.987976000000003</v>
      </c>
    </row>
    <row r="620" spans="1:20" x14ac:dyDescent="0.25">
      <c r="A620">
        <v>7937999366</v>
      </c>
      <c r="B620" s="1">
        <v>41532</v>
      </c>
      <c r="C620">
        <v>20</v>
      </c>
      <c r="D620">
        <f>VLOOKUP(Table3[[#This Row],[violation_code]],Table2[[violation_code]:[category]],3,FALSE)</f>
        <v>2</v>
      </c>
      <c r="E620">
        <v>353164</v>
      </c>
      <c r="F620">
        <v>303</v>
      </c>
      <c r="G620">
        <v>303</v>
      </c>
      <c r="H620" t="s">
        <v>12</v>
      </c>
      <c r="I620">
        <v>1503</v>
      </c>
      <c r="J620" s="2">
        <v>0.62708333333333333</v>
      </c>
      <c r="K620">
        <v>15</v>
      </c>
      <c r="L620">
        <v>109</v>
      </c>
      <c r="M620" t="s">
        <v>36</v>
      </c>
      <c r="N620" t="str">
        <f>CONCATENATE(Table3[[#This Row],[house_number]], " ",Table3[[#This Row],[street_name]])</f>
        <v>109 Norfolk St</v>
      </c>
      <c r="O620" t="s">
        <v>103</v>
      </c>
      <c r="P620" t="s">
        <v>13</v>
      </c>
      <c r="Q620">
        <v>10014</v>
      </c>
      <c r="R620" t="str">
        <f>CONCATENATE(Table3[[#This Row],[address]],",",Table3[[#This Row],[city]],",",Table3[[#This Row],[state]])</f>
        <v>109 Norfolk St,New York,NY</v>
      </c>
      <c r="S620">
        <f>VLOOKUP(Table3[[#This Row],[summons_number]],GeocodeResults!A:G,6,FALSE)</f>
        <v>40.718964</v>
      </c>
      <c r="T620">
        <f>VLOOKUP(Table3[[#This Row],[summons_number]],GeocodeResults!A:G,7,FALSE)</f>
        <v>-73.987160000000003</v>
      </c>
    </row>
    <row r="621" spans="1:20" x14ac:dyDescent="0.25">
      <c r="A621">
        <v>7937999330</v>
      </c>
      <c r="B621" s="1">
        <v>41532</v>
      </c>
      <c r="C621">
        <v>20</v>
      </c>
      <c r="D621">
        <f>VLOOKUP(Table3[[#This Row],[violation_code]],Table2[[violation_code]:[category]],3,FALSE)</f>
        <v>2</v>
      </c>
      <c r="E621">
        <v>353164</v>
      </c>
      <c r="F621">
        <v>111</v>
      </c>
      <c r="G621">
        <v>111</v>
      </c>
      <c r="H621" t="s">
        <v>12</v>
      </c>
      <c r="I621">
        <v>1311</v>
      </c>
      <c r="J621" s="2">
        <v>0.5493055555555556</v>
      </c>
      <c r="K621">
        <v>13</v>
      </c>
      <c r="L621">
        <v>174</v>
      </c>
      <c r="M621" t="s">
        <v>33</v>
      </c>
      <c r="N621" t="str">
        <f>CONCATENATE(Table3[[#This Row],[house_number]], " ",Table3[[#This Row],[street_name]])</f>
        <v>174 Forsyth St</v>
      </c>
      <c r="O621" t="s">
        <v>103</v>
      </c>
      <c r="P621" t="s">
        <v>13</v>
      </c>
      <c r="Q621">
        <v>10014</v>
      </c>
      <c r="R621" t="str">
        <f>CONCATENATE(Table3[[#This Row],[address]],",",Table3[[#This Row],[city]],",",Table3[[#This Row],[state]])</f>
        <v>174 Forsyth St,New York,NY</v>
      </c>
      <c r="S621">
        <f>VLOOKUP(Table3[[#This Row],[summons_number]],GeocodeResults!A:G,6,FALSE)</f>
        <v>40.721313000000002</v>
      </c>
      <c r="T621">
        <f>VLOOKUP(Table3[[#This Row],[summons_number]],GeocodeResults!A:G,7,FALSE)</f>
        <v>-73.991280000000003</v>
      </c>
    </row>
    <row r="622" spans="1:20" x14ac:dyDescent="0.25">
      <c r="A622">
        <v>7937999317</v>
      </c>
      <c r="B622" s="1">
        <v>41532</v>
      </c>
      <c r="C622">
        <v>40</v>
      </c>
      <c r="D622">
        <f>VLOOKUP(Table3[[#This Row],[violation_code]],Table2[[violation_code]:[category]],3,FALSE)</f>
        <v>2</v>
      </c>
      <c r="E622">
        <v>353164</v>
      </c>
      <c r="F622">
        <v>1259</v>
      </c>
      <c r="G622">
        <v>59</v>
      </c>
      <c r="H622" t="s">
        <v>12</v>
      </c>
      <c r="I622">
        <v>1259</v>
      </c>
      <c r="J622" s="2">
        <v>0.54097222222222219</v>
      </c>
      <c r="K622">
        <v>12</v>
      </c>
      <c r="L622">
        <v>38</v>
      </c>
      <c r="M622" t="s">
        <v>42</v>
      </c>
      <c r="N622" t="str">
        <f>CONCATENATE(Table3[[#This Row],[house_number]], " ",Table3[[#This Row],[street_name]])</f>
        <v>38 Delancey St</v>
      </c>
      <c r="O622" t="s">
        <v>103</v>
      </c>
      <c r="P622" t="s">
        <v>13</v>
      </c>
      <c r="Q622">
        <v>10014</v>
      </c>
      <c r="R622" t="str">
        <f>CONCATENATE(Table3[[#This Row],[address]],",",Table3[[#This Row],[city]],",",Table3[[#This Row],[state]])</f>
        <v>38 Delancey St,New York,NY</v>
      </c>
      <c r="S622">
        <f>VLOOKUP(Table3[[#This Row],[summons_number]],GeocodeResults!A:G,6,FALSE)</f>
        <v>40.719726999999999</v>
      </c>
      <c r="T622">
        <f>VLOOKUP(Table3[[#This Row],[summons_number]],GeocodeResults!A:G,7,FALSE)</f>
        <v>-73.991879999999995</v>
      </c>
    </row>
    <row r="623" spans="1:20" x14ac:dyDescent="0.25">
      <c r="A623">
        <v>7937999275</v>
      </c>
      <c r="B623" s="1">
        <v>41532</v>
      </c>
      <c r="C623">
        <v>14</v>
      </c>
      <c r="D623">
        <f>VLOOKUP(Table3[[#This Row],[violation_code]],Table2[[violation_code]:[category]],3,FALSE)</f>
        <v>2</v>
      </c>
      <c r="E623">
        <v>353164</v>
      </c>
      <c r="F623">
        <v>1229</v>
      </c>
      <c r="G623">
        <v>29</v>
      </c>
      <c r="H623" t="s">
        <v>12</v>
      </c>
      <c r="I623">
        <v>1229</v>
      </c>
      <c r="J623" s="2">
        <v>0.52013888888888882</v>
      </c>
      <c r="K623">
        <v>12</v>
      </c>
      <c r="L623">
        <v>180</v>
      </c>
      <c r="M623" t="s">
        <v>19</v>
      </c>
      <c r="N623" t="str">
        <f>CONCATENATE(Table3[[#This Row],[house_number]], " ",Table3[[#This Row],[street_name]])</f>
        <v>180 Mott St</v>
      </c>
      <c r="O623" t="s">
        <v>103</v>
      </c>
      <c r="P623" t="s">
        <v>13</v>
      </c>
      <c r="Q623">
        <v>10014</v>
      </c>
      <c r="R623" t="str">
        <f>CONCATENATE(Table3[[#This Row],[address]],",",Table3[[#This Row],[city]],",",Table3[[#This Row],[state]])</f>
        <v>180 Mott St,New York,NY</v>
      </c>
      <c r="S623">
        <f>VLOOKUP(Table3[[#This Row],[summons_number]],GeocodeResults!A:G,6,FALSE)</f>
        <v>40.720447999999998</v>
      </c>
      <c r="T623">
        <f>VLOOKUP(Table3[[#This Row],[summons_number]],GeocodeResults!A:G,7,FALSE)</f>
        <v>-73.995850000000004</v>
      </c>
    </row>
    <row r="624" spans="1:20" x14ac:dyDescent="0.25">
      <c r="A624">
        <v>7937999251</v>
      </c>
      <c r="B624" s="1">
        <v>41532</v>
      </c>
      <c r="C624">
        <v>40</v>
      </c>
      <c r="D624">
        <f>VLOOKUP(Table3[[#This Row],[violation_code]],Table2[[violation_code]:[category]],3,FALSE)</f>
        <v>2</v>
      </c>
      <c r="E624">
        <v>353164</v>
      </c>
      <c r="F624">
        <v>1219</v>
      </c>
      <c r="G624">
        <v>19</v>
      </c>
      <c r="H624" t="s">
        <v>12</v>
      </c>
      <c r="I624">
        <v>1219</v>
      </c>
      <c r="J624" s="2">
        <v>0.5131944444444444</v>
      </c>
      <c r="K624">
        <v>12</v>
      </c>
      <c r="L624">
        <v>2</v>
      </c>
      <c r="M624" t="s">
        <v>43</v>
      </c>
      <c r="N624" t="str">
        <f>CONCATENATE(Table3[[#This Row],[house_number]], " ",Table3[[#This Row],[street_name]])</f>
        <v>2 Spring St</v>
      </c>
      <c r="O624" t="s">
        <v>103</v>
      </c>
      <c r="P624" t="s">
        <v>13</v>
      </c>
      <c r="Q624">
        <v>10014</v>
      </c>
      <c r="R624" t="str">
        <f>CONCATENATE(Table3[[#This Row],[address]],",",Table3[[#This Row],[city]],",",Table3[[#This Row],[state]])</f>
        <v>2 Spring St,New York,NY</v>
      </c>
      <c r="S624">
        <f>VLOOKUP(Table3[[#This Row],[summons_number]],GeocodeResults!A:G,6,FALSE)</f>
        <v>40.7209</v>
      </c>
      <c r="T624">
        <f>VLOOKUP(Table3[[#This Row],[summons_number]],GeocodeResults!A:G,7,FALSE)</f>
        <v>-73.993859999999998</v>
      </c>
    </row>
    <row r="625" spans="1:20" x14ac:dyDescent="0.25">
      <c r="A625">
        <v>7937999240</v>
      </c>
      <c r="B625" s="1">
        <v>41532</v>
      </c>
      <c r="C625">
        <v>40</v>
      </c>
      <c r="D625">
        <f>VLOOKUP(Table3[[#This Row],[violation_code]],Table2[[violation_code]:[category]],3,FALSE)</f>
        <v>2</v>
      </c>
      <c r="E625">
        <v>353164</v>
      </c>
      <c r="F625">
        <v>1150</v>
      </c>
      <c r="G625">
        <v>1150</v>
      </c>
      <c r="H625" t="s">
        <v>32</v>
      </c>
      <c r="I625">
        <v>1150</v>
      </c>
      <c r="J625" s="2">
        <v>0.49305555555555558</v>
      </c>
      <c r="K625">
        <v>11</v>
      </c>
      <c r="L625">
        <v>214</v>
      </c>
      <c r="M625" t="s">
        <v>20</v>
      </c>
      <c r="N625" t="str">
        <f>CONCATENATE(Table3[[#This Row],[house_number]], " ",Table3[[#This Row],[street_name]])</f>
        <v>214 Bowery</v>
      </c>
      <c r="O625" t="s">
        <v>103</v>
      </c>
      <c r="P625" t="s">
        <v>13</v>
      </c>
      <c r="Q625">
        <v>10014</v>
      </c>
      <c r="R625" t="str">
        <f>CONCATENATE(Table3[[#This Row],[address]],",",Table3[[#This Row],[city]],",",Table3[[#This Row],[state]])</f>
        <v>214 Bowery,New York,NY</v>
      </c>
      <c r="S625">
        <f>VLOOKUP(Table3[[#This Row],[summons_number]],GeocodeResults!A:G,6,FALSE)</f>
        <v>40.721670000000003</v>
      </c>
      <c r="T625">
        <f>VLOOKUP(Table3[[#This Row],[summons_number]],GeocodeResults!A:G,7,FALSE)</f>
        <v>-73.993579999999994</v>
      </c>
    </row>
    <row r="626" spans="1:20" x14ac:dyDescent="0.25">
      <c r="A626">
        <v>7937999214</v>
      </c>
      <c r="B626" s="1">
        <v>41532</v>
      </c>
      <c r="C626">
        <v>71</v>
      </c>
      <c r="D626">
        <f>VLOOKUP(Table3[[#This Row],[violation_code]],Table2[[violation_code]:[category]],3,FALSE)</f>
        <v>5</v>
      </c>
      <c r="E626">
        <v>353164</v>
      </c>
      <c r="F626">
        <v>1127</v>
      </c>
      <c r="G626">
        <v>1127</v>
      </c>
      <c r="H626" t="s">
        <v>32</v>
      </c>
      <c r="I626">
        <v>1127</v>
      </c>
      <c r="J626" s="2">
        <v>0.4770833333333333</v>
      </c>
      <c r="K626">
        <v>11</v>
      </c>
      <c r="L626">
        <v>290</v>
      </c>
      <c r="M626" t="s">
        <v>27</v>
      </c>
      <c r="N626" t="str">
        <f>CONCATENATE(Table3[[#This Row],[house_number]], " ",Table3[[#This Row],[street_name]])</f>
        <v>290 Elizabeth St</v>
      </c>
      <c r="O626" t="s">
        <v>103</v>
      </c>
      <c r="P626" t="s">
        <v>13</v>
      </c>
      <c r="Q626">
        <v>10014</v>
      </c>
      <c r="R626" t="str">
        <f>CONCATENATE(Table3[[#This Row],[address]],",",Table3[[#This Row],[city]],",",Table3[[#This Row],[state]])</f>
        <v>290 Elizabeth St,New York,NY</v>
      </c>
      <c r="S626">
        <f>VLOOKUP(Table3[[#This Row],[summons_number]],GeocodeResults!A:G,6,FALSE)</f>
        <v>40.724544999999999</v>
      </c>
      <c r="T626">
        <f>VLOOKUP(Table3[[#This Row],[summons_number]],GeocodeResults!A:G,7,FALSE)</f>
        <v>-73.993340000000003</v>
      </c>
    </row>
    <row r="627" spans="1:20" x14ac:dyDescent="0.25">
      <c r="A627">
        <v>7937999196</v>
      </c>
      <c r="B627" s="1">
        <v>41532</v>
      </c>
      <c r="C627">
        <v>71</v>
      </c>
      <c r="D627">
        <f>VLOOKUP(Table3[[#This Row],[violation_code]],Table2[[violation_code]:[category]],3,FALSE)</f>
        <v>5</v>
      </c>
      <c r="E627">
        <v>353164</v>
      </c>
      <c r="F627">
        <v>1115</v>
      </c>
      <c r="G627">
        <v>1115</v>
      </c>
      <c r="H627" t="s">
        <v>32</v>
      </c>
      <c r="I627">
        <v>1115</v>
      </c>
      <c r="J627" s="2">
        <v>0.46875</v>
      </c>
      <c r="K627">
        <v>11</v>
      </c>
      <c r="L627">
        <v>50</v>
      </c>
      <c r="M627" t="s">
        <v>64</v>
      </c>
      <c r="N627" t="str">
        <f>CONCATENATE(Table3[[#This Row],[house_number]], " ",Table3[[#This Row],[street_name]])</f>
        <v>50 Bond St</v>
      </c>
      <c r="O627" t="s">
        <v>103</v>
      </c>
      <c r="P627" t="s">
        <v>13</v>
      </c>
      <c r="Q627">
        <v>10014</v>
      </c>
      <c r="R627" t="str">
        <f>CONCATENATE(Table3[[#This Row],[address]],",",Table3[[#This Row],[city]],",",Table3[[#This Row],[state]])</f>
        <v>50 Bond St,New York,NY</v>
      </c>
      <c r="S627">
        <f>VLOOKUP(Table3[[#This Row],[summons_number]],GeocodeResults!A:G,6,FALSE)</f>
        <v>40.726295</v>
      </c>
      <c r="T627">
        <f>VLOOKUP(Table3[[#This Row],[summons_number]],GeocodeResults!A:G,7,FALSE)</f>
        <v>-73.993279999999999</v>
      </c>
    </row>
    <row r="628" spans="1:20" x14ac:dyDescent="0.25">
      <c r="A628">
        <v>7937999172</v>
      </c>
      <c r="B628" s="1">
        <v>41532</v>
      </c>
      <c r="C628">
        <v>16</v>
      </c>
      <c r="D628">
        <f>VLOOKUP(Table3[[#This Row],[violation_code]],Table2[[violation_code]:[category]],3,FALSE)</f>
        <v>2</v>
      </c>
      <c r="E628">
        <v>353164</v>
      </c>
      <c r="F628">
        <v>1058</v>
      </c>
      <c r="G628">
        <v>1058</v>
      </c>
      <c r="H628" t="s">
        <v>32</v>
      </c>
      <c r="I628">
        <v>1058</v>
      </c>
      <c r="J628" s="2">
        <v>0.45694444444444443</v>
      </c>
      <c r="K628">
        <v>10</v>
      </c>
      <c r="L628" t="s">
        <v>21</v>
      </c>
      <c r="M628" t="s">
        <v>19</v>
      </c>
      <c r="N628" t="str">
        <f>CONCATENATE(Table3[[#This Row],[house_number]], " ",Table3[[#This Row],[street_name]])</f>
        <v>302-4 Mott St</v>
      </c>
      <c r="O628" t="s">
        <v>103</v>
      </c>
      <c r="P628" t="s">
        <v>13</v>
      </c>
      <c r="Q628">
        <v>10014</v>
      </c>
      <c r="R628" t="str">
        <f>CONCATENATE(Table3[[#This Row],[address]],",",Table3[[#This Row],[city]],",",Table3[[#This Row],[state]])</f>
        <v>302-4 Mott St,New York,NY</v>
      </c>
      <c r="S628">
        <f>VLOOKUP(Table3[[#This Row],[summons_number]],GeocodeResults!A:G,6,FALSE)</f>
        <v>40.724760000000003</v>
      </c>
      <c r="T628">
        <f>VLOOKUP(Table3[[#This Row],[summons_number]],GeocodeResults!A:G,7,FALSE)</f>
        <v>-73.994079999999997</v>
      </c>
    </row>
    <row r="629" spans="1:20" x14ac:dyDescent="0.25">
      <c r="A629">
        <v>7937999160</v>
      </c>
      <c r="B629" s="1">
        <v>41532</v>
      </c>
      <c r="C629">
        <v>71</v>
      </c>
      <c r="D629">
        <f>VLOOKUP(Table3[[#This Row],[violation_code]],Table2[[violation_code]:[category]],3,FALSE)</f>
        <v>5</v>
      </c>
      <c r="E629">
        <v>353164</v>
      </c>
      <c r="F629">
        <v>1053</v>
      </c>
      <c r="G629">
        <v>1053</v>
      </c>
      <c r="H629" t="s">
        <v>32</v>
      </c>
      <c r="I629">
        <v>1053</v>
      </c>
      <c r="J629" s="2">
        <v>0.45347222222222222</v>
      </c>
      <c r="K629">
        <v>10</v>
      </c>
      <c r="L629">
        <v>262</v>
      </c>
      <c r="M629" t="s">
        <v>19</v>
      </c>
      <c r="N629" t="str">
        <f>CONCATENATE(Table3[[#This Row],[house_number]], " ",Table3[[#This Row],[street_name]])</f>
        <v>262 Mott St</v>
      </c>
      <c r="O629" t="s">
        <v>103</v>
      </c>
      <c r="P629" t="s">
        <v>13</v>
      </c>
      <c r="Q629">
        <v>10014</v>
      </c>
      <c r="R629" t="str">
        <f>CONCATENATE(Table3[[#This Row],[address]],",",Table3[[#This Row],[city]],",",Table3[[#This Row],[state]])</f>
        <v>262 Mott St,New York,NY</v>
      </c>
      <c r="S629">
        <f>VLOOKUP(Table3[[#This Row],[summons_number]],GeocodeResults!A:G,6,FALSE)</f>
        <v>40.723666999999999</v>
      </c>
      <c r="T629">
        <f>VLOOKUP(Table3[[#This Row],[summons_number]],GeocodeResults!A:G,7,FALSE)</f>
        <v>-73.994550000000004</v>
      </c>
    </row>
    <row r="630" spans="1:20" hidden="1" x14ac:dyDescent="0.25">
      <c r="A630">
        <v>7937999147</v>
      </c>
      <c r="B630" s="1">
        <v>41532</v>
      </c>
      <c r="C630">
        <v>16</v>
      </c>
      <c r="D630">
        <f>VLOOKUP(Table3[[#This Row],[violation_code]],Table2[[violation_code]:[category]],3,FALSE)</f>
        <v>2</v>
      </c>
      <c r="E630">
        <v>353164</v>
      </c>
      <c r="F630">
        <v>1039</v>
      </c>
      <c r="G630">
        <v>1039</v>
      </c>
      <c r="H630" t="s">
        <v>32</v>
      </c>
      <c r="I630">
        <v>1039</v>
      </c>
      <c r="J630" s="2">
        <v>0.44375000000000003</v>
      </c>
      <c r="K630">
        <v>10</v>
      </c>
      <c r="L630">
        <v>381</v>
      </c>
      <c r="M630" t="s">
        <v>60</v>
      </c>
      <c r="N630" t="str">
        <f>CONCATENATE(Table3[[#This Row],[house_number]], " ",Table3[[#This Row],[street_name]])</f>
        <v>381 Broome St</v>
      </c>
      <c r="O630" t="s">
        <v>103</v>
      </c>
      <c r="P630" t="s">
        <v>13</v>
      </c>
      <c r="Q630">
        <v>10014</v>
      </c>
      <c r="R630" t="str">
        <f>CONCATENATE(Table3[[#This Row],[address]],",",Table3[[#This Row],[city]],",",Table3[[#This Row],[state]])</f>
        <v>381 Broome St,New York,NY</v>
      </c>
      <c r="S630">
        <f>VLOOKUP(Table3[[#This Row],[summons_number]],GeocodeResults!A:G,6,FALSE)</f>
        <v>0</v>
      </c>
      <c r="T630">
        <f>VLOOKUP(Table3[[#This Row],[summons_number]],GeocodeResults!A:G,7,FALSE)</f>
        <v>0</v>
      </c>
    </row>
    <row r="631" spans="1:20" x14ac:dyDescent="0.25">
      <c r="A631">
        <v>7937999123</v>
      </c>
      <c r="B631" s="1">
        <v>41532</v>
      </c>
      <c r="C631">
        <v>14</v>
      </c>
      <c r="D631">
        <f>VLOOKUP(Table3[[#This Row],[violation_code]],Table2[[violation_code]:[category]],3,FALSE)</f>
        <v>2</v>
      </c>
      <c r="E631">
        <v>353164</v>
      </c>
      <c r="F631">
        <v>1036</v>
      </c>
      <c r="G631">
        <v>1036</v>
      </c>
      <c r="H631" t="s">
        <v>32</v>
      </c>
      <c r="I631">
        <v>1036</v>
      </c>
      <c r="J631" s="2">
        <v>0.44166666666666665</v>
      </c>
      <c r="K631">
        <v>10</v>
      </c>
      <c r="L631">
        <v>180</v>
      </c>
      <c r="M631" t="s">
        <v>19</v>
      </c>
      <c r="N631" t="str">
        <f>CONCATENATE(Table3[[#This Row],[house_number]], " ",Table3[[#This Row],[street_name]])</f>
        <v>180 Mott St</v>
      </c>
      <c r="O631" t="s">
        <v>103</v>
      </c>
      <c r="P631" t="s">
        <v>13</v>
      </c>
      <c r="Q631">
        <v>10014</v>
      </c>
      <c r="R631" t="str">
        <f>CONCATENATE(Table3[[#This Row],[address]],",",Table3[[#This Row],[city]],",",Table3[[#This Row],[state]])</f>
        <v>180 Mott St,New York,NY</v>
      </c>
      <c r="S631">
        <f>VLOOKUP(Table3[[#This Row],[summons_number]],GeocodeResults!A:G,6,FALSE)</f>
        <v>40.720447999999998</v>
      </c>
      <c r="T631">
        <f>VLOOKUP(Table3[[#This Row],[summons_number]],GeocodeResults!A:G,7,FALSE)</f>
        <v>-73.995850000000004</v>
      </c>
    </row>
    <row r="632" spans="1:20" x14ac:dyDescent="0.25">
      <c r="A632">
        <v>7937999111</v>
      </c>
      <c r="B632" s="1">
        <v>41532</v>
      </c>
      <c r="C632">
        <v>20</v>
      </c>
      <c r="D632">
        <f>VLOOKUP(Table3[[#This Row],[violation_code]],Table2[[violation_code]:[category]],3,FALSE)</f>
        <v>2</v>
      </c>
      <c r="E632">
        <v>353164</v>
      </c>
      <c r="F632">
        <v>1025</v>
      </c>
      <c r="G632">
        <v>1025</v>
      </c>
      <c r="H632" t="s">
        <v>32</v>
      </c>
      <c r="I632">
        <v>1025</v>
      </c>
      <c r="J632" s="2">
        <v>0.43402777777777773</v>
      </c>
      <c r="K632">
        <v>10</v>
      </c>
      <c r="L632">
        <v>174</v>
      </c>
      <c r="M632" t="s">
        <v>33</v>
      </c>
      <c r="N632" t="str">
        <f>CONCATENATE(Table3[[#This Row],[house_number]], " ",Table3[[#This Row],[street_name]])</f>
        <v>174 Forsyth St</v>
      </c>
      <c r="O632" t="s">
        <v>103</v>
      </c>
      <c r="P632" t="s">
        <v>13</v>
      </c>
      <c r="Q632">
        <v>10014</v>
      </c>
      <c r="R632" t="str">
        <f>CONCATENATE(Table3[[#This Row],[address]],",",Table3[[#This Row],[city]],",",Table3[[#This Row],[state]])</f>
        <v>174 Forsyth St,New York,NY</v>
      </c>
      <c r="S632">
        <f>VLOOKUP(Table3[[#This Row],[summons_number]],GeocodeResults!A:G,6,FALSE)</f>
        <v>40.721313000000002</v>
      </c>
      <c r="T632">
        <f>VLOOKUP(Table3[[#This Row],[summons_number]],GeocodeResults!A:G,7,FALSE)</f>
        <v>-73.991280000000003</v>
      </c>
    </row>
    <row r="633" spans="1:20" x14ac:dyDescent="0.25">
      <c r="A633">
        <v>7937999100</v>
      </c>
      <c r="B633" s="1">
        <v>41532</v>
      </c>
      <c r="C633">
        <v>20</v>
      </c>
      <c r="D633">
        <f>VLOOKUP(Table3[[#This Row],[violation_code]],Table2[[violation_code]:[category]],3,FALSE)</f>
        <v>2</v>
      </c>
      <c r="E633">
        <v>353164</v>
      </c>
      <c r="F633">
        <v>1024</v>
      </c>
      <c r="G633">
        <v>1024</v>
      </c>
      <c r="H633" t="s">
        <v>32</v>
      </c>
      <c r="I633">
        <v>1024</v>
      </c>
      <c r="J633" s="2">
        <v>0.43333333333333335</v>
      </c>
      <c r="K633">
        <v>10</v>
      </c>
      <c r="L633">
        <v>174</v>
      </c>
      <c r="M633" t="s">
        <v>33</v>
      </c>
      <c r="N633" t="str">
        <f>CONCATENATE(Table3[[#This Row],[house_number]], " ",Table3[[#This Row],[street_name]])</f>
        <v>174 Forsyth St</v>
      </c>
      <c r="O633" t="s">
        <v>103</v>
      </c>
      <c r="P633" t="s">
        <v>13</v>
      </c>
      <c r="Q633">
        <v>10014</v>
      </c>
      <c r="R633" t="str">
        <f>CONCATENATE(Table3[[#This Row],[address]],",",Table3[[#This Row],[city]],",",Table3[[#This Row],[state]])</f>
        <v>174 Forsyth St,New York,NY</v>
      </c>
      <c r="S633">
        <f>VLOOKUP(Table3[[#This Row],[summons_number]],GeocodeResults!A:G,6,FALSE)</f>
        <v>40.721313000000002</v>
      </c>
      <c r="T633">
        <f>VLOOKUP(Table3[[#This Row],[summons_number]],GeocodeResults!A:G,7,FALSE)</f>
        <v>-73.991280000000003</v>
      </c>
    </row>
    <row r="634" spans="1:20" x14ac:dyDescent="0.25">
      <c r="A634">
        <v>7937999093</v>
      </c>
      <c r="B634" s="1">
        <v>41532</v>
      </c>
      <c r="C634">
        <v>10</v>
      </c>
      <c r="D634">
        <f>VLOOKUP(Table3[[#This Row],[violation_code]],Table2[[violation_code]:[category]],3,FALSE)</f>
        <v>2</v>
      </c>
      <c r="E634">
        <v>353164</v>
      </c>
      <c r="F634">
        <v>1017</v>
      </c>
      <c r="G634">
        <v>1017</v>
      </c>
      <c r="H634" t="s">
        <v>32</v>
      </c>
      <c r="I634">
        <v>1017</v>
      </c>
      <c r="J634" s="2">
        <v>0.4284722222222222</v>
      </c>
      <c r="K634">
        <v>10</v>
      </c>
      <c r="L634">
        <v>100</v>
      </c>
      <c r="M634" t="s">
        <v>35</v>
      </c>
      <c r="N634" t="str">
        <f>CONCATENATE(Table3[[#This Row],[house_number]], " ",Table3[[#This Row],[street_name]])</f>
        <v>100 Rivington St</v>
      </c>
      <c r="O634" t="s">
        <v>103</v>
      </c>
      <c r="P634" t="s">
        <v>13</v>
      </c>
      <c r="Q634">
        <v>10014</v>
      </c>
      <c r="R634" t="str">
        <f>CONCATENATE(Table3[[#This Row],[address]],",",Table3[[#This Row],[city]],",",Table3[[#This Row],[state]])</f>
        <v>100 Rivington St,New York,NY</v>
      </c>
      <c r="S634">
        <f>VLOOKUP(Table3[[#This Row],[summons_number]],GeocodeResults!A:G,6,FALSE)</f>
        <v>40.720123000000001</v>
      </c>
      <c r="T634">
        <f>VLOOKUP(Table3[[#This Row],[summons_number]],GeocodeResults!A:G,7,FALSE)</f>
        <v>-73.988303999999999</v>
      </c>
    </row>
    <row r="635" spans="1:20" x14ac:dyDescent="0.25">
      <c r="A635">
        <v>7937999421</v>
      </c>
      <c r="B635" s="1">
        <v>41532</v>
      </c>
      <c r="C635">
        <v>14</v>
      </c>
      <c r="D635">
        <f>VLOOKUP(Table3[[#This Row],[violation_code]],Table2[[violation_code]:[category]],3,FALSE)</f>
        <v>2</v>
      </c>
      <c r="E635">
        <v>353164</v>
      </c>
      <c r="F635">
        <v>427</v>
      </c>
      <c r="G635">
        <v>427</v>
      </c>
      <c r="H635" t="s">
        <v>12</v>
      </c>
      <c r="I635">
        <v>1627</v>
      </c>
      <c r="J635" s="2">
        <v>0.68541666666666667</v>
      </c>
      <c r="K635">
        <v>16</v>
      </c>
      <c r="L635">
        <v>87</v>
      </c>
      <c r="M635" t="s">
        <v>26</v>
      </c>
      <c r="N635" t="str">
        <f>CONCATENATE(Table3[[#This Row],[house_number]], " ",Table3[[#This Row],[street_name]])</f>
        <v>87 E Houston St</v>
      </c>
      <c r="O635" t="s">
        <v>103</v>
      </c>
      <c r="P635" t="s">
        <v>13</v>
      </c>
      <c r="Q635">
        <v>10014</v>
      </c>
      <c r="R635" t="str">
        <f>CONCATENATE(Table3[[#This Row],[address]],",",Table3[[#This Row],[city]],",",Table3[[#This Row],[state]])</f>
        <v>87 E Houston St,New York,NY</v>
      </c>
      <c r="S635">
        <f>VLOOKUP(Table3[[#This Row],[summons_number]],GeocodeResults!A:G,6,FALSE)</f>
        <v>40.724150000000002</v>
      </c>
      <c r="T635">
        <f>VLOOKUP(Table3[[#This Row],[summons_number]],GeocodeResults!A:G,7,FALSE)</f>
        <v>-73.992819999999995</v>
      </c>
    </row>
    <row r="636" spans="1:20" x14ac:dyDescent="0.25">
      <c r="A636">
        <v>7937999354</v>
      </c>
      <c r="B636" s="1">
        <v>41532</v>
      </c>
      <c r="C636">
        <v>20</v>
      </c>
      <c r="D636">
        <f>VLOOKUP(Table3[[#This Row],[violation_code]],Table2[[violation_code]:[category]],3,FALSE)</f>
        <v>2</v>
      </c>
      <c r="E636">
        <v>353164</v>
      </c>
      <c r="F636">
        <v>213</v>
      </c>
      <c r="G636">
        <v>213</v>
      </c>
      <c r="H636" t="s">
        <v>12</v>
      </c>
      <c r="I636">
        <v>1413</v>
      </c>
      <c r="J636" s="2">
        <v>0.59236111111111112</v>
      </c>
      <c r="K636">
        <v>14</v>
      </c>
      <c r="L636">
        <v>141</v>
      </c>
      <c r="M636" t="s">
        <v>25</v>
      </c>
      <c r="N636" t="str">
        <f>CONCATENATE(Table3[[#This Row],[house_number]], " ",Table3[[#This Row],[street_name]])</f>
        <v>141 Ludlow St</v>
      </c>
      <c r="O636" t="s">
        <v>103</v>
      </c>
      <c r="P636" t="s">
        <v>13</v>
      </c>
      <c r="Q636">
        <v>10014</v>
      </c>
      <c r="R636" t="str">
        <f>CONCATENATE(Table3[[#This Row],[address]],",",Table3[[#This Row],[city]],",",Table3[[#This Row],[state]])</f>
        <v>141 Ludlow St,New York,NY</v>
      </c>
      <c r="S636">
        <f>VLOOKUP(Table3[[#This Row],[summons_number]],GeocodeResults!A:G,6,FALSE)</f>
        <v>40.720466999999999</v>
      </c>
      <c r="T636">
        <f>VLOOKUP(Table3[[#This Row],[summons_number]],GeocodeResults!A:G,7,FALSE)</f>
        <v>-73.988235000000003</v>
      </c>
    </row>
    <row r="637" spans="1:20" x14ac:dyDescent="0.25">
      <c r="A637">
        <v>7937999287</v>
      </c>
      <c r="B637" s="1">
        <v>41532</v>
      </c>
      <c r="C637">
        <v>14</v>
      </c>
      <c r="D637">
        <f>VLOOKUP(Table3[[#This Row],[violation_code]],Table2[[violation_code]:[category]],3,FALSE)</f>
        <v>2</v>
      </c>
      <c r="E637">
        <v>353164</v>
      </c>
      <c r="F637">
        <v>1231</v>
      </c>
      <c r="G637">
        <v>31</v>
      </c>
      <c r="H637" t="s">
        <v>12</v>
      </c>
      <c r="I637">
        <v>1231</v>
      </c>
      <c r="J637" s="2">
        <v>0.52152777777777781</v>
      </c>
      <c r="K637">
        <v>12</v>
      </c>
      <c r="L637">
        <v>180</v>
      </c>
      <c r="M637" t="s">
        <v>19</v>
      </c>
      <c r="N637" t="str">
        <f>CONCATENATE(Table3[[#This Row],[house_number]], " ",Table3[[#This Row],[street_name]])</f>
        <v>180 Mott St</v>
      </c>
      <c r="O637" t="s">
        <v>103</v>
      </c>
      <c r="P637" t="s">
        <v>13</v>
      </c>
      <c r="Q637">
        <v>10014</v>
      </c>
      <c r="R637" t="str">
        <f>CONCATENATE(Table3[[#This Row],[address]],",",Table3[[#This Row],[city]],",",Table3[[#This Row],[state]])</f>
        <v>180 Mott St,New York,NY</v>
      </c>
      <c r="S637">
        <f>VLOOKUP(Table3[[#This Row],[summons_number]],GeocodeResults!A:G,6,FALSE)</f>
        <v>40.720447999999998</v>
      </c>
      <c r="T637">
        <f>VLOOKUP(Table3[[#This Row],[summons_number]],GeocodeResults!A:G,7,FALSE)</f>
        <v>-73.995850000000004</v>
      </c>
    </row>
    <row r="638" spans="1:20" x14ac:dyDescent="0.25">
      <c r="A638">
        <v>7937999238</v>
      </c>
      <c r="B638" s="1">
        <v>41532</v>
      </c>
      <c r="C638">
        <v>53</v>
      </c>
      <c r="D638">
        <f>VLOOKUP(Table3[[#This Row],[violation_code]],Table2[[violation_code]:[category]],3,FALSE)</f>
        <v>3</v>
      </c>
      <c r="E638">
        <v>353164</v>
      </c>
      <c r="F638">
        <v>1144</v>
      </c>
      <c r="G638">
        <v>1144</v>
      </c>
      <c r="H638" t="s">
        <v>32</v>
      </c>
      <c r="I638">
        <v>1144</v>
      </c>
      <c r="J638" s="2">
        <v>0.48888888888888887</v>
      </c>
      <c r="K638">
        <v>11</v>
      </c>
      <c r="L638">
        <v>224</v>
      </c>
      <c r="M638" t="s">
        <v>27</v>
      </c>
      <c r="N638" t="str">
        <f>CONCATENATE(Table3[[#This Row],[house_number]], " ",Table3[[#This Row],[street_name]])</f>
        <v>224 Elizabeth St</v>
      </c>
      <c r="O638" t="s">
        <v>103</v>
      </c>
      <c r="P638" t="s">
        <v>13</v>
      </c>
      <c r="Q638">
        <v>10014</v>
      </c>
      <c r="R638" t="str">
        <f>CONCATENATE(Table3[[#This Row],[address]],",",Table3[[#This Row],[city]],",",Table3[[#This Row],[state]])</f>
        <v>224 Elizabeth St,New York,NY</v>
      </c>
      <c r="S638">
        <f>VLOOKUP(Table3[[#This Row],[summons_number]],GeocodeResults!A:G,6,FALSE)</f>
        <v>40.722816000000002</v>
      </c>
      <c r="T638">
        <f>VLOOKUP(Table3[[#This Row],[summons_number]],GeocodeResults!A:G,7,FALSE)</f>
        <v>-73.994039999999998</v>
      </c>
    </row>
    <row r="639" spans="1:20" x14ac:dyDescent="0.25">
      <c r="A639">
        <v>7937999202</v>
      </c>
      <c r="B639" s="1">
        <v>41532</v>
      </c>
      <c r="C639">
        <v>71</v>
      </c>
      <c r="D639">
        <f>VLOOKUP(Table3[[#This Row],[violation_code]],Table2[[violation_code]:[category]],3,FALSE)</f>
        <v>5</v>
      </c>
      <c r="E639">
        <v>353164</v>
      </c>
      <c r="F639">
        <v>1120</v>
      </c>
      <c r="G639">
        <v>1120</v>
      </c>
      <c r="H639" t="s">
        <v>32</v>
      </c>
      <c r="I639">
        <v>1120</v>
      </c>
      <c r="J639" s="2">
        <v>0.47222222222222227</v>
      </c>
      <c r="K639">
        <v>11</v>
      </c>
      <c r="L639">
        <v>306</v>
      </c>
      <c r="M639" t="s">
        <v>20</v>
      </c>
      <c r="N639" t="str">
        <f>CONCATENATE(Table3[[#This Row],[house_number]], " ",Table3[[#This Row],[street_name]])</f>
        <v>306 Bowery</v>
      </c>
      <c r="O639" t="s">
        <v>103</v>
      </c>
      <c r="P639" t="s">
        <v>13</v>
      </c>
      <c r="Q639">
        <v>10014</v>
      </c>
      <c r="R639" t="str">
        <f>CONCATENATE(Table3[[#This Row],[address]],",",Table3[[#This Row],[city]],",",Table3[[#This Row],[state]])</f>
        <v>306 Bowery,New York,NY</v>
      </c>
      <c r="S639">
        <f>VLOOKUP(Table3[[#This Row],[summons_number]],GeocodeResults!A:G,6,FALSE)</f>
        <v>40.724753999999997</v>
      </c>
      <c r="T639">
        <f>VLOOKUP(Table3[[#This Row],[summons_number]],GeocodeResults!A:G,7,FALSE)</f>
        <v>-73.992455000000007</v>
      </c>
    </row>
    <row r="640" spans="1:20" hidden="1" x14ac:dyDescent="0.25">
      <c r="A640">
        <v>7937999159</v>
      </c>
      <c r="B640" s="1">
        <v>41532</v>
      </c>
      <c r="C640">
        <v>14</v>
      </c>
      <c r="D640">
        <f>VLOOKUP(Table3[[#This Row],[violation_code]],Table2[[violation_code]:[category]],3,FALSE)</f>
        <v>2</v>
      </c>
      <c r="E640">
        <v>353164</v>
      </c>
      <c r="F640">
        <v>1041</v>
      </c>
      <c r="G640">
        <v>1041</v>
      </c>
      <c r="H640" t="s">
        <v>32</v>
      </c>
      <c r="I640">
        <v>1041</v>
      </c>
      <c r="J640" s="2">
        <v>0.44513888888888892</v>
      </c>
      <c r="K640">
        <v>10</v>
      </c>
      <c r="L640">
        <v>384</v>
      </c>
      <c r="M640" t="s">
        <v>60</v>
      </c>
      <c r="N640" t="str">
        <f>CONCATENATE(Table3[[#This Row],[house_number]], " ",Table3[[#This Row],[street_name]])</f>
        <v>384 Broome St</v>
      </c>
      <c r="O640" t="s">
        <v>103</v>
      </c>
      <c r="P640" t="s">
        <v>13</v>
      </c>
      <c r="Q640">
        <v>10014</v>
      </c>
      <c r="R640" t="str">
        <f>CONCATENATE(Table3[[#This Row],[address]],",",Table3[[#This Row],[city]],",",Table3[[#This Row],[state]])</f>
        <v>384 Broome St,New York,NY</v>
      </c>
      <c r="S640">
        <f>VLOOKUP(Table3[[#This Row],[summons_number]],GeocodeResults!A:G,6,FALSE)</f>
        <v>0</v>
      </c>
      <c r="T640">
        <f>VLOOKUP(Table3[[#This Row],[summons_number]],GeocodeResults!A:G,7,FALSE)</f>
        <v>0</v>
      </c>
    </row>
    <row r="641" spans="1:20" x14ac:dyDescent="0.25">
      <c r="A641">
        <v>7937999135</v>
      </c>
      <c r="B641" s="1">
        <v>41532</v>
      </c>
      <c r="C641">
        <v>14</v>
      </c>
      <c r="D641">
        <f>VLOOKUP(Table3[[#This Row],[violation_code]],Table2[[violation_code]:[category]],3,FALSE)</f>
        <v>2</v>
      </c>
      <c r="E641">
        <v>353164</v>
      </c>
      <c r="F641">
        <v>1037</v>
      </c>
      <c r="G641">
        <v>1037</v>
      </c>
      <c r="H641" t="s">
        <v>32</v>
      </c>
      <c r="I641">
        <v>1037</v>
      </c>
      <c r="J641" s="2">
        <v>0.44236111111111115</v>
      </c>
      <c r="K641">
        <v>10</v>
      </c>
      <c r="L641">
        <v>180</v>
      </c>
      <c r="M641" t="s">
        <v>19</v>
      </c>
      <c r="N641" t="str">
        <f>CONCATENATE(Table3[[#This Row],[house_number]], " ",Table3[[#This Row],[street_name]])</f>
        <v>180 Mott St</v>
      </c>
      <c r="O641" t="s">
        <v>103</v>
      </c>
      <c r="P641" t="s">
        <v>13</v>
      </c>
      <c r="Q641">
        <v>10014</v>
      </c>
      <c r="R641" t="str">
        <f>CONCATENATE(Table3[[#This Row],[address]],",",Table3[[#This Row],[city]],",",Table3[[#This Row],[state]])</f>
        <v>180 Mott St,New York,NY</v>
      </c>
      <c r="S641">
        <f>VLOOKUP(Table3[[#This Row],[summons_number]],GeocodeResults!A:G,6,FALSE)</f>
        <v>40.720447999999998</v>
      </c>
      <c r="T641">
        <f>VLOOKUP(Table3[[#This Row],[summons_number]],GeocodeResults!A:G,7,FALSE)</f>
        <v>-73.995850000000004</v>
      </c>
    </row>
    <row r="642" spans="1:20" x14ac:dyDescent="0.25">
      <c r="A642">
        <v>7937999342</v>
      </c>
      <c r="B642" s="1">
        <v>41532</v>
      </c>
      <c r="C642">
        <v>20</v>
      </c>
      <c r="D642">
        <f>VLOOKUP(Table3[[#This Row],[violation_code]],Table2[[violation_code]:[category]],3,FALSE)</f>
        <v>2</v>
      </c>
      <c r="E642">
        <v>353164</v>
      </c>
      <c r="F642">
        <v>112</v>
      </c>
      <c r="G642">
        <v>112</v>
      </c>
      <c r="H642" t="s">
        <v>12</v>
      </c>
      <c r="I642">
        <v>1312</v>
      </c>
      <c r="J642" s="2">
        <v>0.54999999999999993</v>
      </c>
      <c r="K642">
        <v>13</v>
      </c>
      <c r="L642">
        <v>174</v>
      </c>
      <c r="M642" t="s">
        <v>33</v>
      </c>
      <c r="N642" t="str">
        <f>CONCATENATE(Table3[[#This Row],[house_number]], " ",Table3[[#This Row],[street_name]])</f>
        <v>174 Forsyth St</v>
      </c>
      <c r="O642" t="s">
        <v>103</v>
      </c>
      <c r="P642" t="s">
        <v>13</v>
      </c>
      <c r="Q642">
        <v>10014</v>
      </c>
      <c r="R642" t="str">
        <f>CONCATENATE(Table3[[#This Row],[address]],",",Table3[[#This Row],[city]],",",Table3[[#This Row],[state]])</f>
        <v>174 Forsyth St,New York,NY</v>
      </c>
      <c r="S642">
        <f>VLOOKUP(Table3[[#This Row],[summons_number]],GeocodeResults!A:G,6,FALSE)</f>
        <v>40.721313000000002</v>
      </c>
      <c r="T642">
        <f>VLOOKUP(Table3[[#This Row],[summons_number]],GeocodeResults!A:G,7,FALSE)</f>
        <v>-73.991280000000003</v>
      </c>
    </row>
    <row r="643" spans="1:20" x14ac:dyDescent="0.25">
      <c r="A643">
        <v>7937999329</v>
      </c>
      <c r="B643" s="1">
        <v>41532</v>
      </c>
      <c r="C643">
        <v>20</v>
      </c>
      <c r="D643">
        <f>VLOOKUP(Table3[[#This Row],[violation_code]],Table2[[violation_code]:[category]],3,FALSE)</f>
        <v>2</v>
      </c>
      <c r="E643">
        <v>353164</v>
      </c>
      <c r="F643">
        <v>110</v>
      </c>
      <c r="G643">
        <v>110</v>
      </c>
      <c r="H643" t="s">
        <v>12</v>
      </c>
      <c r="I643">
        <v>1310</v>
      </c>
      <c r="J643" s="2">
        <v>0.54861111111111105</v>
      </c>
      <c r="K643">
        <v>13</v>
      </c>
      <c r="L643">
        <v>174</v>
      </c>
      <c r="M643" t="s">
        <v>33</v>
      </c>
      <c r="N643" t="str">
        <f>CONCATENATE(Table3[[#This Row],[house_number]], " ",Table3[[#This Row],[street_name]])</f>
        <v>174 Forsyth St</v>
      </c>
      <c r="O643" t="s">
        <v>103</v>
      </c>
      <c r="P643" t="s">
        <v>13</v>
      </c>
      <c r="Q643">
        <v>10014</v>
      </c>
      <c r="R643" t="str">
        <f>CONCATENATE(Table3[[#This Row],[address]],",",Table3[[#This Row],[city]],",",Table3[[#This Row],[state]])</f>
        <v>174 Forsyth St,New York,NY</v>
      </c>
      <c r="S643">
        <f>VLOOKUP(Table3[[#This Row],[summons_number]],GeocodeResults!A:G,6,FALSE)</f>
        <v>40.721313000000002</v>
      </c>
      <c r="T643">
        <f>VLOOKUP(Table3[[#This Row],[summons_number]],GeocodeResults!A:G,7,FALSE)</f>
        <v>-73.991280000000003</v>
      </c>
    </row>
    <row r="644" spans="1:20" x14ac:dyDescent="0.25">
      <c r="A644">
        <v>7937999305</v>
      </c>
      <c r="B644" s="1">
        <v>41532</v>
      </c>
      <c r="C644">
        <v>46</v>
      </c>
      <c r="D644">
        <f>VLOOKUP(Table3[[#This Row],[violation_code]],Table2[[violation_code]:[category]],3,FALSE)</f>
        <v>3</v>
      </c>
      <c r="E644">
        <v>353164</v>
      </c>
      <c r="F644">
        <v>1254</v>
      </c>
      <c r="G644">
        <v>54</v>
      </c>
      <c r="H644" t="s">
        <v>12</v>
      </c>
      <c r="I644">
        <v>1254</v>
      </c>
      <c r="J644" s="2">
        <v>0.53749999999999998</v>
      </c>
      <c r="K644">
        <v>12</v>
      </c>
      <c r="L644">
        <v>108</v>
      </c>
      <c r="M644" t="s">
        <v>33</v>
      </c>
      <c r="N644" t="str">
        <f>CONCATENATE(Table3[[#This Row],[house_number]], " ",Table3[[#This Row],[street_name]])</f>
        <v>108 Forsyth St</v>
      </c>
      <c r="O644" t="s">
        <v>103</v>
      </c>
      <c r="P644" t="s">
        <v>13</v>
      </c>
      <c r="Q644">
        <v>10014</v>
      </c>
      <c r="R644" t="str">
        <f>CONCATENATE(Table3[[#This Row],[address]],",",Table3[[#This Row],[city]],",",Table3[[#This Row],[state]])</f>
        <v>108 Forsyth St,New York,NY</v>
      </c>
      <c r="S644">
        <f>VLOOKUP(Table3[[#This Row],[summons_number]],GeocodeResults!A:G,6,FALSE)</f>
        <v>40.718803000000001</v>
      </c>
      <c r="T644">
        <f>VLOOKUP(Table3[[#This Row],[summons_number]],GeocodeResults!A:G,7,FALSE)</f>
        <v>-73.992570000000001</v>
      </c>
    </row>
    <row r="645" spans="1:20" x14ac:dyDescent="0.25">
      <c r="A645">
        <v>7937999688</v>
      </c>
      <c r="B645" s="1">
        <v>41533</v>
      </c>
      <c r="C645">
        <v>20</v>
      </c>
      <c r="D645">
        <f>VLOOKUP(Table3[[#This Row],[violation_code]],Table2[[violation_code]:[category]],3,FALSE)</f>
        <v>2</v>
      </c>
      <c r="E645">
        <v>353164</v>
      </c>
      <c r="F645">
        <v>551</v>
      </c>
      <c r="G645">
        <v>551</v>
      </c>
      <c r="H645" t="s">
        <v>12</v>
      </c>
      <c r="I645">
        <v>1751</v>
      </c>
      <c r="J645" s="2">
        <v>0.74375000000000002</v>
      </c>
      <c r="K645">
        <v>17</v>
      </c>
      <c r="L645">
        <v>36</v>
      </c>
      <c r="M645" t="s">
        <v>23</v>
      </c>
      <c r="N645" t="str">
        <f>CONCATENATE(Table3[[#This Row],[house_number]], " ",Table3[[#This Row],[street_name]])</f>
        <v>36 Bleecker St</v>
      </c>
      <c r="O645" t="s">
        <v>103</v>
      </c>
      <c r="P645" t="s">
        <v>13</v>
      </c>
      <c r="Q645">
        <v>10014</v>
      </c>
      <c r="R645" t="str">
        <f>CONCATENATE(Table3[[#This Row],[address]],",",Table3[[#This Row],[city]],",",Table3[[#This Row],[state]])</f>
        <v>36 Bleecker St,New York,NY</v>
      </c>
      <c r="S645">
        <f>VLOOKUP(Table3[[#This Row],[summons_number]],GeocodeResults!A:G,6,FALSE)</f>
        <v>40.725642999999998</v>
      </c>
      <c r="T645">
        <f>VLOOKUP(Table3[[#This Row],[summons_number]],GeocodeResults!A:G,7,FALSE)</f>
        <v>-73.993949999999998</v>
      </c>
    </row>
    <row r="646" spans="1:20" x14ac:dyDescent="0.25">
      <c r="A646">
        <v>7937999639</v>
      </c>
      <c r="B646" s="1">
        <v>41533</v>
      </c>
      <c r="C646">
        <v>37</v>
      </c>
      <c r="D646">
        <f>VLOOKUP(Table3[[#This Row],[violation_code]],Table2[[violation_code]:[category]],3,FALSE)</f>
        <v>4</v>
      </c>
      <c r="E646">
        <v>353164</v>
      </c>
      <c r="F646">
        <v>433</v>
      </c>
      <c r="G646">
        <v>433</v>
      </c>
      <c r="H646" t="s">
        <v>12</v>
      </c>
      <c r="I646">
        <v>1633</v>
      </c>
      <c r="J646" s="2">
        <v>0.68958333333333333</v>
      </c>
      <c r="K646">
        <v>16</v>
      </c>
      <c r="L646">
        <v>566</v>
      </c>
      <c r="M646" t="s">
        <v>29</v>
      </c>
      <c r="N646" t="str">
        <f>CONCATENATE(Table3[[#This Row],[house_number]], " ",Table3[[#This Row],[street_name]])</f>
        <v>566 Laguardia Pl</v>
      </c>
      <c r="O646" t="s">
        <v>103</v>
      </c>
      <c r="P646" t="s">
        <v>13</v>
      </c>
      <c r="Q646">
        <v>10014</v>
      </c>
      <c r="R646" t="str">
        <f>CONCATENATE(Table3[[#This Row],[address]],",",Table3[[#This Row],[city]],",",Table3[[#This Row],[state]])</f>
        <v>566 Laguardia Pl,New York,NY</v>
      </c>
      <c r="S646">
        <f>VLOOKUP(Table3[[#This Row],[summons_number]],GeocodeResults!A:G,6,FALSE)</f>
        <v>40.72936</v>
      </c>
      <c r="T646">
        <f>VLOOKUP(Table3[[#This Row],[summons_number]],GeocodeResults!A:G,7,FALSE)</f>
        <v>-73.997929999999997</v>
      </c>
    </row>
    <row r="647" spans="1:20" x14ac:dyDescent="0.25">
      <c r="A647">
        <v>7937999597</v>
      </c>
      <c r="B647" s="1">
        <v>41533</v>
      </c>
      <c r="C647">
        <v>37</v>
      </c>
      <c r="D647">
        <f>VLOOKUP(Table3[[#This Row],[violation_code]],Table2[[violation_code]:[category]],3,FALSE)</f>
        <v>4</v>
      </c>
      <c r="E647">
        <v>353164</v>
      </c>
      <c r="F647">
        <v>258</v>
      </c>
      <c r="G647">
        <v>258</v>
      </c>
      <c r="H647" t="s">
        <v>12</v>
      </c>
      <c r="I647">
        <v>1458</v>
      </c>
      <c r="J647" s="2">
        <v>0.62361111111111112</v>
      </c>
      <c r="K647">
        <v>14</v>
      </c>
      <c r="L647">
        <v>14</v>
      </c>
      <c r="M647" t="s">
        <v>22</v>
      </c>
      <c r="N647" t="str">
        <f>CONCATENATE(Table3[[#This Row],[house_number]], " ",Table3[[#This Row],[street_name]])</f>
        <v>14 Washington Pl</v>
      </c>
      <c r="O647" t="s">
        <v>103</v>
      </c>
      <c r="P647" t="s">
        <v>13</v>
      </c>
      <c r="Q647">
        <v>10014</v>
      </c>
      <c r="R647" t="str">
        <f>CONCATENATE(Table3[[#This Row],[address]],",",Table3[[#This Row],[city]],",",Table3[[#This Row],[state]])</f>
        <v>14 Washington Pl,New York,NY</v>
      </c>
      <c r="S647">
        <f>VLOOKUP(Table3[[#This Row],[summons_number]],GeocodeResults!A:G,6,FALSE)</f>
        <v>40.729633</v>
      </c>
      <c r="T647">
        <f>VLOOKUP(Table3[[#This Row],[summons_number]],GeocodeResults!A:G,7,FALSE)</f>
        <v>-73.995149999999995</v>
      </c>
    </row>
    <row r="648" spans="1:20" x14ac:dyDescent="0.25">
      <c r="A648">
        <v>7937999573</v>
      </c>
      <c r="B648" s="1">
        <v>41533</v>
      </c>
      <c r="C648">
        <v>38</v>
      </c>
      <c r="D648">
        <f>VLOOKUP(Table3[[#This Row],[violation_code]],Table2[[violation_code]:[category]],3,FALSE)</f>
        <v>5</v>
      </c>
      <c r="E648">
        <v>353164</v>
      </c>
      <c r="F648">
        <v>253</v>
      </c>
      <c r="G648">
        <v>253</v>
      </c>
      <c r="H648" t="s">
        <v>12</v>
      </c>
      <c r="I648">
        <v>1453</v>
      </c>
      <c r="J648" s="2">
        <v>0.62013888888888891</v>
      </c>
      <c r="K648">
        <v>14</v>
      </c>
      <c r="L648">
        <v>32</v>
      </c>
      <c r="M648" t="s">
        <v>49</v>
      </c>
      <c r="N648" t="str">
        <f>CONCATENATE(Table3[[#This Row],[house_number]], " ",Table3[[#This Row],[street_name]])</f>
        <v>32 Waverly Pl</v>
      </c>
      <c r="O648" t="s">
        <v>103</v>
      </c>
      <c r="P648" t="s">
        <v>13</v>
      </c>
      <c r="Q648">
        <v>10014</v>
      </c>
      <c r="R648" t="str">
        <f>CONCATENATE(Table3[[#This Row],[address]],",",Table3[[#This Row],[city]],",",Table3[[#This Row],[state]])</f>
        <v>32 Waverly Pl,New York,NY</v>
      </c>
      <c r="S648">
        <f>VLOOKUP(Table3[[#This Row],[summons_number]],GeocodeResults!A:G,6,FALSE)</f>
        <v>40.730350000000001</v>
      </c>
      <c r="T648">
        <f>VLOOKUP(Table3[[#This Row],[summons_number]],GeocodeResults!A:G,7,FALSE)</f>
        <v>-73.994950000000003</v>
      </c>
    </row>
    <row r="649" spans="1:20" x14ac:dyDescent="0.25">
      <c r="A649">
        <v>7937999500</v>
      </c>
      <c r="B649" s="1">
        <v>41533</v>
      </c>
      <c r="C649">
        <v>71</v>
      </c>
      <c r="D649">
        <f>VLOOKUP(Table3[[#This Row],[violation_code]],Table2[[violation_code]:[category]],3,FALSE)</f>
        <v>5</v>
      </c>
      <c r="E649">
        <v>353164</v>
      </c>
      <c r="F649">
        <v>207</v>
      </c>
      <c r="G649">
        <v>207</v>
      </c>
      <c r="H649" t="s">
        <v>12</v>
      </c>
      <c r="I649">
        <v>1407</v>
      </c>
      <c r="J649" s="2">
        <v>0.58819444444444446</v>
      </c>
      <c r="K649">
        <v>14</v>
      </c>
      <c r="L649">
        <v>1</v>
      </c>
      <c r="M649" t="s">
        <v>22</v>
      </c>
      <c r="N649" t="str">
        <f>CONCATENATE(Table3[[#This Row],[house_number]], " ",Table3[[#This Row],[street_name]])</f>
        <v>1 Washington Pl</v>
      </c>
      <c r="O649" t="s">
        <v>103</v>
      </c>
      <c r="P649" t="s">
        <v>13</v>
      </c>
      <c r="Q649">
        <v>10014</v>
      </c>
      <c r="R649" t="str">
        <f>CONCATENATE(Table3[[#This Row],[address]],",",Table3[[#This Row],[city]],",",Table3[[#This Row],[state]])</f>
        <v>1 Washington Pl,New York,NY</v>
      </c>
      <c r="S649">
        <f>VLOOKUP(Table3[[#This Row],[summons_number]],GeocodeResults!A:G,6,FALSE)</f>
        <v>40.729064999999999</v>
      </c>
      <c r="T649">
        <f>VLOOKUP(Table3[[#This Row],[summons_number]],GeocodeResults!A:G,7,FALSE)</f>
        <v>-73.993729999999999</v>
      </c>
    </row>
    <row r="650" spans="1:20" x14ac:dyDescent="0.25">
      <c r="A650">
        <v>7937999470</v>
      </c>
      <c r="B650" s="1">
        <v>41533</v>
      </c>
      <c r="C650">
        <v>16</v>
      </c>
      <c r="D650">
        <f>VLOOKUP(Table3[[#This Row],[violation_code]],Table2[[violation_code]:[category]],3,FALSE)</f>
        <v>2</v>
      </c>
      <c r="E650">
        <v>353164</v>
      </c>
      <c r="F650">
        <v>1259</v>
      </c>
      <c r="G650">
        <v>59</v>
      </c>
      <c r="H650" t="s">
        <v>12</v>
      </c>
      <c r="I650">
        <v>1259</v>
      </c>
      <c r="J650" s="2">
        <v>0.54097222222222219</v>
      </c>
      <c r="K650">
        <v>12</v>
      </c>
      <c r="L650">
        <v>68</v>
      </c>
      <c r="M650" t="s">
        <v>14</v>
      </c>
      <c r="N650" t="str">
        <f>CONCATENATE(Table3[[#This Row],[house_number]], " ",Table3[[#This Row],[street_name]])</f>
        <v>68 E 1st St</v>
      </c>
      <c r="O650" t="s">
        <v>103</v>
      </c>
      <c r="P650" t="s">
        <v>13</v>
      </c>
      <c r="Q650">
        <v>10014</v>
      </c>
      <c r="R650" t="str">
        <f>CONCATENATE(Table3[[#This Row],[address]],",",Table3[[#This Row],[city]],",",Table3[[#This Row],[state]])</f>
        <v>68 E 1st St,New York,NY</v>
      </c>
      <c r="S650">
        <f>VLOOKUP(Table3[[#This Row],[summons_number]],GeocodeResults!A:G,6,FALSE)</f>
        <v>40.723483999999999</v>
      </c>
      <c r="T650">
        <f>VLOOKUP(Table3[[#This Row],[summons_number]],GeocodeResults!A:G,7,FALSE)</f>
        <v>-73.988789999999995</v>
      </c>
    </row>
    <row r="651" spans="1:20" x14ac:dyDescent="0.25">
      <c r="A651">
        <v>7937999445</v>
      </c>
      <c r="B651" s="1">
        <v>41533</v>
      </c>
      <c r="C651">
        <v>10</v>
      </c>
      <c r="D651">
        <f>VLOOKUP(Table3[[#This Row],[violation_code]],Table2[[violation_code]:[category]],3,FALSE)</f>
        <v>2</v>
      </c>
      <c r="E651">
        <v>353164</v>
      </c>
      <c r="F651">
        <v>1244</v>
      </c>
      <c r="G651">
        <v>44</v>
      </c>
      <c r="H651" t="s">
        <v>12</v>
      </c>
      <c r="I651">
        <v>1244</v>
      </c>
      <c r="J651" s="2">
        <v>0.53055555555555556</v>
      </c>
      <c r="K651">
        <v>12</v>
      </c>
      <c r="L651">
        <v>62</v>
      </c>
      <c r="M651" t="s">
        <v>35</v>
      </c>
      <c r="N651" t="str">
        <f>CONCATENATE(Table3[[#This Row],[house_number]], " ",Table3[[#This Row],[street_name]])</f>
        <v>62 Rivington St</v>
      </c>
      <c r="O651" t="s">
        <v>103</v>
      </c>
      <c r="P651" t="s">
        <v>13</v>
      </c>
      <c r="Q651">
        <v>10014</v>
      </c>
      <c r="R651" t="str">
        <f>CONCATENATE(Table3[[#This Row],[address]],",",Table3[[#This Row],[city]],",",Table3[[#This Row],[state]])</f>
        <v>62 Rivington St,New York,NY</v>
      </c>
      <c r="S651">
        <f>VLOOKUP(Table3[[#This Row],[summons_number]],GeocodeResults!A:G,6,FALSE)</f>
        <v>40.720683999999999</v>
      </c>
      <c r="T651">
        <f>VLOOKUP(Table3[[#This Row],[summons_number]],GeocodeResults!A:G,7,FALSE)</f>
        <v>-73.990166000000002</v>
      </c>
    </row>
    <row r="652" spans="1:20" x14ac:dyDescent="0.25">
      <c r="A652">
        <v>7937999676</v>
      </c>
      <c r="B652" s="1">
        <v>41533</v>
      </c>
      <c r="C652">
        <v>42</v>
      </c>
      <c r="D652">
        <f>VLOOKUP(Table3[[#This Row],[violation_code]],Table2[[violation_code]:[category]],3,FALSE)</f>
        <v>4</v>
      </c>
      <c r="E652">
        <v>353164</v>
      </c>
      <c r="F652">
        <v>510</v>
      </c>
      <c r="G652">
        <v>510</v>
      </c>
      <c r="H652" t="s">
        <v>12</v>
      </c>
      <c r="I652">
        <v>1710</v>
      </c>
      <c r="J652" s="2">
        <v>0.71527777777777779</v>
      </c>
      <c r="K652">
        <v>17</v>
      </c>
      <c r="L652">
        <v>588</v>
      </c>
      <c r="M652" t="s">
        <v>17</v>
      </c>
      <c r="N652" t="str">
        <f>CONCATENATE(Table3[[#This Row],[house_number]], " ",Table3[[#This Row],[street_name]])</f>
        <v>588 Broadway</v>
      </c>
      <c r="O652" t="s">
        <v>103</v>
      </c>
      <c r="P652" t="s">
        <v>13</v>
      </c>
      <c r="Q652">
        <v>10014</v>
      </c>
      <c r="R652" t="str">
        <f>CONCATENATE(Table3[[#This Row],[address]],",",Table3[[#This Row],[city]],",",Table3[[#This Row],[state]])</f>
        <v>588 Broadway,New York,NY</v>
      </c>
      <c r="S652">
        <f>VLOOKUP(Table3[[#This Row],[summons_number]],GeocodeResults!A:G,6,FALSE)</f>
        <v>40.724870000000003</v>
      </c>
      <c r="T652">
        <f>VLOOKUP(Table3[[#This Row],[summons_number]],GeocodeResults!A:G,7,FALSE)</f>
        <v>-73.997169999999997</v>
      </c>
    </row>
    <row r="653" spans="1:20" x14ac:dyDescent="0.25">
      <c r="A653">
        <v>7937999664</v>
      </c>
      <c r="B653" s="1">
        <v>41533</v>
      </c>
      <c r="C653">
        <v>42</v>
      </c>
      <c r="D653">
        <f>VLOOKUP(Table3[[#This Row],[violation_code]],Table2[[violation_code]:[category]],3,FALSE)</f>
        <v>4</v>
      </c>
      <c r="E653">
        <v>353164</v>
      </c>
      <c r="F653">
        <v>507</v>
      </c>
      <c r="G653">
        <v>507</v>
      </c>
      <c r="H653" t="s">
        <v>12</v>
      </c>
      <c r="I653">
        <v>1707</v>
      </c>
      <c r="J653" s="2">
        <v>0.71319444444444446</v>
      </c>
      <c r="K653">
        <v>17</v>
      </c>
      <c r="L653">
        <v>580</v>
      </c>
      <c r="M653" t="s">
        <v>17</v>
      </c>
      <c r="N653" t="str">
        <f>CONCATENATE(Table3[[#This Row],[house_number]], " ",Table3[[#This Row],[street_name]])</f>
        <v>580 Broadway</v>
      </c>
      <c r="O653" t="s">
        <v>103</v>
      </c>
      <c r="P653" t="s">
        <v>13</v>
      </c>
      <c r="Q653">
        <v>10014</v>
      </c>
      <c r="R653" t="str">
        <f>CONCATENATE(Table3[[#This Row],[address]],",",Table3[[#This Row],[city]],",",Table3[[#This Row],[state]])</f>
        <v>580 Broadway,New York,NY</v>
      </c>
      <c r="S653">
        <f>VLOOKUP(Table3[[#This Row],[summons_number]],GeocodeResults!A:G,6,FALSE)</f>
        <v>40.724617000000002</v>
      </c>
      <c r="T653">
        <f>VLOOKUP(Table3[[#This Row],[summons_number]],GeocodeResults!A:G,7,FALSE)</f>
        <v>-73.997375000000005</v>
      </c>
    </row>
    <row r="654" spans="1:20" x14ac:dyDescent="0.25">
      <c r="A654">
        <v>7937999652</v>
      </c>
      <c r="B654" s="1">
        <v>41533</v>
      </c>
      <c r="C654">
        <v>10</v>
      </c>
      <c r="D654">
        <f>VLOOKUP(Table3[[#This Row],[violation_code]],Table2[[violation_code]:[category]],3,FALSE)</f>
        <v>2</v>
      </c>
      <c r="E654">
        <v>353164</v>
      </c>
      <c r="F654">
        <v>458</v>
      </c>
      <c r="G654">
        <v>458</v>
      </c>
      <c r="H654" t="s">
        <v>12</v>
      </c>
      <c r="I654">
        <v>1658</v>
      </c>
      <c r="J654" s="2">
        <v>0.70694444444444438</v>
      </c>
      <c r="K654">
        <v>16</v>
      </c>
      <c r="L654">
        <v>106</v>
      </c>
      <c r="M654" t="s">
        <v>45</v>
      </c>
      <c r="N654" t="str">
        <f>CONCATENATE(Table3[[#This Row],[house_number]], " ",Table3[[#This Row],[street_name]])</f>
        <v>106 Prince St</v>
      </c>
      <c r="O654" t="s">
        <v>103</v>
      </c>
      <c r="P654" t="s">
        <v>13</v>
      </c>
      <c r="Q654">
        <v>10014</v>
      </c>
      <c r="R654" t="str">
        <f>CONCATENATE(Table3[[#This Row],[address]],",",Table3[[#This Row],[city]],",",Table3[[#This Row],[state]])</f>
        <v>106 Prince St,New York,NY</v>
      </c>
      <c r="S654">
        <f>VLOOKUP(Table3[[#This Row],[summons_number]],GeocodeResults!A:G,6,FALSE)</f>
        <v>40.724899999999998</v>
      </c>
      <c r="T654">
        <f>VLOOKUP(Table3[[#This Row],[summons_number]],GeocodeResults!A:G,7,FALSE)</f>
        <v>-73.999260000000007</v>
      </c>
    </row>
    <row r="655" spans="1:20" hidden="1" x14ac:dyDescent="0.25">
      <c r="A655">
        <v>7937999640</v>
      </c>
      <c r="B655" s="1">
        <v>41533</v>
      </c>
      <c r="C655">
        <v>20</v>
      </c>
      <c r="D655">
        <f>VLOOKUP(Table3[[#This Row],[violation_code]],Table2[[violation_code]:[category]],3,FALSE)</f>
        <v>2</v>
      </c>
      <c r="E655">
        <v>353164</v>
      </c>
      <c r="F655">
        <v>448</v>
      </c>
      <c r="G655">
        <v>448</v>
      </c>
      <c r="H655" t="s">
        <v>12</v>
      </c>
      <c r="I655">
        <v>1648</v>
      </c>
      <c r="J655" s="2">
        <v>0.70000000000000007</v>
      </c>
      <c r="K655">
        <v>16</v>
      </c>
      <c r="L655">
        <v>468</v>
      </c>
      <c r="M655" t="s">
        <v>51</v>
      </c>
      <c r="N655" t="str">
        <f>CONCATENATE(Table3[[#This Row],[house_number]], " ",Table3[[#This Row],[street_name]])</f>
        <v>468 W Broadway</v>
      </c>
      <c r="O655" t="s">
        <v>103</v>
      </c>
      <c r="P655" t="s">
        <v>13</v>
      </c>
      <c r="Q655">
        <v>10014</v>
      </c>
      <c r="R655" t="str">
        <f>CONCATENATE(Table3[[#This Row],[address]],",",Table3[[#This Row],[city]],",",Table3[[#This Row],[state]])</f>
        <v>468 W Broadway,New York,NY</v>
      </c>
      <c r="S655">
        <f>VLOOKUP(Table3[[#This Row],[summons_number]],GeocodeResults!A:G,6,FALSE)</f>
        <v>0</v>
      </c>
      <c r="T655">
        <f>VLOOKUP(Table3[[#This Row],[summons_number]],GeocodeResults!A:G,7,FALSE)</f>
        <v>0</v>
      </c>
    </row>
    <row r="656" spans="1:20" x14ac:dyDescent="0.25">
      <c r="A656">
        <v>7937999627</v>
      </c>
      <c r="B656" s="1">
        <v>41533</v>
      </c>
      <c r="C656">
        <v>20</v>
      </c>
      <c r="D656">
        <f>VLOOKUP(Table3[[#This Row],[violation_code]],Table2[[violation_code]:[category]],3,FALSE)</f>
        <v>2</v>
      </c>
      <c r="E656">
        <v>353164</v>
      </c>
      <c r="F656">
        <v>354</v>
      </c>
      <c r="G656">
        <v>354</v>
      </c>
      <c r="H656" t="s">
        <v>12</v>
      </c>
      <c r="I656">
        <v>1554</v>
      </c>
      <c r="J656" s="2">
        <v>0.66249999999999998</v>
      </c>
      <c r="K656">
        <v>15</v>
      </c>
      <c r="L656">
        <v>29</v>
      </c>
      <c r="M656" t="s">
        <v>16</v>
      </c>
      <c r="N656" t="str">
        <f>CONCATENATE(Table3[[#This Row],[house_number]], " ",Table3[[#This Row],[street_name]])</f>
        <v>29 W 4th St</v>
      </c>
      <c r="O656" t="s">
        <v>103</v>
      </c>
      <c r="P656" t="s">
        <v>13</v>
      </c>
      <c r="Q656">
        <v>10014</v>
      </c>
      <c r="R656" t="str">
        <f>CONCATENATE(Table3[[#This Row],[address]],",",Table3[[#This Row],[city]],",",Table3[[#This Row],[state]])</f>
        <v>29 W 4th St,New York,NY</v>
      </c>
      <c r="S656">
        <f>VLOOKUP(Table3[[#This Row],[summons_number]],GeocodeResults!A:G,6,FALSE)</f>
        <v>40.732970000000002</v>
      </c>
      <c r="T656">
        <f>VLOOKUP(Table3[[#This Row],[summons_number]],GeocodeResults!A:G,7,FALSE)</f>
        <v>-74.002319999999997</v>
      </c>
    </row>
    <row r="657" spans="1:20" x14ac:dyDescent="0.25">
      <c r="A657">
        <v>7937999615</v>
      </c>
      <c r="B657" s="1">
        <v>41533</v>
      </c>
      <c r="C657">
        <v>38</v>
      </c>
      <c r="D657">
        <f>VLOOKUP(Table3[[#This Row],[violation_code]],Table2[[violation_code]:[category]],3,FALSE)</f>
        <v>5</v>
      </c>
      <c r="E657">
        <v>353164</v>
      </c>
      <c r="F657">
        <v>345</v>
      </c>
      <c r="G657">
        <v>345</v>
      </c>
      <c r="H657" t="s">
        <v>12</v>
      </c>
      <c r="I657">
        <v>1545</v>
      </c>
      <c r="J657" s="2">
        <v>0.65625</v>
      </c>
      <c r="K657">
        <v>15</v>
      </c>
      <c r="L657">
        <v>14</v>
      </c>
      <c r="M657" t="s">
        <v>22</v>
      </c>
      <c r="N657" t="str">
        <f>CONCATENATE(Table3[[#This Row],[house_number]], " ",Table3[[#This Row],[street_name]])</f>
        <v>14 Washington Pl</v>
      </c>
      <c r="O657" t="s">
        <v>103</v>
      </c>
      <c r="P657" t="s">
        <v>13</v>
      </c>
      <c r="Q657">
        <v>10014</v>
      </c>
      <c r="R657" t="str">
        <f>CONCATENATE(Table3[[#This Row],[address]],",",Table3[[#This Row],[city]],",",Table3[[#This Row],[state]])</f>
        <v>14 Washington Pl,New York,NY</v>
      </c>
      <c r="S657">
        <f>VLOOKUP(Table3[[#This Row],[summons_number]],GeocodeResults!A:G,6,FALSE)</f>
        <v>40.729633</v>
      </c>
      <c r="T657">
        <f>VLOOKUP(Table3[[#This Row],[summons_number]],GeocodeResults!A:G,7,FALSE)</f>
        <v>-73.995149999999995</v>
      </c>
    </row>
    <row r="658" spans="1:20" x14ac:dyDescent="0.25">
      <c r="A658">
        <v>7937999585</v>
      </c>
      <c r="B658" s="1">
        <v>41533</v>
      </c>
      <c r="C658">
        <v>37</v>
      </c>
      <c r="D658">
        <f>VLOOKUP(Table3[[#This Row],[violation_code]],Table2[[violation_code]:[category]],3,FALSE)</f>
        <v>4</v>
      </c>
      <c r="E658">
        <v>353164</v>
      </c>
      <c r="F658">
        <v>256</v>
      </c>
      <c r="G658">
        <v>256</v>
      </c>
      <c r="H658" t="s">
        <v>12</v>
      </c>
      <c r="I658">
        <v>1456</v>
      </c>
      <c r="J658" s="2">
        <v>0.62222222222222223</v>
      </c>
      <c r="K658">
        <v>14</v>
      </c>
      <c r="L658">
        <v>14</v>
      </c>
      <c r="M658" t="s">
        <v>22</v>
      </c>
      <c r="N658" t="str">
        <f>CONCATENATE(Table3[[#This Row],[house_number]], " ",Table3[[#This Row],[street_name]])</f>
        <v>14 Washington Pl</v>
      </c>
      <c r="O658" t="s">
        <v>103</v>
      </c>
      <c r="P658" t="s">
        <v>13</v>
      </c>
      <c r="Q658">
        <v>10014</v>
      </c>
      <c r="R658" t="str">
        <f>CONCATENATE(Table3[[#This Row],[address]],",",Table3[[#This Row],[city]],",",Table3[[#This Row],[state]])</f>
        <v>14 Washington Pl,New York,NY</v>
      </c>
      <c r="S658">
        <f>VLOOKUP(Table3[[#This Row],[summons_number]],GeocodeResults!A:G,6,FALSE)</f>
        <v>40.729633</v>
      </c>
      <c r="T658">
        <f>VLOOKUP(Table3[[#This Row],[summons_number]],GeocodeResults!A:G,7,FALSE)</f>
        <v>-73.995149999999995</v>
      </c>
    </row>
    <row r="659" spans="1:20" x14ac:dyDescent="0.25">
      <c r="A659">
        <v>7937999536</v>
      </c>
      <c r="B659" s="1">
        <v>41533</v>
      </c>
      <c r="C659">
        <v>17</v>
      </c>
      <c r="D659">
        <f>VLOOKUP(Table3[[#This Row],[violation_code]],Table2[[violation_code]:[category]],3,FALSE)</f>
        <v>2</v>
      </c>
      <c r="E659">
        <v>353164</v>
      </c>
      <c r="F659">
        <v>231</v>
      </c>
      <c r="G659">
        <v>231</v>
      </c>
      <c r="H659" t="s">
        <v>12</v>
      </c>
      <c r="I659">
        <v>1431</v>
      </c>
      <c r="J659" s="2">
        <v>0.60486111111111118</v>
      </c>
      <c r="K659">
        <v>14</v>
      </c>
      <c r="L659">
        <v>204</v>
      </c>
      <c r="M659" t="s">
        <v>15</v>
      </c>
      <c r="N659" t="str">
        <f>CONCATENATE(Table3[[#This Row],[house_number]], " ",Table3[[#This Row],[street_name]])</f>
        <v>204 Mercer St</v>
      </c>
      <c r="O659" t="s">
        <v>103</v>
      </c>
      <c r="P659" t="s">
        <v>13</v>
      </c>
      <c r="Q659">
        <v>10014</v>
      </c>
      <c r="R659" t="str">
        <f>CONCATENATE(Table3[[#This Row],[address]],",",Table3[[#This Row],[city]],",",Table3[[#This Row],[state]])</f>
        <v>204 Mercer St,New York,NY</v>
      </c>
      <c r="S659">
        <f>VLOOKUP(Table3[[#This Row],[summons_number]],GeocodeResults!A:G,6,FALSE)</f>
        <v>40.726624000000001</v>
      </c>
      <c r="T659">
        <f>VLOOKUP(Table3[[#This Row],[summons_number]],GeocodeResults!A:G,7,FALSE)</f>
        <v>-73.996830000000003</v>
      </c>
    </row>
    <row r="660" spans="1:20" x14ac:dyDescent="0.25">
      <c r="A660">
        <v>7937999524</v>
      </c>
      <c r="B660" s="1">
        <v>41533</v>
      </c>
      <c r="C660">
        <v>71</v>
      </c>
      <c r="D660">
        <f>VLOOKUP(Table3[[#This Row],[violation_code]],Table2[[violation_code]:[category]],3,FALSE)</f>
        <v>5</v>
      </c>
      <c r="E660">
        <v>353164</v>
      </c>
      <c r="F660">
        <v>226</v>
      </c>
      <c r="G660">
        <v>226</v>
      </c>
      <c r="H660" t="s">
        <v>12</v>
      </c>
      <c r="I660">
        <v>1426</v>
      </c>
      <c r="J660" s="2">
        <v>0.60138888888888886</v>
      </c>
      <c r="K660">
        <v>14</v>
      </c>
      <c r="L660">
        <v>75</v>
      </c>
      <c r="M660" t="s">
        <v>23</v>
      </c>
      <c r="N660" t="str">
        <f>CONCATENATE(Table3[[#This Row],[house_number]], " ",Table3[[#This Row],[street_name]])</f>
        <v>75 Bleecker St</v>
      </c>
      <c r="O660" t="s">
        <v>103</v>
      </c>
      <c r="P660" t="s">
        <v>13</v>
      </c>
      <c r="Q660">
        <v>10014</v>
      </c>
      <c r="R660" t="str">
        <f>CONCATENATE(Table3[[#This Row],[address]],",",Table3[[#This Row],[city]],",",Table3[[#This Row],[state]])</f>
        <v>75 Bleecker St,New York,NY</v>
      </c>
      <c r="S660">
        <f>VLOOKUP(Table3[[#This Row],[summons_number]],GeocodeResults!A:G,6,FALSE)</f>
        <v>40.726585</v>
      </c>
      <c r="T660">
        <f>VLOOKUP(Table3[[#This Row],[summons_number]],GeocodeResults!A:G,7,FALSE)</f>
        <v>-73.995829999999998</v>
      </c>
    </row>
    <row r="661" spans="1:20" x14ac:dyDescent="0.25">
      <c r="A661">
        <v>7937999512</v>
      </c>
      <c r="B661" s="1">
        <v>41533</v>
      </c>
      <c r="C661">
        <v>69</v>
      </c>
      <c r="D661">
        <f>VLOOKUP(Table3[[#This Row],[violation_code]],Table2[[violation_code]:[category]],3,FALSE)</f>
        <v>5</v>
      </c>
      <c r="E661">
        <v>353164</v>
      </c>
      <c r="F661">
        <v>221</v>
      </c>
      <c r="G661">
        <v>221</v>
      </c>
      <c r="H661" t="s">
        <v>12</v>
      </c>
      <c r="I661">
        <v>1421</v>
      </c>
      <c r="J661" s="2">
        <v>0.59791666666666665</v>
      </c>
      <c r="K661">
        <v>14</v>
      </c>
      <c r="L661">
        <v>650</v>
      </c>
      <c r="M661" t="s">
        <v>17</v>
      </c>
      <c r="N661" t="str">
        <f>CONCATENATE(Table3[[#This Row],[house_number]], " ",Table3[[#This Row],[street_name]])</f>
        <v>650 Broadway</v>
      </c>
      <c r="O661" t="s">
        <v>103</v>
      </c>
      <c r="P661" t="s">
        <v>13</v>
      </c>
      <c r="Q661">
        <v>10014</v>
      </c>
      <c r="R661" t="str">
        <f>CONCATENATE(Table3[[#This Row],[address]],",",Table3[[#This Row],[city]],",",Table3[[#This Row],[state]])</f>
        <v>650 Broadway,New York,NY</v>
      </c>
      <c r="S661">
        <f>VLOOKUP(Table3[[#This Row],[summons_number]],GeocodeResults!A:G,6,FALSE)</f>
        <v>40.726709999999997</v>
      </c>
      <c r="T661">
        <f>VLOOKUP(Table3[[#This Row],[summons_number]],GeocodeResults!A:G,7,FALSE)</f>
        <v>-73.995604999999998</v>
      </c>
    </row>
    <row r="662" spans="1:20" x14ac:dyDescent="0.25">
      <c r="A662">
        <v>7937999494</v>
      </c>
      <c r="B662" s="1">
        <v>41533</v>
      </c>
      <c r="C662">
        <v>38</v>
      </c>
      <c r="D662">
        <f>VLOOKUP(Table3[[#This Row],[violation_code]],Table2[[violation_code]:[category]],3,FALSE)</f>
        <v>5</v>
      </c>
      <c r="E662">
        <v>353164</v>
      </c>
      <c r="F662">
        <v>144</v>
      </c>
      <c r="G662">
        <v>144</v>
      </c>
      <c r="H662" t="s">
        <v>12</v>
      </c>
      <c r="I662">
        <v>1344</v>
      </c>
      <c r="J662" s="2">
        <v>0.57222222222222219</v>
      </c>
      <c r="K662">
        <v>13</v>
      </c>
      <c r="L662">
        <v>1</v>
      </c>
      <c r="M662" t="s">
        <v>30</v>
      </c>
      <c r="N662" t="str">
        <f>CONCATENATE(Table3[[#This Row],[house_number]], " ",Table3[[#This Row],[street_name]])</f>
        <v>1 Great Jones St</v>
      </c>
      <c r="O662" t="s">
        <v>103</v>
      </c>
      <c r="P662" t="s">
        <v>13</v>
      </c>
      <c r="Q662">
        <v>10014</v>
      </c>
      <c r="R662" t="str">
        <f>CONCATENATE(Table3[[#This Row],[address]],",",Table3[[#This Row],[city]],",",Table3[[#This Row],[state]])</f>
        <v>1 Great Jones St,New York,NY</v>
      </c>
      <c r="S662">
        <f>VLOOKUP(Table3[[#This Row],[summons_number]],GeocodeResults!A:G,6,FALSE)</f>
        <v>40.732353000000003</v>
      </c>
      <c r="T662">
        <f>VLOOKUP(Table3[[#This Row],[summons_number]],GeocodeResults!A:G,7,FALSE)</f>
        <v>-74.001750000000001</v>
      </c>
    </row>
    <row r="663" spans="1:20" x14ac:dyDescent="0.25">
      <c r="A663">
        <v>7937999482</v>
      </c>
      <c r="B663" s="1">
        <v>41533</v>
      </c>
      <c r="C663">
        <v>14</v>
      </c>
      <c r="D663">
        <f>VLOOKUP(Table3[[#This Row],[violation_code]],Table2[[violation_code]:[category]],3,FALSE)</f>
        <v>2</v>
      </c>
      <c r="E663">
        <v>353164</v>
      </c>
      <c r="F663">
        <v>104</v>
      </c>
      <c r="G663">
        <v>104</v>
      </c>
      <c r="H663" t="s">
        <v>12</v>
      </c>
      <c r="I663">
        <v>1304</v>
      </c>
      <c r="J663" s="2">
        <v>0.5444444444444444</v>
      </c>
      <c r="K663">
        <v>13</v>
      </c>
      <c r="L663">
        <v>8</v>
      </c>
      <c r="M663" t="s">
        <v>14</v>
      </c>
      <c r="N663" t="str">
        <f>CONCATENATE(Table3[[#This Row],[house_number]], " ",Table3[[#This Row],[street_name]])</f>
        <v>8 E 1st St</v>
      </c>
      <c r="O663" t="s">
        <v>103</v>
      </c>
      <c r="P663" t="s">
        <v>13</v>
      </c>
      <c r="Q663">
        <v>10014</v>
      </c>
      <c r="R663" t="str">
        <f>CONCATENATE(Table3[[#This Row],[address]],",",Table3[[#This Row],[city]],",",Table3[[#This Row],[state]])</f>
        <v>8 E 1st St,New York,NY</v>
      </c>
      <c r="S663">
        <f>VLOOKUP(Table3[[#This Row],[summons_number]],GeocodeResults!A:G,6,FALSE)</f>
        <v>40.724742999999997</v>
      </c>
      <c r="T663">
        <f>VLOOKUP(Table3[[#This Row],[summons_number]],GeocodeResults!A:G,7,FALSE)</f>
        <v>-73.991780000000006</v>
      </c>
    </row>
    <row r="664" spans="1:20" x14ac:dyDescent="0.25">
      <c r="A664">
        <v>7937999469</v>
      </c>
      <c r="B664" s="1">
        <v>41533</v>
      </c>
      <c r="C664">
        <v>14</v>
      </c>
      <c r="D664">
        <f>VLOOKUP(Table3[[#This Row],[violation_code]],Table2[[violation_code]:[category]],3,FALSE)</f>
        <v>2</v>
      </c>
      <c r="E664">
        <v>353164</v>
      </c>
      <c r="F664">
        <v>1252</v>
      </c>
      <c r="G664">
        <v>52</v>
      </c>
      <c r="H664" t="s">
        <v>12</v>
      </c>
      <c r="I664">
        <v>1252</v>
      </c>
      <c r="J664" s="2">
        <v>0.53611111111111109</v>
      </c>
      <c r="K664">
        <v>12</v>
      </c>
      <c r="L664">
        <v>151</v>
      </c>
      <c r="M664" t="s">
        <v>26</v>
      </c>
      <c r="N664" t="str">
        <f>CONCATENATE(Table3[[#This Row],[house_number]], " ",Table3[[#This Row],[street_name]])</f>
        <v>151 E Houston St</v>
      </c>
      <c r="O664" t="s">
        <v>103</v>
      </c>
      <c r="P664" t="s">
        <v>13</v>
      </c>
      <c r="Q664">
        <v>10014</v>
      </c>
      <c r="R664" t="str">
        <f>CONCATENATE(Table3[[#This Row],[address]],",",Table3[[#This Row],[city]],",",Table3[[#This Row],[state]])</f>
        <v>151 E Houston St,New York,NY</v>
      </c>
      <c r="S664">
        <f>VLOOKUP(Table3[[#This Row],[summons_number]],GeocodeResults!A:G,6,FALSE)</f>
        <v>40.723132999999997</v>
      </c>
      <c r="T664">
        <f>VLOOKUP(Table3[[#This Row],[summons_number]],GeocodeResults!A:G,7,FALSE)</f>
        <v>-73.989450000000005</v>
      </c>
    </row>
    <row r="665" spans="1:20" x14ac:dyDescent="0.25">
      <c r="A665">
        <v>7937999457</v>
      </c>
      <c r="B665" s="1">
        <v>41533</v>
      </c>
      <c r="C665">
        <v>38</v>
      </c>
      <c r="D665">
        <f>VLOOKUP(Table3[[#This Row],[violation_code]],Table2[[violation_code]:[category]],3,FALSE)</f>
        <v>5</v>
      </c>
      <c r="E665">
        <v>353164</v>
      </c>
      <c r="F665">
        <v>1248</v>
      </c>
      <c r="G665">
        <v>48</v>
      </c>
      <c r="H665" t="s">
        <v>12</v>
      </c>
      <c r="I665">
        <v>1248</v>
      </c>
      <c r="J665" s="2">
        <v>0.53333333333333333</v>
      </c>
      <c r="K665">
        <v>12</v>
      </c>
      <c r="L665">
        <v>169</v>
      </c>
      <c r="M665" t="s">
        <v>41</v>
      </c>
      <c r="N665" t="str">
        <f>CONCATENATE(Table3[[#This Row],[house_number]], " ",Table3[[#This Row],[street_name]])</f>
        <v>169 Allen St</v>
      </c>
      <c r="O665" t="s">
        <v>103</v>
      </c>
      <c r="P665" t="s">
        <v>13</v>
      </c>
      <c r="Q665">
        <v>10014</v>
      </c>
      <c r="R665" t="str">
        <f>CONCATENATE(Table3[[#This Row],[address]],",",Table3[[#This Row],[city]],",",Table3[[#This Row],[state]])</f>
        <v>169 Allen St,New York,NY</v>
      </c>
      <c r="S665">
        <f>VLOOKUP(Table3[[#This Row],[summons_number]],GeocodeResults!A:G,6,FALSE)</f>
        <v>40.7211</v>
      </c>
      <c r="T665">
        <f>VLOOKUP(Table3[[#This Row],[summons_number]],GeocodeResults!A:G,7,FALSE)</f>
        <v>-73.989624000000006</v>
      </c>
    </row>
    <row r="666" spans="1:20" x14ac:dyDescent="0.25">
      <c r="A666">
        <v>7937999974</v>
      </c>
      <c r="B666" s="1">
        <v>41535</v>
      </c>
      <c r="C666">
        <v>71</v>
      </c>
      <c r="D666">
        <f>VLOOKUP(Table3[[#This Row],[violation_code]],Table2[[violation_code]:[category]],3,FALSE)</f>
        <v>5</v>
      </c>
      <c r="E666">
        <v>353164</v>
      </c>
      <c r="F666">
        <v>1243</v>
      </c>
      <c r="G666">
        <v>43</v>
      </c>
      <c r="H666" t="s">
        <v>12</v>
      </c>
      <c r="I666">
        <v>1243</v>
      </c>
      <c r="J666" s="2">
        <v>0.52986111111111112</v>
      </c>
      <c r="K666">
        <v>12</v>
      </c>
      <c r="L666">
        <v>172</v>
      </c>
      <c r="M666" t="s">
        <v>25</v>
      </c>
      <c r="N666" t="str">
        <f>CONCATENATE(Table3[[#This Row],[house_number]], " ",Table3[[#This Row],[street_name]])</f>
        <v>172 Ludlow St</v>
      </c>
      <c r="O666" t="s">
        <v>103</v>
      </c>
      <c r="P666" t="s">
        <v>13</v>
      </c>
      <c r="Q666">
        <v>10014</v>
      </c>
      <c r="R666" t="str">
        <f>CONCATENATE(Table3[[#This Row],[address]],",",Table3[[#This Row],[city]],",",Table3[[#This Row],[state]])</f>
        <v>172 Ludlow St,New York,NY</v>
      </c>
      <c r="S666">
        <f>VLOOKUP(Table3[[#This Row],[summons_number]],GeocodeResults!A:G,6,FALSE)</f>
        <v>40.721620000000001</v>
      </c>
      <c r="T666">
        <f>VLOOKUP(Table3[[#This Row],[summons_number]],GeocodeResults!A:G,7,FALSE)</f>
        <v>-73.987494999999996</v>
      </c>
    </row>
    <row r="667" spans="1:20" x14ac:dyDescent="0.25">
      <c r="A667">
        <v>7938296570</v>
      </c>
      <c r="B667" s="1">
        <v>41535</v>
      </c>
      <c r="C667">
        <v>16</v>
      </c>
      <c r="D667">
        <f>VLOOKUP(Table3[[#This Row],[violation_code]],Table2[[violation_code]:[category]],3,FALSE)</f>
        <v>2</v>
      </c>
      <c r="E667">
        <v>353164</v>
      </c>
      <c r="F667">
        <v>553</v>
      </c>
      <c r="G667">
        <v>553</v>
      </c>
      <c r="H667" t="s">
        <v>12</v>
      </c>
      <c r="I667">
        <v>1753</v>
      </c>
      <c r="J667" s="2">
        <v>0.74513888888888891</v>
      </c>
      <c r="K667">
        <v>17</v>
      </c>
      <c r="L667">
        <v>183</v>
      </c>
      <c r="M667" t="s">
        <v>19</v>
      </c>
      <c r="N667" t="str">
        <f>CONCATENATE(Table3[[#This Row],[house_number]], " ",Table3[[#This Row],[street_name]])</f>
        <v>183 Mott St</v>
      </c>
      <c r="O667" t="s">
        <v>103</v>
      </c>
      <c r="P667" t="s">
        <v>13</v>
      </c>
      <c r="Q667">
        <v>10014</v>
      </c>
      <c r="R667" t="str">
        <f>CONCATENATE(Table3[[#This Row],[address]],",",Table3[[#This Row],[city]],",",Table3[[#This Row],[state]])</f>
        <v>183 Mott St,New York,NY</v>
      </c>
      <c r="S667">
        <f>VLOOKUP(Table3[[#This Row],[summons_number]],GeocodeResults!A:G,6,FALSE)</f>
        <v>40.720585</v>
      </c>
      <c r="T667">
        <f>VLOOKUP(Table3[[#This Row],[summons_number]],GeocodeResults!A:G,7,FALSE)</f>
        <v>-73.995949999999993</v>
      </c>
    </row>
    <row r="668" spans="1:20" hidden="1" x14ac:dyDescent="0.25">
      <c r="A668">
        <v>7938296510</v>
      </c>
      <c r="B668" s="1">
        <v>41535</v>
      </c>
      <c r="C668">
        <v>42</v>
      </c>
      <c r="D668">
        <f>VLOOKUP(Table3[[#This Row],[violation_code]],Table2[[violation_code]:[category]],3,FALSE)</f>
        <v>4</v>
      </c>
      <c r="E668">
        <v>353164</v>
      </c>
      <c r="F668">
        <v>409</v>
      </c>
      <c r="G668">
        <v>409</v>
      </c>
      <c r="H668" t="s">
        <v>12</v>
      </c>
      <c r="I668">
        <v>1609</v>
      </c>
      <c r="J668" s="2">
        <v>0.67291666666666661</v>
      </c>
      <c r="K668">
        <v>16</v>
      </c>
      <c r="L668">
        <v>64</v>
      </c>
      <c r="M668" t="s">
        <v>83</v>
      </c>
      <c r="N668" t="str">
        <f>CONCATENATE(Table3[[#This Row],[house_number]], " ",Table3[[#This Row],[street_name]])</f>
        <v>64 Fulton St</v>
      </c>
      <c r="O668" t="s">
        <v>103</v>
      </c>
      <c r="P668" t="s">
        <v>13</v>
      </c>
      <c r="Q668">
        <v>10014</v>
      </c>
      <c r="R668" t="str">
        <f>CONCATENATE(Table3[[#This Row],[address]],",",Table3[[#This Row],[city]],",",Table3[[#This Row],[state]])</f>
        <v>64 Fulton St,New York,NY</v>
      </c>
      <c r="S668">
        <f>VLOOKUP(Table3[[#This Row],[summons_number]],GeocodeResults!A:G,6,FALSE)</f>
        <v>0</v>
      </c>
      <c r="T668">
        <f>VLOOKUP(Table3[[#This Row],[summons_number]],GeocodeResults!A:G,7,FALSE)</f>
        <v>0</v>
      </c>
    </row>
    <row r="669" spans="1:20" x14ac:dyDescent="0.25">
      <c r="A669">
        <v>7938296430</v>
      </c>
      <c r="B669" s="1">
        <v>41535</v>
      </c>
      <c r="C669">
        <v>71</v>
      </c>
      <c r="D669">
        <f>VLOOKUP(Table3[[#This Row],[violation_code]],Table2[[violation_code]:[category]],3,FALSE)</f>
        <v>5</v>
      </c>
      <c r="E669">
        <v>353164</v>
      </c>
      <c r="F669">
        <v>219</v>
      </c>
      <c r="G669">
        <v>219</v>
      </c>
      <c r="H669" t="s">
        <v>12</v>
      </c>
      <c r="I669">
        <v>1419</v>
      </c>
      <c r="J669" s="2">
        <v>0.59652777777777777</v>
      </c>
      <c r="K669">
        <v>14</v>
      </c>
      <c r="L669">
        <v>296</v>
      </c>
      <c r="M669" t="s">
        <v>27</v>
      </c>
      <c r="N669" t="str">
        <f>CONCATENATE(Table3[[#This Row],[house_number]], " ",Table3[[#This Row],[street_name]])</f>
        <v>296 Elizabeth St</v>
      </c>
      <c r="O669" t="s">
        <v>103</v>
      </c>
      <c r="P669" t="s">
        <v>13</v>
      </c>
      <c r="Q669">
        <v>10014</v>
      </c>
      <c r="R669" t="str">
        <f>CONCATENATE(Table3[[#This Row],[address]],",",Table3[[#This Row],[city]],",",Table3[[#This Row],[state]])</f>
        <v>296 Elizabeth St,New York,NY</v>
      </c>
      <c r="S669">
        <f>VLOOKUP(Table3[[#This Row],[summons_number]],GeocodeResults!A:G,6,FALSE)</f>
        <v>40.724589999999999</v>
      </c>
      <c r="T669">
        <f>VLOOKUP(Table3[[#This Row],[summons_number]],GeocodeResults!A:G,7,FALSE)</f>
        <v>-73.993319999999997</v>
      </c>
    </row>
    <row r="670" spans="1:20" x14ac:dyDescent="0.25">
      <c r="A670">
        <v>7938296429</v>
      </c>
      <c r="B670" s="1">
        <v>41535</v>
      </c>
      <c r="C670">
        <v>71</v>
      </c>
      <c r="D670">
        <f>VLOOKUP(Table3[[#This Row],[violation_code]],Table2[[violation_code]:[category]],3,FALSE)</f>
        <v>5</v>
      </c>
      <c r="E670">
        <v>353164</v>
      </c>
      <c r="F670">
        <v>216</v>
      </c>
      <c r="G670">
        <v>216</v>
      </c>
      <c r="H670" t="s">
        <v>12</v>
      </c>
      <c r="I670">
        <v>1416</v>
      </c>
      <c r="J670" s="2">
        <v>0.59444444444444444</v>
      </c>
      <c r="K670">
        <v>14</v>
      </c>
      <c r="L670">
        <v>296</v>
      </c>
      <c r="M670" t="s">
        <v>27</v>
      </c>
      <c r="N670" t="str">
        <f>CONCATENATE(Table3[[#This Row],[house_number]], " ",Table3[[#This Row],[street_name]])</f>
        <v>296 Elizabeth St</v>
      </c>
      <c r="O670" t="s">
        <v>103</v>
      </c>
      <c r="P670" t="s">
        <v>13</v>
      </c>
      <c r="Q670">
        <v>10014</v>
      </c>
      <c r="R670" t="str">
        <f>CONCATENATE(Table3[[#This Row],[address]],",",Table3[[#This Row],[city]],",",Table3[[#This Row],[state]])</f>
        <v>296 Elizabeth St,New York,NY</v>
      </c>
      <c r="S670">
        <f>VLOOKUP(Table3[[#This Row],[summons_number]],GeocodeResults!A:G,6,FALSE)</f>
        <v>40.724589999999999</v>
      </c>
      <c r="T670">
        <f>VLOOKUP(Table3[[#This Row],[summons_number]],GeocodeResults!A:G,7,FALSE)</f>
        <v>-73.993319999999997</v>
      </c>
    </row>
    <row r="671" spans="1:20" x14ac:dyDescent="0.25">
      <c r="A671">
        <v>7937999950</v>
      </c>
      <c r="B671" s="1">
        <v>41535</v>
      </c>
      <c r="C671">
        <v>82</v>
      </c>
      <c r="D671">
        <f>VLOOKUP(Table3[[#This Row],[violation_code]],Table2[[violation_code]:[category]],3,FALSE)</f>
        <v>5</v>
      </c>
      <c r="E671">
        <v>353164</v>
      </c>
      <c r="F671">
        <v>1239</v>
      </c>
      <c r="G671">
        <v>39</v>
      </c>
      <c r="H671" t="s">
        <v>12</v>
      </c>
      <c r="I671">
        <v>1239</v>
      </c>
      <c r="J671" s="2">
        <v>0.52708333333333335</v>
      </c>
      <c r="K671">
        <v>12</v>
      </c>
      <c r="L671">
        <v>165</v>
      </c>
      <c r="M671" t="s">
        <v>25</v>
      </c>
      <c r="N671" t="str">
        <f>CONCATENATE(Table3[[#This Row],[house_number]], " ",Table3[[#This Row],[street_name]])</f>
        <v>165 Ludlow St</v>
      </c>
      <c r="O671" t="s">
        <v>103</v>
      </c>
      <c r="P671" t="s">
        <v>13</v>
      </c>
      <c r="Q671">
        <v>10014</v>
      </c>
      <c r="R671" t="str">
        <f>CONCATENATE(Table3[[#This Row],[address]],",",Table3[[#This Row],[city]],",",Table3[[#This Row],[state]])</f>
        <v>165 Ludlow St,New York,NY</v>
      </c>
      <c r="S671">
        <f>VLOOKUP(Table3[[#This Row],[summons_number]],GeocodeResults!A:G,6,FALSE)</f>
        <v>40.721412999999998</v>
      </c>
      <c r="T671">
        <f>VLOOKUP(Table3[[#This Row],[summons_number]],GeocodeResults!A:G,7,FALSE)</f>
        <v>-73.987755000000007</v>
      </c>
    </row>
    <row r="672" spans="1:20" x14ac:dyDescent="0.25">
      <c r="A672">
        <v>7938296569</v>
      </c>
      <c r="B672" s="1">
        <v>41535</v>
      </c>
      <c r="C672">
        <v>14</v>
      </c>
      <c r="D672">
        <f>VLOOKUP(Table3[[#This Row],[violation_code]],Table2[[violation_code]:[category]],3,FALSE)</f>
        <v>2</v>
      </c>
      <c r="E672">
        <v>353164</v>
      </c>
      <c r="F672">
        <v>552</v>
      </c>
      <c r="G672">
        <v>552</v>
      </c>
      <c r="H672" t="s">
        <v>12</v>
      </c>
      <c r="I672">
        <v>1752</v>
      </c>
      <c r="J672" s="2">
        <v>0.74444444444444446</v>
      </c>
      <c r="K672">
        <v>17</v>
      </c>
      <c r="L672">
        <v>180</v>
      </c>
      <c r="M672" t="s">
        <v>19</v>
      </c>
      <c r="N672" t="str">
        <f>CONCATENATE(Table3[[#This Row],[house_number]], " ",Table3[[#This Row],[street_name]])</f>
        <v>180 Mott St</v>
      </c>
      <c r="O672" t="s">
        <v>103</v>
      </c>
      <c r="P672" t="s">
        <v>13</v>
      </c>
      <c r="Q672">
        <v>10014</v>
      </c>
      <c r="R672" t="str">
        <f>CONCATENATE(Table3[[#This Row],[address]],",",Table3[[#This Row],[city]],",",Table3[[#This Row],[state]])</f>
        <v>180 Mott St,New York,NY</v>
      </c>
      <c r="S672">
        <f>VLOOKUP(Table3[[#This Row],[summons_number]],GeocodeResults!A:G,6,FALSE)</f>
        <v>40.720447999999998</v>
      </c>
      <c r="T672">
        <f>VLOOKUP(Table3[[#This Row],[summons_number]],GeocodeResults!A:G,7,FALSE)</f>
        <v>-73.995850000000004</v>
      </c>
    </row>
    <row r="673" spans="1:20" hidden="1" x14ac:dyDescent="0.25">
      <c r="A673">
        <v>7938296533</v>
      </c>
      <c r="B673" s="1">
        <v>41535</v>
      </c>
      <c r="C673">
        <v>42</v>
      </c>
      <c r="D673">
        <f>VLOOKUP(Table3[[#This Row],[violation_code]],Table2[[violation_code]:[category]],3,FALSE)</f>
        <v>4</v>
      </c>
      <c r="E673">
        <v>353164</v>
      </c>
      <c r="F673">
        <v>508</v>
      </c>
      <c r="G673">
        <v>508</v>
      </c>
      <c r="H673" t="s">
        <v>12</v>
      </c>
      <c r="I673">
        <v>1708</v>
      </c>
      <c r="J673" s="2">
        <v>0.71388888888888891</v>
      </c>
      <c r="K673">
        <v>17</v>
      </c>
      <c r="L673">
        <v>50</v>
      </c>
      <c r="M673" t="s">
        <v>83</v>
      </c>
      <c r="N673" t="str">
        <f>CONCATENATE(Table3[[#This Row],[house_number]], " ",Table3[[#This Row],[street_name]])</f>
        <v>50 Fulton St</v>
      </c>
      <c r="O673" t="s">
        <v>103</v>
      </c>
      <c r="P673" t="s">
        <v>13</v>
      </c>
      <c r="Q673">
        <v>10014</v>
      </c>
      <c r="R673" t="str">
        <f>CONCATENATE(Table3[[#This Row],[address]],",",Table3[[#This Row],[city]],",",Table3[[#This Row],[state]])</f>
        <v>50 Fulton St,New York,NY</v>
      </c>
      <c r="S673">
        <f>VLOOKUP(Table3[[#This Row],[summons_number]],GeocodeResults!A:G,6,FALSE)</f>
        <v>0</v>
      </c>
      <c r="T673">
        <f>VLOOKUP(Table3[[#This Row],[summons_number]],GeocodeResults!A:G,7,FALSE)</f>
        <v>0</v>
      </c>
    </row>
    <row r="674" spans="1:20" hidden="1" x14ac:dyDescent="0.25">
      <c r="A674">
        <v>7938296521</v>
      </c>
      <c r="B674" s="1">
        <v>41535</v>
      </c>
      <c r="C674">
        <v>69</v>
      </c>
      <c r="D674">
        <f>VLOOKUP(Table3[[#This Row],[violation_code]],Table2[[violation_code]:[category]],3,FALSE)</f>
        <v>5</v>
      </c>
      <c r="E674">
        <v>353164</v>
      </c>
      <c r="F674">
        <v>505</v>
      </c>
      <c r="G674">
        <v>505</v>
      </c>
      <c r="H674" t="s">
        <v>12</v>
      </c>
      <c r="I674">
        <v>1705</v>
      </c>
      <c r="J674" s="2">
        <v>0.71180555555555547</v>
      </c>
      <c r="K674">
        <v>17</v>
      </c>
      <c r="L674">
        <v>56</v>
      </c>
      <c r="M674" t="s">
        <v>83</v>
      </c>
      <c r="N674" t="str">
        <f>CONCATENATE(Table3[[#This Row],[house_number]], " ",Table3[[#This Row],[street_name]])</f>
        <v>56 Fulton St</v>
      </c>
      <c r="O674" t="s">
        <v>103</v>
      </c>
      <c r="P674" t="s">
        <v>13</v>
      </c>
      <c r="Q674">
        <v>10014</v>
      </c>
      <c r="R674" t="str">
        <f>CONCATENATE(Table3[[#This Row],[address]],",",Table3[[#This Row],[city]],",",Table3[[#This Row],[state]])</f>
        <v>56 Fulton St,New York,NY</v>
      </c>
      <c r="S674">
        <f>VLOOKUP(Table3[[#This Row],[summons_number]],GeocodeResults!A:G,6,FALSE)</f>
        <v>0</v>
      </c>
      <c r="T674">
        <f>VLOOKUP(Table3[[#This Row],[summons_number]],GeocodeResults!A:G,7,FALSE)</f>
        <v>0</v>
      </c>
    </row>
    <row r="675" spans="1:20" x14ac:dyDescent="0.25">
      <c r="A675">
        <v>7938296454</v>
      </c>
      <c r="B675" s="1">
        <v>41535</v>
      </c>
      <c r="C675">
        <v>20</v>
      </c>
      <c r="D675">
        <f>VLOOKUP(Table3[[#This Row],[violation_code]],Table2[[violation_code]:[category]],3,FALSE)</f>
        <v>2</v>
      </c>
      <c r="E675">
        <v>353164</v>
      </c>
      <c r="F675">
        <v>233</v>
      </c>
      <c r="G675">
        <v>233</v>
      </c>
      <c r="H675" t="s">
        <v>12</v>
      </c>
      <c r="I675">
        <v>1433</v>
      </c>
      <c r="J675" s="2">
        <v>0.60625000000000007</v>
      </c>
      <c r="K675">
        <v>14</v>
      </c>
      <c r="L675">
        <v>166</v>
      </c>
      <c r="M675" t="s">
        <v>44</v>
      </c>
      <c r="N675" t="str">
        <f>CONCATENATE(Table3[[#This Row],[house_number]], " ",Table3[[#This Row],[street_name]])</f>
        <v>166 Crosby St</v>
      </c>
      <c r="O675" t="s">
        <v>103</v>
      </c>
      <c r="P675" t="s">
        <v>13</v>
      </c>
      <c r="Q675">
        <v>10014</v>
      </c>
      <c r="R675" t="str">
        <f>CONCATENATE(Table3[[#This Row],[address]],",",Table3[[#This Row],[city]],",",Table3[[#This Row],[state]])</f>
        <v>166 Crosby St,New York,NY</v>
      </c>
      <c r="S675">
        <f>VLOOKUP(Table3[[#This Row],[summons_number]],GeocodeResults!A:G,6,FALSE)</f>
        <v>40.725582000000003</v>
      </c>
      <c r="T675">
        <f>VLOOKUP(Table3[[#This Row],[summons_number]],GeocodeResults!A:G,7,FALSE)</f>
        <v>-73.995620000000002</v>
      </c>
    </row>
    <row r="676" spans="1:20" x14ac:dyDescent="0.25">
      <c r="A676">
        <v>7938296405</v>
      </c>
      <c r="B676" s="1">
        <v>41535</v>
      </c>
      <c r="C676">
        <v>71</v>
      </c>
      <c r="D676">
        <f>VLOOKUP(Table3[[#This Row],[violation_code]],Table2[[violation_code]:[category]],3,FALSE)</f>
        <v>5</v>
      </c>
      <c r="E676">
        <v>353164</v>
      </c>
      <c r="F676">
        <v>206</v>
      </c>
      <c r="G676">
        <v>206</v>
      </c>
      <c r="H676" t="s">
        <v>12</v>
      </c>
      <c r="I676">
        <v>1406</v>
      </c>
      <c r="J676" s="2">
        <v>0.58750000000000002</v>
      </c>
      <c r="K676">
        <v>14</v>
      </c>
      <c r="L676">
        <v>4</v>
      </c>
      <c r="M676" t="s">
        <v>14</v>
      </c>
      <c r="N676" t="str">
        <f>CONCATENATE(Table3[[#This Row],[house_number]], " ",Table3[[#This Row],[street_name]])</f>
        <v>4 E 1st St</v>
      </c>
      <c r="O676" t="s">
        <v>103</v>
      </c>
      <c r="P676" t="s">
        <v>13</v>
      </c>
      <c r="Q676">
        <v>10014</v>
      </c>
      <c r="R676" t="str">
        <f>CONCATENATE(Table3[[#This Row],[address]],",",Table3[[#This Row],[city]],",",Table3[[#This Row],[state]])</f>
        <v>4 E 1st St,New York,NY</v>
      </c>
      <c r="S676">
        <f>VLOOKUP(Table3[[#This Row],[summons_number]],GeocodeResults!A:G,6,FALSE)</f>
        <v>40.724879999999999</v>
      </c>
      <c r="T676">
        <f>VLOOKUP(Table3[[#This Row],[summons_number]],GeocodeResults!A:G,7,FALSE)</f>
        <v>-73.992109999999997</v>
      </c>
    </row>
    <row r="677" spans="1:20" x14ac:dyDescent="0.25">
      <c r="A677">
        <v>7938296399</v>
      </c>
      <c r="B677" s="1">
        <v>41535</v>
      </c>
      <c r="C677">
        <v>48</v>
      </c>
      <c r="D677">
        <f>VLOOKUP(Table3[[#This Row],[violation_code]],Table2[[violation_code]:[category]],3,FALSE)</f>
        <v>3</v>
      </c>
      <c r="E677">
        <v>353164</v>
      </c>
      <c r="F677">
        <v>202</v>
      </c>
      <c r="G677">
        <v>202</v>
      </c>
      <c r="H677" t="s">
        <v>12</v>
      </c>
      <c r="I677">
        <v>1402</v>
      </c>
      <c r="J677" s="2">
        <v>0.58472222222222225</v>
      </c>
      <c r="K677">
        <v>14</v>
      </c>
      <c r="L677">
        <v>22</v>
      </c>
      <c r="M677" t="s">
        <v>14</v>
      </c>
      <c r="N677" t="str">
        <f>CONCATENATE(Table3[[#This Row],[house_number]], " ",Table3[[#This Row],[street_name]])</f>
        <v>22 E 1st St</v>
      </c>
      <c r="O677" t="s">
        <v>103</v>
      </c>
      <c r="P677" t="s">
        <v>13</v>
      </c>
      <c r="Q677">
        <v>10014</v>
      </c>
      <c r="R677" t="str">
        <f>CONCATENATE(Table3[[#This Row],[address]],",",Table3[[#This Row],[city]],",",Table3[[#This Row],[state]])</f>
        <v>22 E 1st St,New York,NY</v>
      </c>
      <c r="S677">
        <f>VLOOKUP(Table3[[#This Row],[summons_number]],GeocodeResults!A:G,6,FALSE)</f>
        <v>40.724452999999997</v>
      </c>
      <c r="T677">
        <f>VLOOKUP(Table3[[#This Row],[summons_number]],GeocodeResults!A:G,7,FALSE)</f>
        <v>-73.991100000000003</v>
      </c>
    </row>
    <row r="678" spans="1:20" x14ac:dyDescent="0.25">
      <c r="A678">
        <v>7938296375</v>
      </c>
      <c r="B678" s="1">
        <v>41535</v>
      </c>
      <c r="C678">
        <v>14</v>
      </c>
      <c r="D678">
        <f>VLOOKUP(Table3[[#This Row],[violation_code]],Table2[[violation_code]:[category]],3,FALSE)</f>
        <v>2</v>
      </c>
      <c r="E678">
        <v>353164</v>
      </c>
      <c r="F678">
        <v>149</v>
      </c>
      <c r="G678">
        <v>149</v>
      </c>
      <c r="H678" t="s">
        <v>12</v>
      </c>
      <c r="I678">
        <v>1349</v>
      </c>
      <c r="J678" s="2">
        <v>0.5756944444444444</v>
      </c>
      <c r="K678">
        <v>13</v>
      </c>
      <c r="L678">
        <v>151</v>
      </c>
      <c r="M678" t="s">
        <v>26</v>
      </c>
      <c r="N678" t="str">
        <f>CONCATENATE(Table3[[#This Row],[house_number]], " ",Table3[[#This Row],[street_name]])</f>
        <v>151 E Houston St</v>
      </c>
      <c r="O678" t="s">
        <v>103</v>
      </c>
      <c r="P678" t="s">
        <v>13</v>
      </c>
      <c r="Q678">
        <v>10014</v>
      </c>
      <c r="R678" t="str">
        <f>CONCATENATE(Table3[[#This Row],[address]],",",Table3[[#This Row],[city]],",",Table3[[#This Row],[state]])</f>
        <v>151 E Houston St,New York,NY</v>
      </c>
      <c r="S678">
        <f>VLOOKUP(Table3[[#This Row],[summons_number]],GeocodeResults!A:G,6,FALSE)</f>
        <v>40.723132999999997</v>
      </c>
      <c r="T678">
        <f>VLOOKUP(Table3[[#This Row],[summons_number]],GeocodeResults!A:G,7,FALSE)</f>
        <v>-73.989450000000005</v>
      </c>
    </row>
    <row r="679" spans="1:20" x14ac:dyDescent="0.25">
      <c r="A679">
        <v>7937999998</v>
      </c>
      <c r="B679" s="1">
        <v>41535</v>
      </c>
      <c r="C679">
        <v>40</v>
      </c>
      <c r="D679">
        <f>VLOOKUP(Table3[[#This Row],[violation_code]],Table2[[violation_code]:[category]],3,FALSE)</f>
        <v>2</v>
      </c>
      <c r="E679">
        <v>353164</v>
      </c>
      <c r="F679">
        <v>109</v>
      </c>
      <c r="G679">
        <v>109</v>
      </c>
      <c r="H679" t="s">
        <v>12</v>
      </c>
      <c r="I679">
        <v>1309</v>
      </c>
      <c r="J679" s="2">
        <v>0.54791666666666672</v>
      </c>
      <c r="K679">
        <v>13</v>
      </c>
      <c r="L679">
        <v>8</v>
      </c>
      <c r="M679" t="s">
        <v>14</v>
      </c>
      <c r="N679" t="str">
        <f>CONCATENATE(Table3[[#This Row],[house_number]], " ",Table3[[#This Row],[street_name]])</f>
        <v>8 E 1st St</v>
      </c>
      <c r="O679" t="s">
        <v>103</v>
      </c>
      <c r="P679" t="s">
        <v>13</v>
      </c>
      <c r="Q679">
        <v>10014</v>
      </c>
      <c r="R679" t="str">
        <f>CONCATENATE(Table3[[#This Row],[address]],",",Table3[[#This Row],[city]],",",Table3[[#This Row],[state]])</f>
        <v>8 E 1st St,New York,NY</v>
      </c>
      <c r="S679">
        <f>VLOOKUP(Table3[[#This Row],[summons_number]],GeocodeResults!A:G,6,FALSE)</f>
        <v>40.724742999999997</v>
      </c>
      <c r="T679">
        <f>VLOOKUP(Table3[[#This Row],[summons_number]],GeocodeResults!A:G,7,FALSE)</f>
        <v>-73.991780000000006</v>
      </c>
    </row>
    <row r="680" spans="1:20" x14ac:dyDescent="0.25">
      <c r="A680">
        <v>7937999986</v>
      </c>
      <c r="B680" s="1">
        <v>41535</v>
      </c>
      <c r="C680">
        <v>20</v>
      </c>
      <c r="D680">
        <f>VLOOKUP(Table3[[#This Row],[violation_code]],Table2[[violation_code]:[category]],3,FALSE)</f>
        <v>2</v>
      </c>
      <c r="E680">
        <v>353164</v>
      </c>
      <c r="F680">
        <v>1255</v>
      </c>
      <c r="G680">
        <v>55</v>
      </c>
      <c r="H680" t="s">
        <v>12</v>
      </c>
      <c r="I680">
        <v>1255</v>
      </c>
      <c r="J680" s="2">
        <v>0.53819444444444442</v>
      </c>
      <c r="K680">
        <v>12</v>
      </c>
      <c r="L680">
        <v>177</v>
      </c>
      <c r="M680" t="s">
        <v>25</v>
      </c>
      <c r="N680" t="str">
        <f>CONCATENATE(Table3[[#This Row],[house_number]], " ",Table3[[#This Row],[street_name]])</f>
        <v>177 Ludlow St</v>
      </c>
      <c r="O680" t="s">
        <v>103</v>
      </c>
      <c r="P680" t="s">
        <v>13</v>
      </c>
      <c r="Q680">
        <v>10014</v>
      </c>
      <c r="R680" t="str">
        <f>CONCATENATE(Table3[[#This Row],[address]],",",Table3[[#This Row],[city]],",",Table3[[#This Row],[state]])</f>
        <v>177 Ludlow St,New York,NY</v>
      </c>
      <c r="S680">
        <f>VLOOKUP(Table3[[#This Row],[summons_number]],GeocodeResults!A:G,6,FALSE)</f>
        <v>40.721780000000003</v>
      </c>
      <c r="T680">
        <f>VLOOKUP(Table3[[#This Row],[summons_number]],GeocodeResults!A:G,7,FALSE)</f>
        <v>-73.987564000000006</v>
      </c>
    </row>
    <row r="681" spans="1:20" x14ac:dyDescent="0.25">
      <c r="A681">
        <v>7937999962</v>
      </c>
      <c r="B681" s="1">
        <v>41535</v>
      </c>
      <c r="C681">
        <v>20</v>
      </c>
      <c r="D681">
        <f>VLOOKUP(Table3[[#This Row],[violation_code]],Table2[[violation_code]:[category]],3,FALSE)</f>
        <v>2</v>
      </c>
      <c r="E681">
        <v>353164</v>
      </c>
      <c r="F681">
        <v>1241</v>
      </c>
      <c r="G681">
        <v>41</v>
      </c>
      <c r="H681" t="s">
        <v>12</v>
      </c>
      <c r="I681">
        <v>1241</v>
      </c>
      <c r="J681" s="2">
        <v>0.52847222222222223</v>
      </c>
      <c r="K681">
        <v>12</v>
      </c>
      <c r="L681">
        <v>165</v>
      </c>
      <c r="M681" t="s">
        <v>25</v>
      </c>
      <c r="N681" t="str">
        <f>CONCATENATE(Table3[[#This Row],[house_number]], " ",Table3[[#This Row],[street_name]])</f>
        <v>165 Ludlow St</v>
      </c>
      <c r="O681" t="s">
        <v>103</v>
      </c>
      <c r="P681" t="s">
        <v>13</v>
      </c>
      <c r="Q681">
        <v>10014</v>
      </c>
      <c r="R681" t="str">
        <f>CONCATENATE(Table3[[#This Row],[address]],",",Table3[[#This Row],[city]],",",Table3[[#This Row],[state]])</f>
        <v>165 Ludlow St,New York,NY</v>
      </c>
      <c r="S681">
        <f>VLOOKUP(Table3[[#This Row],[summons_number]],GeocodeResults!A:G,6,FALSE)</f>
        <v>40.721412999999998</v>
      </c>
      <c r="T681">
        <f>VLOOKUP(Table3[[#This Row],[summons_number]],GeocodeResults!A:G,7,FALSE)</f>
        <v>-73.987755000000007</v>
      </c>
    </row>
    <row r="682" spans="1:20" x14ac:dyDescent="0.25">
      <c r="A682">
        <v>7391082284</v>
      </c>
      <c r="B682" s="1">
        <v>41536</v>
      </c>
      <c r="C682">
        <v>20</v>
      </c>
      <c r="D682">
        <f>VLOOKUP(Table3[[#This Row],[violation_code]],Table2[[violation_code]:[category]],3,FALSE)</f>
        <v>2</v>
      </c>
      <c r="E682">
        <v>353164</v>
      </c>
      <c r="F682">
        <v>553</v>
      </c>
      <c r="G682">
        <v>553</v>
      </c>
      <c r="H682" t="s">
        <v>12</v>
      </c>
      <c r="I682">
        <v>1753</v>
      </c>
      <c r="J682" s="2">
        <v>0.74513888888888891</v>
      </c>
      <c r="K682">
        <v>17</v>
      </c>
      <c r="L682">
        <v>47</v>
      </c>
      <c r="M682" t="s">
        <v>67</v>
      </c>
      <c r="N682" t="str">
        <f>CONCATENATE(Table3[[#This Row],[house_number]], " ",Table3[[#This Row],[street_name]])</f>
        <v>47 W 13th St</v>
      </c>
      <c r="O682" t="s">
        <v>103</v>
      </c>
      <c r="P682" t="s">
        <v>13</v>
      </c>
      <c r="Q682">
        <v>10014</v>
      </c>
      <c r="R682" t="str">
        <f>CONCATENATE(Table3[[#This Row],[address]],",",Table3[[#This Row],[city]],",",Table3[[#This Row],[state]])</f>
        <v>47 W 13th St,New York,NY</v>
      </c>
      <c r="S682">
        <f>VLOOKUP(Table3[[#This Row],[summons_number]],GeocodeResults!A:G,6,FALSE)</f>
        <v>40.735999999999997</v>
      </c>
      <c r="T682">
        <f>VLOOKUP(Table3[[#This Row],[summons_number]],GeocodeResults!A:G,7,FALSE)</f>
        <v>-73.995604999999998</v>
      </c>
    </row>
    <row r="683" spans="1:20" x14ac:dyDescent="0.25">
      <c r="A683">
        <v>7391082272</v>
      </c>
      <c r="B683" s="1">
        <v>41536</v>
      </c>
      <c r="C683">
        <v>20</v>
      </c>
      <c r="D683">
        <f>VLOOKUP(Table3[[#This Row],[violation_code]],Table2[[violation_code]:[category]],3,FALSE)</f>
        <v>2</v>
      </c>
      <c r="E683">
        <v>353164</v>
      </c>
      <c r="F683">
        <v>521</v>
      </c>
      <c r="G683">
        <v>521</v>
      </c>
      <c r="H683" t="s">
        <v>12</v>
      </c>
      <c r="I683">
        <v>1721</v>
      </c>
      <c r="J683" s="2">
        <v>0.72291666666666676</v>
      </c>
      <c r="K683">
        <v>17</v>
      </c>
      <c r="L683">
        <v>13</v>
      </c>
      <c r="M683" t="s">
        <v>67</v>
      </c>
      <c r="N683" t="str">
        <f>CONCATENATE(Table3[[#This Row],[house_number]], " ",Table3[[#This Row],[street_name]])</f>
        <v>13 W 13th St</v>
      </c>
      <c r="O683" t="s">
        <v>103</v>
      </c>
      <c r="P683" t="s">
        <v>13</v>
      </c>
      <c r="Q683">
        <v>10014</v>
      </c>
      <c r="R683" t="str">
        <f>CONCATENATE(Table3[[#This Row],[address]],",",Table3[[#This Row],[city]],",",Table3[[#This Row],[state]])</f>
        <v>13 W 13th St,New York,NY</v>
      </c>
      <c r="S683">
        <f>VLOOKUP(Table3[[#This Row],[summons_number]],GeocodeResults!A:G,6,FALSE)</f>
        <v>40.735557999999997</v>
      </c>
      <c r="T683">
        <f>VLOOKUP(Table3[[#This Row],[summons_number]],GeocodeResults!A:G,7,FALSE)</f>
        <v>-73.994550000000004</v>
      </c>
    </row>
    <row r="684" spans="1:20" x14ac:dyDescent="0.25">
      <c r="A684">
        <v>7391082260</v>
      </c>
      <c r="B684" s="1">
        <v>41536</v>
      </c>
      <c r="C684">
        <v>20</v>
      </c>
      <c r="D684">
        <f>VLOOKUP(Table3[[#This Row],[violation_code]],Table2[[violation_code]:[category]],3,FALSE)</f>
        <v>2</v>
      </c>
      <c r="E684">
        <v>353164</v>
      </c>
      <c r="F684">
        <v>519</v>
      </c>
      <c r="G684">
        <v>519</v>
      </c>
      <c r="H684" t="s">
        <v>12</v>
      </c>
      <c r="I684">
        <v>1719</v>
      </c>
      <c r="J684" s="2">
        <v>0.72152777777777777</v>
      </c>
      <c r="K684">
        <v>17</v>
      </c>
      <c r="L684">
        <v>13</v>
      </c>
      <c r="M684" t="s">
        <v>67</v>
      </c>
      <c r="N684" t="str">
        <f>CONCATENATE(Table3[[#This Row],[house_number]], " ",Table3[[#This Row],[street_name]])</f>
        <v>13 W 13th St</v>
      </c>
      <c r="O684" t="s">
        <v>103</v>
      </c>
      <c r="P684" t="s">
        <v>13</v>
      </c>
      <c r="Q684">
        <v>10014</v>
      </c>
      <c r="R684" t="str">
        <f>CONCATENATE(Table3[[#This Row],[address]],",",Table3[[#This Row],[city]],",",Table3[[#This Row],[state]])</f>
        <v>13 W 13th St,New York,NY</v>
      </c>
      <c r="S684">
        <f>VLOOKUP(Table3[[#This Row],[summons_number]],GeocodeResults!A:G,6,FALSE)</f>
        <v>40.735557999999997</v>
      </c>
      <c r="T684">
        <f>VLOOKUP(Table3[[#This Row],[summons_number]],GeocodeResults!A:G,7,FALSE)</f>
        <v>-73.994550000000004</v>
      </c>
    </row>
    <row r="685" spans="1:20" x14ac:dyDescent="0.25">
      <c r="A685">
        <v>7391082247</v>
      </c>
      <c r="B685" s="1">
        <v>41536</v>
      </c>
      <c r="C685">
        <v>20</v>
      </c>
      <c r="D685">
        <f>VLOOKUP(Table3[[#This Row],[violation_code]],Table2[[violation_code]:[category]],3,FALSE)</f>
        <v>2</v>
      </c>
      <c r="E685">
        <v>353164</v>
      </c>
      <c r="F685">
        <v>416</v>
      </c>
      <c r="G685">
        <v>416</v>
      </c>
      <c r="H685" t="s">
        <v>12</v>
      </c>
      <c r="I685">
        <v>1616</v>
      </c>
      <c r="J685" s="2">
        <v>0.6777777777777777</v>
      </c>
      <c r="K685">
        <v>16</v>
      </c>
      <c r="L685" t="s">
        <v>85</v>
      </c>
      <c r="M685" t="s">
        <v>67</v>
      </c>
      <c r="N685" t="str">
        <f>CONCATENATE(Table3[[#This Row],[house_number]], " ",Table3[[#This Row],[street_name]])</f>
        <v>43A W 13th St</v>
      </c>
      <c r="O685" t="s">
        <v>103</v>
      </c>
      <c r="P685" t="s">
        <v>13</v>
      </c>
      <c r="Q685">
        <v>10014</v>
      </c>
      <c r="R685" t="str">
        <f>CONCATENATE(Table3[[#This Row],[address]],",",Table3[[#This Row],[city]],",",Table3[[#This Row],[state]])</f>
        <v>43A W 13th St,New York,NY</v>
      </c>
      <c r="S685">
        <f>VLOOKUP(Table3[[#This Row],[summons_number]],GeocodeResults!A:G,6,FALSE)</f>
        <v>40.735959999999999</v>
      </c>
      <c r="T685">
        <f>VLOOKUP(Table3[[#This Row],[summons_number]],GeocodeResults!A:G,7,FALSE)</f>
        <v>-73.995509999999996</v>
      </c>
    </row>
    <row r="686" spans="1:20" x14ac:dyDescent="0.25">
      <c r="A686">
        <v>7391082211</v>
      </c>
      <c r="B686" s="1">
        <v>41536</v>
      </c>
      <c r="C686">
        <v>20</v>
      </c>
      <c r="D686">
        <f>VLOOKUP(Table3[[#This Row],[violation_code]],Table2[[violation_code]:[category]],3,FALSE)</f>
        <v>2</v>
      </c>
      <c r="E686">
        <v>353164</v>
      </c>
      <c r="F686">
        <v>332</v>
      </c>
      <c r="G686">
        <v>332</v>
      </c>
      <c r="H686" t="s">
        <v>12</v>
      </c>
      <c r="I686">
        <v>1532</v>
      </c>
      <c r="J686" s="2">
        <v>0.64722222222222225</v>
      </c>
      <c r="K686">
        <v>15</v>
      </c>
      <c r="L686">
        <v>60</v>
      </c>
      <c r="M686" t="s">
        <v>67</v>
      </c>
      <c r="N686" t="str">
        <f>CONCATENATE(Table3[[#This Row],[house_number]], " ",Table3[[#This Row],[street_name]])</f>
        <v>60 W 13th St</v>
      </c>
      <c r="O686" t="s">
        <v>103</v>
      </c>
      <c r="P686" t="s">
        <v>13</v>
      </c>
      <c r="Q686">
        <v>10014</v>
      </c>
      <c r="R686" t="str">
        <f>CONCATENATE(Table3[[#This Row],[address]],",",Table3[[#This Row],[city]],",",Table3[[#This Row],[state]])</f>
        <v>60 W 13th St,New York,NY</v>
      </c>
      <c r="S686">
        <f>VLOOKUP(Table3[[#This Row],[summons_number]],GeocodeResults!A:G,6,FALSE)</f>
        <v>40.736075999999997</v>
      </c>
      <c r="T686">
        <f>VLOOKUP(Table3[[#This Row],[summons_number]],GeocodeResults!A:G,7,FALSE)</f>
        <v>-73.996080000000006</v>
      </c>
    </row>
    <row r="687" spans="1:20" x14ac:dyDescent="0.25">
      <c r="A687">
        <v>7391082193</v>
      </c>
      <c r="B687" s="1">
        <v>41536</v>
      </c>
      <c r="C687">
        <v>37</v>
      </c>
      <c r="D687">
        <f>VLOOKUP(Table3[[#This Row],[violation_code]],Table2[[violation_code]:[category]],3,FALSE)</f>
        <v>4</v>
      </c>
      <c r="E687">
        <v>353164</v>
      </c>
      <c r="F687">
        <v>323</v>
      </c>
      <c r="G687">
        <v>323</v>
      </c>
      <c r="H687" t="s">
        <v>12</v>
      </c>
      <c r="I687">
        <v>1523</v>
      </c>
      <c r="J687" s="2">
        <v>0.64097222222222217</v>
      </c>
      <c r="K687">
        <v>15</v>
      </c>
      <c r="L687">
        <v>510</v>
      </c>
      <c r="M687" t="s">
        <v>86</v>
      </c>
      <c r="N687" t="str">
        <f>CONCATENATE(Table3[[#This Row],[house_number]], " ",Table3[[#This Row],[street_name]])</f>
        <v>510 6th Ave</v>
      </c>
      <c r="O687" t="s">
        <v>103</v>
      </c>
      <c r="P687" t="s">
        <v>13</v>
      </c>
      <c r="Q687">
        <v>10014</v>
      </c>
      <c r="R687" t="str">
        <f>CONCATENATE(Table3[[#This Row],[address]],",",Table3[[#This Row],[city]],",",Table3[[#This Row],[state]])</f>
        <v>510 6th Ave,New York,NY</v>
      </c>
      <c r="S687">
        <f>VLOOKUP(Table3[[#This Row],[summons_number]],GeocodeResults!A:G,6,FALSE)</f>
        <v>40.736663999999998</v>
      </c>
      <c r="T687">
        <f>VLOOKUP(Table3[[#This Row],[summons_number]],GeocodeResults!A:G,7,FALSE)</f>
        <v>-73.997259999999997</v>
      </c>
    </row>
    <row r="688" spans="1:20" x14ac:dyDescent="0.25">
      <c r="A688">
        <v>7391082132</v>
      </c>
      <c r="B688" s="1">
        <v>41536</v>
      </c>
      <c r="C688">
        <v>37</v>
      </c>
      <c r="D688">
        <f>VLOOKUP(Table3[[#This Row],[violation_code]],Table2[[violation_code]:[category]],3,FALSE)</f>
        <v>4</v>
      </c>
      <c r="E688">
        <v>353164</v>
      </c>
      <c r="F688">
        <v>218</v>
      </c>
      <c r="G688">
        <v>218</v>
      </c>
      <c r="H688" t="s">
        <v>12</v>
      </c>
      <c r="I688">
        <v>1418</v>
      </c>
      <c r="J688" s="2">
        <v>0.59583333333333333</v>
      </c>
      <c r="K688">
        <v>14</v>
      </c>
      <c r="L688">
        <v>14</v>
      </c>
      <c r="M688" t="s">
        <v>22</v>
      </c>
      <c r="N688" t="str">
        <f>CONCATENATE(Table3[[#This Row],[house_number]], " ",Table3[[#This Row],[street_name]])</f>
        <v>14 Washington Pl</v>
      </c>
      <c r="O688" t="s">
        <v>103</v>
      </c>
      <c r="P688" t="s">
        <v>13</v>
      </c>
      <c r="Q688">
        <v>10014</v>
      </c>
      <c r="R688" t="str">
        <f>CONCATENATE(Table3[[#This Row],[address]],",",Table3[[#This Row],[city]],",",Table3[[#This Row],[state]])</f>
        <v>14 Washington Pl,New York,NY</v>
      </c>
      <c r="S688">
        <f>VLOOKUP(Table3[[#This Row],[summons_number]],GeocodeResults!A:G,6,FALSE)</f>
        <v>40.729633</v>
      </c>
      <c r="T688">
        <f>VLOOKUP(Table3[[#This Row],[summons_number]],GeocodeResults!A:G,7,FALSE)</f>
        <v>-73.995149999999995</v>
      </c>
    </row>
    <row r="689" spans="1:20" x14ac:dyDescent="0.25">
      <c r="A689">
        <v>7391082107</v>
      </c>
      <c r="B689" s="1">
        <v>41536</v>
      </c>
      <c r="C689">
        <v>20</v>
      </c>
      <c r="D689">
        <f>VLOOKUP(Table3[[#This Row],[violation_code]],Table2[[violation_code]:[category]],3,FALSE)</f>
        <v>2</v>
      </c>
      <c r="E689">
        <v>353164</v>
      </c>
      <c r="F689">
        <v>147</v>
      </c>
      <c r="G689">
        <v>147</v>
      </c>
      <c r="H689" t="s">
        <v>12</v>
      </c>
      <c r="I689">
        <v>1347</v>
      </c>
      <c r="J689" s="2">
        <v>0.57430555555555551</v>
      </c>
      <c r="K689">
        <v>13</v>
      </c>
      <c r="L689">
        <v>383</v>
      </c>
      <c r="M689" t="s">
        <v>18</v>
      </c>
      <c r="N689" t="str">
        <f>CONCATENATE(Table3[[#This Row],[house_number]], " ",Table3[[#This Row],[street_name]])</f>
        <v>383 Lafayette St</v>
      </c>
      <c r="O689" t="s">
        <v>103</v>
      </c>
      <c r="P689" t="s">
        <v>13</v>
      </c>
      <c r="Q689">
        <v>10014</v>
      </c>
      <c r="R689" t="str">
        <f>CONCATENATE(Table3[[#This Row],[address]],",",Table3[[#This Row],[city]],",",Table3[[#This Row],[state]])</f>
        <v>383 Lafayette St,New York,NY</v>
      </c>
      <c r="S689">
        <f>VLOOKUP(Table3[[#This Row],[summons_number]],GeocodeResults!A:G,6,FALSE)</f>
        <v>40.727576999999997</v>
      </c>
      <c r="T689">
        <f>VLOOKUP(Table3[[#This Row],[summons_number]],GeocodeResults!A:G,7,FALSE)</f>
        <v>-73.993309999999994</v>
      </c>
    </row>
    <row r="690" spans="1:20" x14ac:dyDescent="0.25">
      <c r="A690">
        <v>7391082077</v>
      </c>
      <c r="B690" s="1">
        <v>41536</v>
      </c>
      <c r="C690">
        <v>20</v>
      </c>
      <c r="D690">
        <f>VLOOKUP(Table3[[#This Row],[violation_code]],Table2[[violation_code]:[category]],3,FALSE)</f>
        <v>2</v>
      </c>
      <c r="E690">
        <v>353164</v>
      </c>
      <c r="F690">
        <v>134</v>
      </c>
      <c r="G690">
        <v>134</v>
      </c>
      <c r="H690" t="s">
        <v>12</v>
      </c>
      <c r="I690">
        <v>1334</v>
      </c>
      <c r="J690" s="2">
        <v>0.56527777777777777</v>
      </c>
      <c r="K690">
        <v>13</v>
      </c>
      <c r="L690">
        <v>25</v>
      </c>
      <c r="M690" t="s">
        <v>64</v>
      </c>
      <c r="N690" t="str">
        <f>CONCATENATE(Table3[[#This Row],[house_number]], " ",Table3[[#This Row],[street_name]])</f>
        <v>25 Bond St</v>
      </c>
      <c r="O690" t="s">
        <v>103</v>
      </c>
      <c r="P690" t="s">
        <v>13</v>
      </c>
      <c r="Q690">
        <v>10014</v>
      </c>
      <c r="R690" t="str">
        <f>CONCATENATE(Table3[[#This Row],[address]],",",Table3[[#This Row],[city]],",",Table3[[#This Row],[state]])</f>
        <v>25 Bond St,New York,NY</v>
      </c>
      <c r="S690">
        <f>VLOOKUP(Table3[[#This Row],[summons_number]],GeocodeResults!A:G,6,FALSE)</f>
        <v>40.726494000000002</v>
      </c>
      <c r="T690">
        <f>VLOOKUP(Table3[[#This Row],[summons_number]],GeocodeResults!A:G,7,FALSE)</f>
        <v>-73.993960000000001</v>
      </c>
    </row>
    <row r="691" spans="1:20" x14ac:dyDescent="0.25">
      <c r="A691">
        <v>7391082041</v>
      </c>
      <c r="B691" s="1">
        <v>41536</v>
      </c>
      <c r="C691">
        <v>77</v>
      </c>
      <c r="D691">
        <f>VLOOKUP(Table3[[#This Row],[violation_code]],Table2[[violation_code]:[category]],3,FALSE)</f>
        <v>6</v>
      </c>
      <c r="E691">
        <v>353164</v>
      </c>
      <c r="F691">
        <v>106</v>
      </c>
      <c r="G691">
        <v>106</v>
      </c>
      <c r="H691" t="s">
        <v>12</v>
      </c>
      <c r="I691">
        <v>1306</v>
      </c>
      <c r="J691" s="2">
        <v>0.54583333333333328</v>
      </c>
      <c r="K691">
        <v>13</v>
      </c>
      <c r="L691">
        <v>300</v>
      </c>
      <c r="M691" t="s">
        <v>20</v>
      </c>
      <c r="N691" t="str">
        <f>CONCATENATE(Table3[[#This Row],[house_number]], " ",Table3[[#This Row],[street_name]])</f>
        <v>300 Bowery</v>
      </c>
      <c r="O691" t="s">
        <v>103</v>
      </c>
      <c r="P691" t="s">
        <v>13</v>
      </c>
      <c r="Q691">
        <v>10014</v>
      </c>
      <c r="R691" t="str">
        <f>CONCATENATE(Table3[[#This Row],[address]],",",Table3[[#This Row],[city]],",",Table3[[#This Row],[state]])</f>
        <v>300 Bowery,New York,NY</v>
      </c>
      <c r="S691">
        <f>VLOOKUP(Table3[[#This Row],[summons_number]],GeocodeResults!A:G,6,FALSE)</f>
        <v>40.724536999999998</v>
      </c>
      <c r="T691">
        <f>VLOOKUP(Table3[[#This Row],[summons_number]],GeocodeResults!A:G,7,FALSE)</f>
        <v>-73.992540000000005</v>
      </c>
    </row>
    <row r="692" spans="1:20" x14ac:dyDescent="0.25">
      <c r="A692">
        <v>7391082296</v>
      </c>
      <c r="B692" s="1">
        <v>41536</v>
      </c>
      <c r="C692">
        <v>38</v>
      </c>
      <c r="D692">
        <f>VLOOKUP(Table3[[#This Row],[violation_code]],Table2[[violation_code]:[category]],3,FALSE)</f>
        <v>5</v>
      </c>
      <c r="E692">
        <v>353164</v>
      </c>
      <c r="F692">
        <v>556</v>
      </c>
      <c r="G692">
        <v>556</v>
      </c>
      <c r="H692" t="s">
        <v>12</v>
      </c>
      <c r="I692">
        <v>1756</v>
      </c>
      <c r="J692" s="2">
        <v>0.74722222222222223</v>
      </c>
      <c r="K692">
        <v>17</v>
      </c>
      <c r="L692">
        <v>498</v>
      </c>
      <c r="M692" t="s">
        <v>86</v>
      </c>
      <c r="N692" t="str">
        <f>CONCATENATE(Table3[[#This Row],[house_number]], " ",Table3[[#This Row],[street_name]])</f>
        <v>498 6th Ave</v>
      </c>
      <c r="O692" t="s">
        <v>103</v>
      </c>
      <c r="P692" t="s">
        <v>13</v>
      </c>
      <c r="Q692">
        <v>10014</v>
      </c>
      <c r="R692" t="str">
        <f>CONCATENATE(Table3[[#This Row],[address]],",",Table3[[#This Row],[city]],",",Table3[[#This Row],[state]])</f>
        <v>498 6th Ave,New York,NY</v>
      </c>
      <c r="S692">
        <f>VLOOKUP(Table3[[#This Row],[summons_number]],GeocodeResults!A:G,6,FALSE)</f>
        <v>40.736373999999998</v>
      </c>
      <c r="T692">
        <f>VLOOKUP(Table3[[#This Row],[summons_number]],GeocodeResults!A:G,7,FALSE)</f>
        <v>-73.997474999999994</v>
      </c>
    </row>
    <row r="693" spans="1:20" x14ac:dyDescent="0.25">
      <c r="A693">
        <v>7391082259</v>
      </c>
      <c r="B693" s="1">
        <v>41536</v>
      </c>
      <c r="C693">
        <v>20</v>
      </c>
      <c r="D693">
        <f>VLOOKUP(Table3[[#This Row],[violation_code]],Table2[[violation_code]:[category]],3,FALSE)</f>
        <v>2</v>
      </c>
      <c r="E693">
        <v>353164</v>
      </c>
      <c r="F693">
        <v>418</v>
      </c>
      <c r="G693">
        <v>418</v>
      </c>
      <c r="H693" t="s">
        <v>12</v>
      </c>
      <c r="I693">
        <v>1618</v>
      </c>
      <c r="J693" s="2">
        <v>0.6791666666666667</v>
      </c>
      <c r="K693">
        <v>16</v>
      </c>
      <c r="L693">
        <v>34</v>
      </c>
      <c r="M693" t="s">
        <v>67</v>
      </c>
      <c r="N693" t="str">
        <f>CONCATENATE(Table3[[#This Row],[house_number]], " ",Table3[[#This Row],[street_name]])</f>
        <v>34 W 13th St</v>
      </c>
      <c r="O693" t="s">
        <v>103</v>
      </c>
      <c r="P693" t="s">
        <v>13</v>
      </c>
      <c r="Q693">
        <v>10014</v>
      </c>
      <c r="R693" t="str">
        <f>CONCATENATE(Table3[[#This Row],[address]],",",Table3[[#This Row],[city]],",",Table3[[#This Row],[state]])</f>
        <v>34 W 13th St,New York,NY</v>
      </c>
      <c r="S693">
        <f>VLOOKUP(Table3[[#This Row],[summons_number]],GeocodeResults!A:G,6,FALSE)</f>
        <v>40.735733000000003</v>
      </c>
      <c r="T693">
        <f>VLOOKUP(Table3[[#This Row],[summons_number]],GeocodeResults!A:G,7,FALSE)</f>
        <v>-73.995260000000002</v>
      </c>
    </row>
    <row r="694" spans="1:20" x14ac:dyDescent="0.25">
      <c r="A694">
        <v>7391082235</v>
      </c>
      <c r="B694" s="1">
        <v>41536</v>
      </c>
      <c r="C694">
        <v>20</v>
      </c>
      <c r="D694">
        <f>VLOOKUP(Table3[[#This Row],[violation_code]],Table2[[violation_code]:[category]],3,FALSE)</f>
        <v>2</v>
      </c>
      <c r="E694">
        <v>353164</v>
      </c>
      <c r="F694">
        <v>414</v>
      </c>
      <c r="G694">
        <v>414</v>
      </c>
      <c r="H694" t="s">
        <v>12</v>
      </c>
      <c r="I694">
        <v>1614</v>
      </c>
      <c r="J694" s="2">
        <v>0.67638888888888893</v>
      </c>
      <c r="K694">
        <v>16</v>
      </c>
      <c r="L694">
        <v>47</v>
      </c>
      <c r="M694" t="s">
        <v>67</v>
      </c>
      <c r="N694" t="str">
        <f>CONCATENATE(Table3[[#This Row],[house_number]], " ",Table3[[#This Row],[street_name]])</f>
        <v>47 W 13th St</v>
      </c>
      <c r="O694" t="s">
        <v>103</v>
      </c>
      <c r="P694" t="s">
        <v>13</v>
      </c>
      <c r="Q694">
        <v>10014</v>
      </c>
      <c r="R694" t="str">
        <f>CONCATENATE(Table3[[#This Row],[address]],",",Table3[[#This Row],[city]],",",Table3[[#This Row],[state]])</f>
        <v>47 W 13th St,New York,NY</v>
      </c>
      <c r="S694">
        <f>VLOOKUP(Table3[[#This Row],[summons_number]],GeocodeResults!A:G,6,FALSE)</f>
        <v>40.735999999999997</v>
      </c>
      <c r="T694">
        <f>VLOOKUP(Table3[[#This Row],[summons_number]],GeocodeResults!A:G,7,FALSE)</f>
        <v>-73.995604999999998</v>
      </c>
    </row>
    <row r="695" spans="1:20" x14ac:dyDescent="0.25">
      <c r="A695">
        <v>7391082223</v>
      </c>
      <c r="B695" s="1">
        <v>41536</v>
      </c>
      <c r="C695">
        <v>20</v>
      </c>
      <c r="D695">
        <f>VLOOKUP(Table3[[#This Row],[violation_code]],Table2[[violation_code]:[category]],3,FALSE)</f>
        <v>2</v>
      </c>
      <c r="E695">
        <v>353164</v>
      </c>
      <c r="F695">
        <v>413</v>
      </c>
      <c r="G695">
        <v>413</v>
      </c>
      <c r="H695" t="s">
        <v>12</v>
      </c>
      <c r="I695">
        <v>1613</v>
      </c>
      <c r="J695" s="2">
        <v>0.67569444444444438</v>
      </c>
      <c r="K695">
        <v>16</v>
      </c>
      <c r="L695">
        <v>60</v>
      </c>
      <c r="M695" t="s">
        <v>67</v>
      </c>
      <c r="N695" t="str">
        <f>CONCATENATE(Table3[[#This Row],[house_number]], " ",Table3[[#This Row],[street_name]])</f>
        <v>60 W 13th St</v>
      </c>
      <c r="O695" t="s">
        <v>103</v>
      </c>
      <c r="P695" t="s">
        <v>13</v>
      </c>
      <c r="Q695">
        <v>10014</v>
      </c>
      <c r="R695" t="str">
        <f>CONCATENATE(Table3[[#This Row],[address]],",",Table3[[#This Row],[city]],",",Table3[[#This Row],[state]])</f>
        <v>60 W 13th St,New York,NY</v>
      </c>
      <c r="S695">
        <f>VLOOKUP(Table3[[#This Row],[summons_number]],GeocodeResults!A:G,6,FALSE)</f>
        <v>40.736075999999997</v>
      </c>
      <c r="T695">
        <f>VLOOKUP(Table3[[#This Row],[summons_number]],GeocodeResults!A:G,7,FALSE)</f>
        <v>-73.996080000000006</v>
      </c>
    </row>
    <row r="696" spans="1:20" x14ac:dyDescent="0.25">
      <c r="A696">
        <v>7391082200</v>
      </c>
      <c r="B696" s="1">
        <v>41536</v>
      </c>
      <c r="C696">
        <v>20</v>
      </c>
      <c r="D696">
        <f>VLOOKUP(Table3[[#This Row],[violation_code]],Table2[[violation_code]:[category]],3,FALSE)</f>
        <v>2</v>
      </c>
      <c r="E696">
        <v>353164</v>
      </c>
      <c r="F696">
        <v>327</v>
      </c>
      <c r="G696">
        <v>327</v>
      </c>
      <c r="H696" t="s">
        <v>12</v>
      </c>
      <c r="I696">
        <v>1527</v>
      </c>
      <c r="J696" s="2">
        <v>0.64374999999999993</v>
      </c>
      <c r="K696">
        <v>15</v>
      </c>
      <c r="L696">
        <v>47</v>
      </c>
      <c r="M696" t="s">
        <v>67</v>
      </c>
      <c r="N696" t="str">
        <f>CONCATENATE(Table3[[#This Row],[house_number]], " ",Table3[[#This Row],[street_name]])</f>
        <v>47 W 13th St</v>
      </c>
      <c r="O696" t="s">
        <v>103</v>
      </c>
      <c r="P696" t="s">
        <v>13</v>
      </c>
      <c r="Q696">
        <v>10014</v>
      </c>
      <c r="R696" t="str">
        <f>CONCATENATE(Table3[[#This Row],[address]],",",Table3[[#This Row],[city]],",",Table3[[#This Row],[state]])</f>
        <v>47 W 13th St,New York,NY</v>
      </c>
      <c r="S696">
        <f>VLOOKUP(Table3[[#This Row],[summons_number]],GeocodeResults!A:G,6,FALSE)</f>
        <v>40.735999999999997</v>
      </c>
      <c r="T696">
        <f>VLOOKUP(Table3[[#This Row],[summons_number]],GeocodeResults!A:G,7,FALSE)</f>
        <v>-73.995604999999998</v>
      </c>
    </row>
    <row r="697" spans="1:20" x14ac:dyDescent="0.25">
      <c r="A697">
        <v>7391082181</v>
      </c>
      <c r="B697" s="1">
        <v>41536</v>
      </c>
      <c r="C697">
        <v>14</v>
      </c>
      <c r="D697">
        <f>VLOOKUP(Table3[[#This Row],[violation_code]],Table2[[violation_code]:[category]],3,FALSE)</f>
        <v>2</v>
      </c>
      <c r="E697">
        <v>353164</v>
      </c>
      <c r="F697">
        <v>319</v>
      </c>
      <c r="G697">
        <v>319</v>
      </c>
      <c r="H697" t="s">
        <v>12</v>
      </c>
      <c r="I697">
        <v>1519</v>
      </c>
      <c r="J697" s="2">
        <v>0.6381944444444444</v>
      </c>
      <c r="K697">
        <v>15</v>
      </c>
      <c r="L697">
        <v>65</v>
      </c>
      <c r="M697" t="s">
        <v>87</v>
      </c>
      <c r="N697" t="str">
        <f>CONCATENATE(Table3[[#This Row],[house_number]], " ",Table3[[#This Row],[street_name]])</f>
        <v>65 W 14th St</v>
      </c>
      <c r="O697" t="s">
        <v>103</v>
      </c>
      <c r="P697" t="s">
        <v>13</v>
      </c>
      <c r="Q697">
        <v>10014</v>
      </c>
      <c r="R697" t="str">
        <f>CONCATENATE(Table3[[#This Row],[address]],",",Table3[[#This Row],[city]],",",Table3[[#This Row],[state]])</f>
        <v>65 W 14th St,New York,NY</v>
      </c>
      <c r="S697">
        <f>VLOOKUP(Table3[[#This Row],[summons_number]],GeocodeResults!A:G,6,FALSE)</f>
        <v>40.736927000000001</v>
      </c>
      <c r="T697">
        <f>VLOOKUP(Table3[[#This Row],[summons_number]],GeocodeResults!A:G,7,FALSE)</f>
        <v>-73.995660000000001</v>
      </c>
    </row>
    <row r="698" spans="1:20" x14ac:dyDescent="0.25">
      <c r="A698">
        <v>7391082170</v>
      </c>
      <c r="B698" s="1">
        <v>41536</v>
      </c>
      <c r="C698">
        <v>38</v>
      </c>
      <c r="D698">
        <f>VLOOKUP(Table3[[#This Row],[violation_code]],Table2[[violation_code]:[category]],3,FALSE)</f>
        <v>5</v>
      </c>
      <c r="E698">
        <v>353164</v>
      </c>
      <c r="F698">
        <v>240</v>
      </c>
      <c r="G698">
        <v>240</v>
      </c>
      <c r="H698" t="s">
        <v>12</v>
      </c>
      <c r="I698">
        <v>1440</v>
      </c>
      <c r="J698" s="2">
        <v>0.61111111111111105</v>
      </c>
      <c r="K698">
        <v>14</v>
      </c>
      <c r="L698">
        <v>56</v>
      </c>
      <c r="M698" t="s">
        <v>88</v>
      </c>
      <c r="N698" t="str">
        <f>CONCATENATE(Table3[[#This Row],[house_number]], " ",Table3[[#This Row],[street_name]])</f>
        <v>56 W 8th St</v>
      </c>
      <c r="O698" t="s">
        <v>103</v>
      </c>
      <c r="P698" t="s">
        <v>13</v>
      </c>
      <c r="Q698">
        <v>10014</v>
      </c>
      <c r="R698" t="str">
        <f>CONCATENATE(Table3[[#This Row],[address]],",",Table3[[#This Row],[city]],",",Table3[[#This Row],[state]])</f>
        <v>56 W 8th St,New York,NY</v>
      </c>
      <c r="S698">
        <f>VLOOKUP(Table3[[#This Row],[summons_number]],GeocodeResults!A:G,6,FALSE)</f>
        <v>40.733105000000002</v>
      </c>
      <c r="T698">
        <f>VLOOKUP(Table3[[#This Row],[summons_number]],GeocodeResults!A:G,7,FALSE)</f>
        <v>-73.998509999999996</v>
      </c>
    </row>
    <row r="699" spans="1:20" x14ac:dyDescent="0.25">
      <c r="A699">
        <v>7391082168</v>
      </c>
      <c r="B699" s="1">
        <v>41536</v>
      </c>
      <c r="C699">
        <v>37</v>
      </c>
      <c r="D699">
        <f>VLOOKUP(Table3[[#This Row],[violation_code]],Table2[[violation_code]:[category]],3,FALSE)</f>
        <v>4</v>
      </c>
      <c r="E699">
        <v>353164</v>
      </c>
      <c r="F699">
        <v>238</v>
      </c>
      <c r="G699">
        <v>238</v>
      </c>
      <c r="H699" t="s">
        <v>12</v>
      </c>
      <c r="I699">
        <v>1438</v>
      </c>
      <c r="J699" s="2">
        <v>0.60972222222222217</v>
      </c>
      <c r="K699">
        <v>14</v>
      </c>
      <c r="L699">
        <v>48</v>
      </c>
      <c r="M699" t="s">
        <v>88</v>
      </c>
      <c r="N699" t="str">
        <f>CONCATENATE(Table3[[#This Row],[house_number]], " ",Table3[[#This Row],[street_name]])</f>
        <v>48 W 8th St</v>
      </c>
      <c r="O699" t="s">
        <v>103</v>
      </c>
      <c r="P699" t="s">
        <v>13</v>
      </c>
      <c r="Q699">
        <v>10014</v>
      </c>
      <c r="R699" t="str">
        <f>CONCATENATE(Table3[[#This Row],[address]],",",Table3[[#This Row],[city]],",",Table3[[#This Row],[state]])</f>
        <v>48 W 8th St,New York,NY</v>
      </c>
      <c r="S699">
        <f>VLOOKUP(Table3[[#This Row],[summons_number]],GeocodeResults!A:G,6,FALSE)</f>
        <v>40.733024999999998</v>
      </c>
      <c r="T699">
        <f>VLOOKUP(Table3[[#This Row],[summons_number]],GeocodeResults!A:G,7,FALSE)</f>
        <v>-73.998313999999993</v>
      </c>
    </row>
    <row r="700" spans="1:20" x14ac:dyDescent="0.25">
      <c r="A700">
        <v>7391082156</v>
      </c>
      <c r="B700" s="1">
        <v>41536</v>
      </c>
      <c r="C700">
        <v>37</v>
      </c>
      <c r="D700">
        <f>VLOOKUP(Table3[[#This Row],[violation_code]],Table2[[violation_code]:[category]],3,FALSE)</f>
        <v>4</v>
      </c>
      <c r="E700">
        <v>353164</v>
      </c>
      <c r="F700">
        <v>235</v>
      </c>
      <c r="G700">
        <v>235</v>
      </c>
      <c r="H700" t="s">
        <v>12</v>
      </c>
      <c r="I700">
        <v>1435</v>
      </c>
      <c r="J700" s="2">
        <v>0.60763888888888895</v>
      </c>
      <c r="K700">
        <v>14</v>
      </c>
      <c r="L700">
        <v>27</v>
      </c>
      <c r="M700" t="s">
        <v>88</v>
      </c>
      <c r="N700" t="str">
        <f>CONCATENATE(Table3[[#This Row],[house_number]], " ",Table3[[#This Row],[street_name]])</f>
        <v>27 W 8th St</v>
      </c>
      <c r="O700" t="s">
        <v>103</v>
      </c>
      <c r="P700" t="s">
        <v>13</v>
      </c>
      <c r="Q700">
        <v>10014</v>
      </c>
      <c r="R700" t="str">
        <f>CONCATENATE(Table3[[#This Row],[address]],",",Table3[[#This Row],[city]],",",Table3[[#This Row],[state]])</f>
        <v>27 W 8th St,New York,NY</v>
      </c>
      <c r="S700">
        <f>VLOOKUP(Table3[[#This Row],[summons_number]],GeocodeResults!A:G,6,FALSE)</f>
        <v>40.732886999999998</v>
      </c>
      <c r="T700">
        <f>VLOOKUP(Table3[[#This Row],[summons_number]],GeocodeResults!A:G,7,FALSE)</f>
        <v>-73.997696000000005</v>
      </c>
    </row>
    <row r="701" spans="1:20" x14ac:dyDescent="0.25">
      <c r="A701">
        <v>7391082144</v>
      </c>
      <c r="B701" s="1">
        <v>41536</v>
      </c>
      <c r="C701">
        <v>38</v>
      </c>
      <c r="D701">
        <f>VLOOKUP(Table3[[#This Row],[violation_code]],Table2[[violation_code]:[category]],3,FALSE)</f>
        <v>5</v>
      </c>
      <c r="E701">
        <v>353164</v>
      </c>
      <c r="F701">
        <v>231</v>
      </c>
      <c r="G701">
        <v>231</v>
      </c>
      <c r="H701" t="s">
        <v>12</v>
      </c>
      <c r="I701">
        <v>1431</v>
      </c>
      <c r="J701" s="2">
        <v>0.60486111111111118</v>
      </c>
      <c r="K701">
        <v>14</v>
      </c>
      <c r="L701">
        <v>29</v>
      </c>
      <c r="M701" t="s">
        <v>88</v>
      </c>
      <c r="N701" t="str">
        <f>CONCATENATE(Table3[[#This Row],[house_number]], " ",Table3[[#This Row],[street_name]])</f>
        <v>29 W 8th St</v>
      </c>
      <c r="O701" t="s">
        <v>103</v>
      </c>
      <c r="P701" t="s">
        <v>13</v>
      </c>
      <c r="Q701">
        <v>10014</v>
      </c>
      <c r="R701" t="str">
        <f>CONCATENATE(Table3[[#This Row],[address]],",",Table3[[#This Row],[city]],",",Table3[[#This Row],[state]])</f>
        <v>29 W 8th St,New York,NY</v>
      </c>
      <c r="S701">
        <f>VLOOKUP(Table3[[#This Row],[summons_number]],GeocodeResults!A:G,6,FALSE)</f>
        <v>40.732930000000003</v>
      </c>
      <c r="T701">
        <f>VLOOKUP(Table3[[#This Row],[summons_number]],GeocodeResults!A:G,7,FALSE)</f>
        <v>-73.997799999999998</v>
      </c>
    </row>
    <row r="702" spans="1:20" x14ac:dyDescent="0.25">
      <c r="A702">
        <v>7391082119</v>
      </c>
      <c r="B702" s="1">
        <v>41536</v>
      </c>
      <c r="C702">
        <v>69</v>
      </c>
      <c r="D702">
        <f>VLOOKUP(Table3[[#This Row],[violation_code]],Table2[[violation_code]:[category]],3,FALSE)</f>
        <v>5</v>
      </c>
      <c r="E702">
        <v>353164</v>
      </c>
      <c r="F702">
        <v>203</v>
      </c>
      <c r="G702">
        <v>203</v>
      </c>
      <c r="H702" t="s">
        <v>12</v>
      </c>
      <c r="I702">
        <v>1403</v>
      </c>
      <c r="J702" s="2">
        <v>0.5854166666666667</v>
      </c>
      <c r="K702">
        <v>14</v>
      </c>
      <c r="L702">
        <v>676</v>
      </c>
      <c r="M702" t="s">
        <v>17</v>
      </c>
      <c r="N702" t="str">
        <f>CONCATENATE(Table3[[#This Row],[house_number]], " ",Table3[[#This Row],[street_name]])</f>
        <v>676 Broadway</v>
      </c>
      <c r="O702" t="s">
        <v>103</v>
      </c>
      <c r="P702" t="s">
        <v>13</v>
      </c>
      <c r="Q702">
        <v>10014</v>
      </c>
      <c r="R702" t="str">
        <f>CONCATENATE(Table3[[#This Row],[address]],",",Table3[[#This Row],[city]],",",Table3[[#This Row],[state]])</f>
        <v>676 Broadway,New York,NY</v>
      </c>
      <c r="S702">
        <f>VLOOKUP(Table3[[#This Row],[summons_number]],GeocodeResults!A:G,6,FALSE)</f>
        <v>40.727559999999997</v>
      </c>
      <c r="T702">
        <f>VLOOKUP(Table3[[#This Row],[summons_number]],GeocodeResults!A:G,7,FALSE)</f>
        <v>-73.994889999999998</v>
      </c>
    </row>
    <row r="703" spans="1:20" x14ac:dyDescent="0.25">
      <c r="A703">
        <v>7391082090</v>
      </c>
      <c r="B703" s="1">
        <v>41536</v>
      </c>
      <c r="C703">
        <v>38</v>
      </c>
      <c r="D703">
        <f>VLOOKUP(Table3[[#This Row],[violation_code]],Table2[[violation_code]:[category]],3,FALSE)</f>
        <v>5</v>
      </c>
      <c r="E703">
        <v>353164</v>
      </c>
      <c r="F703">
        <v>139</v>
      </c>
      <c r="G703">
        <v>139</v>
      </c>
      <c r="H703" t="s">
        <v>12</v>
      </c>
      <c r="I703">
        <v>1339</v>
      </c>
      <c r="J703" s="2">
        <v>0.56874999999999998</v>
      </c>
      <c r="K703">
        <v>13</v>
      </c>
      <c r="L703">
        <v>334</v>
      </c>
      <c r="M703" t="s">
        <v>20</v>
      </c>
      <c r="N703" t="str">
        <f>CONCATENATE(Table3[[#This Row],[house_number]], " ",Table3[[#This Row],[street_name]])</f>
        <v>334 Bowery</v>
      </c>
      <c r="O703" t="s">
        <v>103</v>
      </c>
      <c r="P703" t="s">
        <v>13</v>
      </c>
      <c r="Q703">
        <v>10014</v>
      </c>
      <c r="R703" t="str">
        <f>CONCATENATE(Table3[[#This Row],[address]],",",Table3[[#This Row],[city]],",",Table3[[#This Row],[state]])</f>
        <v>334 Bowery,New York,NY</v>
      </c>
      <c r="S703">
        <f>VLOOKUP(Table3[[#This Row],[summons_number]],GeocodeResults!A:G,6,FALSE)</f>
        <v>40.725856999999998</v>
      </c>
      <c r="T703">
        <f>VLOOKUP(Table3[[#This Row],[summons_number]],GeocodeResults!A:G,7,FALSE)</f>
        <v>-73.992059999999995</v>
      </c>
    </row>
    <row r="704" spans="1:20" x14ac:dyDescent="0.25">
      <c r="A704">
        <v>7391082089</v>
      </c>
      <c r="B704" s="1">
        <v>41536</v>
      </c>
      <c r="C704">
        <v>20</v>
      </c>
      <c r="D704">
        <f>VLOOKUP(Table3[[#This Row],[violation_code]],Table2[[violation_code]:[category]],3,FALSE)</f>
        <v>2</v>
      </c>
      <c r="E704">
        <v>353164</v>
      </c>
      <c r="F704">
        <v>137</v>
      </c>
      <c r="G704">
        <v>137</v>
      </c>
      <c r="H704" t="s">
        <v>12</v>
      </c>
      <c r="I704">
        <v>1337</v>
      </c>
      <c r="J704" s="2">
        <v>0.56736111111111109</v>
      </c>
      <c r="K704">
        <v>13</v>
      </c>
      <c r="L704">
        <v>52</v>
      </c>
      <c r="M704" t="s">
        <v>64</v>
      </c>
      <c r="N704" t="str">
        <f>CONCATENATE(Table3[[#This Row],[house_number]], " ",Table3[[#This Row],[street_name]])</f>
        <v>52 Bond St</v>
      </c>
      <c r="O704" t="s">
        <v>103</v>
      </c>
      <c r="P704" t="s">
        <v>13</v>
      </c>
      <c r="Q704">
        <v>10014</v>
      </c>
      <c r="R704" t="str">
        <f>CONCATENATE(Table3[[#This Row],[address]],",",Table3[[#This Row],[city]],",",Table3[[#This Row],[state]])</f>
        <v>52 Bond St,New York,NY</v>
      </c>
      <c r="S704">
        <f>VLOOKUP(Table3[[#This Row],[summons_number]],GeocodeResults!A:G,6,FALSE)</f>
        <v>40.726272999999999</v>
      </c>
      <c r="T704">
        <f>VLOOKUP(Table3[[#This Row],[summons_number]],GeocodeResults!A:G,7,FALSE)</f>
        <v>-73.993229999999997</v>
      </c>
    </row>
    <row r="705" spans="1:20" x14ac:dyDescent="0.25">
      <c r="A705">
        <v>7391082065</v>
      </c>
      <c r="B705" s="1">
        <v>41536</v>
      </c>
      <c r="C705">
        <v>31</v>
      </c>
      <c r="D705">
        <f>VLOOKUP(Table3[[#This Row],[violation_code]],Table2[[violation_code]:[category]],3,FALSE)</f>
        <v>2</v>
      </c>
      <c r="E705">
        <v>353164</v>
      </c>
      <c r="F705">
        <v>123</v>
      </c>
      <c r="G705">
        <v>123</v>
      </c>
      <c r="H705" t="s">
        <v>12</v>
      </c>
      <c r="I705">
        <v>1323</v>
      </c>
      <c r="J705" s="2">
        <v>0.55763888888888891</v>
      </c>
      <c r="K705">
        <v>13</v>
      </c>
      <c r="L705">
        <v>68</v>
      </c>
      <c r="M705" t="s">
        <v>23</v>
      </c>
      <c r="N705" t="str">
        <f>CONCATENATE(Table3[[#This Row],[house_number]], " ",Table3[[#This Row],[street_name]])</f>
        <v>68 Bleecker St</v>
      </c>
      <c r="O705" t="s">
        <v>103</v>
      </c>
      <c r="P705" t="s">
        <v>13</v>
      </c>
      <c r="Q705">
        <v>10014</v>
      </c>
      <c r="R705" t="str">
        <f>CONCATENATE(Table3[[#This Row],[address]],",",Table3[[#This Row],[city]],",",Table3[[#This Row],[state]])</f>
        <v>68 Bleecker St,New York,NY</v>
      </c>
      <c r="S705">
        <f>VLOOKUP(Table3[[#This Row],[summons_number]],GeocodeResults!A:G,6,FALSE)</f>
        <v>40.726309999999998</v>
      </c>
      <c r="T705">
        <f>VLOOKUP(Table3[[#This Row],[summons_number]],GeocodeResults!A:G,7,FALSE)</f>
        <v>-73.995543999999995</v>
      </c>
    </row>
    <row r="706" spans="1:20" x14ac:dyDescent="0.25">
      <c r="A706">
        <v>7391082053</v>
      </c>
      <c r="B706" s="1">
        <v>41536</v>
      </c>
      <c r="C706">
        <v>19</v>
      </c>
      <c r="D706">
        <f>VLOOKUP(Table3[[#This Row],[violation_code]],Table2[[violation_code]:[category]],3,FALSE)</f>
        <v>2</v>
      </c>
      <c r="E706">
        <v>353164</v>
      </c>
      <c r="F706">
        <v>108</v>
      </c>
      <c r="G706">
        <v>108</v>
      </c>
      <c r="H706" t="s">
        <v>12</v>
      </c>
      <c r="I706">
        <v>1308</v>
      </c>
      <c r="J706" s="2">
        <v>0.54722222222222217</v>
      </c>
      <c r="K706">
        <v>13</v>
      </c>
      <c r="L706" t="s">
        <v>61</v>
      </c>
      <c r="M706" t="s">
        <v>26</v>
      </c>
      <c r="N706" t="str">
        <f>CONCATENATE(Table3[[#This Row],[house_number]], " ",Table3[[#This Row],[street_name]])</f>
        <v>89A E Houston St</v>
      </c>
      <c r="O706" t="s">
        <v>103</v>
      </c>
      <c r="P706" t="s">
        <v>13</v>
      </c>
      <c r="Q706">
        <v>10014</v>
      </c>
      <c r="R706" t="str">
        <f>CONCATENATE(Table3[[#This Row],[address]],",",Table3[[#This Row],[city]],",",Table3[[#This Row],[state]])</f>
        <v>89A E Houston St,New York,NY</v>
      </c>
      <c r="S706">
        <f>VLOOKUP(Table3[[#This Row],[summons_number]],GeocodeResults!A:G,6,FALSE)</f>
        <v>40.724094000000001</v>
      </c>
      <c r="T706">
        <f>VLOOKUP(Table3[[#This Row],[summons_number]],GeocodeResults!A:G,7,FALSE)</f>
        <v>-73.992660000000001</v>
      </c>
    </row>
    <row r="707" spans="1:20" x14ac:dyDescent="0.25">
      <c r="A707">
        <v>7391082030</v>
      </c>
      <c r="B707" s="1">
        <v>41536</v>
      </c>
      <c r="C707">
        <v>48</v>
      </c>
      <c r="D707">
        <f>VLOOKUP(Table3[[#This Row],[violation_code]],Table2[[violation_code]:[category]],3,FALSE)</f>
        <v>3</v>
      </c>
      <c r="E707">
        <v>353164</v>
      </c>
      <c r="F707">
        <v>103</v>
      </c>
      <c r="G707">
        <v>103</v>
      </c>
      <c r="H707" t="s">
        <v>12</v>
      </c>
      <c r="I707">
        <v>1303</v>
      </c>
      <c r="J707" s="2">
        <v>0.54375000000000007</v>
      </c>
      <c r="K707">
        <v>13</v>
      </c>
      <c r="L707">
        <v>4</v>
      </c>
      <c r="M707" t="s">
        <v>14</v>
      </c>
      <c r="N707" t="str">
        <f>CONCATENATE(Table3[[#This Row],[house_number]], " ",Table3[[#This Row],[street_name]])</f>
        <v>4 E 1st St</v>
      </c>
      <c r="O707" t="s">
        <v>103</v>
      </c>
      <c r="P707" t="s">
        <v>13</v>
      </c>
      <c r="Q707">
        <v>10014</v>
      </c>
      <c r="R707" t="str">
        <f>CONCATENATE(Table3[[#This Row],[address]],",",Table3[[#This Row],[city]],",",Table3[[#This Row],[state]])</f>
        <v>4 E 1st St,New York,NY</v>
      </c>
      <c r="S707">
        <f>VLOOKUP(Table3[[#This Row],[summons_number]],GeocodeResults!A:G,6,FALSE)</f>
        <v>40.724879999999999</v>
      </c>
      <c r="T707">
        <f>VLOOKUP(Table3[[#This Row],[summons_number]],GeocodeResults!A:G,7,FALSE)</f>
        <v>-73.992109999999997</v>
      </c>
    </row>
    <row r="708" spans="1:20" x14ac:dyDescent="0.25">
      <c r="A708">
        <v>7391082028</v>
      </c>
      <c r="B708" s="1">
        <v>41536</v>
      </c>
      <c r="C708">
        <v>38</v>
      </c>
      <c r="D708">
        <f>VLOOKUP(Table3[[#This Row],[violation_code]],Table2[[violation_code]:[category]],3,FALSE)</f>
        <v>5</v>
      </c>
      <c r="E708">
        <v>353164</v>
      </c>
      <c r="F708">
        <v>1240</v>
      </c>
      <c r="G708">
        <v>40</v>
      </c>
      <c r="H708" t="s">
        <v>12</v>
      </c>
      <c r="I708">
        <v>1240</v>
      </c>
      <c r="J708" s="2">
        <v>0.52777777777777779</v>
      </c>
      <c r="K708">
        <v>12</v>
      </c>
      <c r="L708">
        <v>156</v>
      </c>
      <c r="M708" t="s">
        <v>41</v>
      </c>
      <c r="N708" t="str">
        <f>CONCATENATE(Table3[[#This Row],[house_number]], " ",Table3[[#This Row],[street_name]])</f>
        <v>156 Allen St</v>
      </c>
      <c r="O708" t="s">
        <v>103</v>
      </c>
      <c r="P708" t="s">
        <v>13</v>
      </c>
      <c r="Q708">
        <v>10014</v>
      </c>
      <c r="R708" t="str">
        <f>CONCATENATE(Table3[[#This Row],[address]],",",Table3[[#This Row],[city]],",",Table3[[#This Row],[state]])</f>
        <v>156 Allen St,New York,NY</v>
      </c>
      <c r="S708">
        <f>VLOOKUP(Table3[[#This Row],[summons_number]],GeocodeResults!A:G,6,FALSE)</f>
        <v>40.720837000000003</v>
      </c>
      <c r="T708">
        <f>VLOOKUP(Table3[[#This Row],[summons_number]],GeocodeResults!A:G,7,FALSE)</f>
        <v>-73.989350000000002</v>
      </c>
    </row>
    <row r="709" spans="1:20" x14ac:dyDescent="0.25">
      <c r="A709">
        <v>7391082806</v>
      </c>
      <c r="B709" s="1">
        <v>41537</v>
      </c>
      <c r="C709">
        <v>20</v>
      </c>
      <c r="D709">
        <f>VLOOKUP(Table3[[#This Row],[violation_code]],Table2[[violation_code]:[category]],3,FALSE)</f>
        <v>2</v>
      </c>
      <c r="E709">
        <v>353164</v>
      </c>
      <c r="F709">
        <v>538</v>
      </c>
      <c r="G709">
        <v>538</v>
      </c>
      <c r="H709" t="s">
        <v>12</v>
      </c>
      <c r="I709">
        <v>1738</v>
      </c>
      <c r="J709" s="2">
        <v>0.73472222222222217</v>
      </c>
      <c r="K709">
        <v>17</v>
      </c>
      <c r="L709">
        <v>316</v>
      </c>
      <c r="M709" t="s">
        <v>19</v>
      </c>
      <c r="N709" t="str">
        <f>CONCATENATE(Table3[[#This Row],[house_number]], " ",Table3[[#This Row],[street_name]])</f>
        <v>316 Mott St</v>
      </c>
      <c r="O709" t="s">
        <v>103</v>
      </c>
      <c r="P709" t="s">
        <v>13</v>
      </c>
      <c r="Q709">
        <v>10014</v>
      </c>
      <c r="R709" t="str">
        <f>CONCATENATE(Table3[[#This Row],[address]],",",Table3[[#This Row],[city]],",",Table3[[#This Row],[state]])</f>
        <v>316 Mott St,New York,NY</v>
      </c>
      <c r="S709">
        <f>VLOOKUP(Table3[[#This Row],[summons_number]],GeocodeResults!A:G,6,FALSE)</f>
        <v>40.724879999999999</v>
      </c>
      <c r="T709">
        <f>VLOOKUP(Table3[[#This Row],[summons_number]],GeocodeResults!A:G,7,FALSE)</f>
        <v>-73.994020000000006</v>
      </c>
    </row>
    <row r="710" spans="1:20" x14ac:dyDescent="0.25">
      <c r="A710">
        <v>7391082739</v>
      </c>
      <c r="B710" s="1">
        <v>41537</v>
      </c>
      <c r="C710">
        <v>31</v>
      </c>
      <c r="D710">
        <f>VLOOKUP(Table3[[#This Row],[violation_code]],Table2[[violation_code]:[category]],3,FALSE)</f>
        <v>2</v>
      </c>
      <c r="E710">
        <v>353164</v>
      </c>
      <c r="F710">
        <v>359</v>
      </c>
      <c r="G710">
        <v>359</v>
      </c>
      <c r="H710" t="s">
        <v>12</v>
      </c>
      <c r="I710">
        <v>1559</v>
      </c>
      <c r="J710" s="2">
        <v>0.66597222222222219</v>
      </c>
      <c r="K710">
        <v>15</v>
      </c>
      <c r="L710">
        <v>589</v>
      </c>
      <c r="M710" t="s">
        <v>17</v>
      </c>
      <c r="N710" t="str">
        <f>CONCATENATE(Table3[[#This Row],[house_number]], " ",Table3[[#This Row],[street_name]])</f>
        <v>589 Broadway</v>
      </c>
      <c r="O710" t="s">
        <v>103</v>
      </c>
      <c r="P710" t="s">
        <v>13</v>
      </c>
      <c r="Q710">
        <v>10014</v>
      </c>
      <c r="R710" t="str">
        <f>CONCATENATE(Table3[[#This Row],[address]],",",Table3[[#This Row],[city]],",",Table3[[#This Row],[state]])</f>
        <v>589 Broadway,New York,NY</v>
      </c>
      <c r="S710">
        <f>VLOOKUP(Table3[[#This Row],[summons_number]],GeocodeResults!A:G,6,FALSE)</f>
        <v>40.724894999999997</v>
      </c>
      <c r="T710">
        <f>VLOOKUP(Table3[[#This Row],[summons_number]],GeocodeResults!A:G,7,FALSE)</f>
        <v>-73.997314000000003</v>
      </c>
    </row>
    <row r="711" spans="1:20" x14ac:dyDescent="0.25">
      <c r="A711">
        <v>7391082727</v>
      </c>
      <c r="B711" s="1">
        <v>41537</v>
      </c>
      <c r="C711">
        <v>38</v>
      </c>
      <c r="D711">
        <f>VLOOKUP(Table3[[#This Row],[violation_code]],Table2[[violation_code]:[category]],3,FALSE)</f>
        <v>5</v>
      </c>
      <c r="E711">
        <v>353164</v>
      </c>
      <c r="F711">
        <v>352</v>
      </c>
      <c r="G711">
        <v>352</v>
      </c>
      <c r="H711" t="s">
        <v>12</v>
      </c>
      <c r="I711">
        <v>1552</v>
      </c>
      <c r="J711" s="2">
        <v>0.66111111111111109</v>
      </c>
      <c r="K711">
        <v>15</v>
      </c>
      <c r="L711">
        <v>69</v>
      </c>
      <c r="M711" t="s">
        <v>45</v>
      </c>
      <c r="N711" t="str">
        <f>CONCATENATE(Table3[[#This Row],[house_number]], " ",Table3[[#This Row],[street_name]])</f>
        <v>69 Prince St</v>
      </c>
      <c r="O711" t="s">
        <v>103</v>
      </c>
      <c r="P711" t="s">
        <v>13</v>
      </c>
      <c r="Q711">
        <v>10014</v>
      </c>
      <c r="R711" t="str">
        <f>CONCATENATE(Table3[[#This Row],[address]],",",Table3[[#This Row],[city]],",",Table3[[#This Row],[state]])</f>
        <v>69 Prince St,New York,NY</v>
      </c>
      <c r="S711">
        <f>VLOOKUP(Table3[[#This Row],[summons_number]],GeocodeResults!A:G,6,FALSE)</f>
        <v>40.723937999999997</v>
      </c>
      <c r="T711">
        <f>VLOOKUP(Table3[[#This Row],[summons_number]],GeocodeResults!A:G,7,FALSE)</f>
        <v>-73.996939999999995</v>
      </c>
    </row>
    <row r="712" spans="1:20" x14ac:dyDescent="0.25">
      <c r="A712">
        <v>7391082715</v>
      </c>
      <c r="B712" s="1">
        <v>41537</v>
      </c>
      <c r="C712">
        <v>20</v>
      </c>
      <c r="D712">
        <f>VLOOKUP(Table3[[#This Row],[violation_code]],Table2[[violation_code]:[category]],3,FALSE)</f>
        <v>2</v>
      </c>
      <c r="E712">
        <v>353164</v>
      </c>
      <c r="F712">
        <v>303</v>
      </c>
      <c r="G712">
        <v>303</v>
      </c>
      <c r="H712" t="s">
        <v>12</v>
      </c>
      <c r="I712">
        <v>1503</v>
      </c>
      <c r="J712" s="2">
        <v>0.62708333333333333</v>
      </c>
      <c r="K712">
        <v>15</v>
      </c>
      <c r="L712">
        <v>275</v>
      </c>
      <c r="M712" t="s">
        <v>19</v>
      </c>
      <c r="N712" t="str">
        <f>CONCATENATE(Table3[[#This Row],[house_number]], " ",Table3[[#This Row],[street_name]])</f>
        <v>275 Mott St</v>
      </c>
      <c r="O712" t="s">
        <v>103</v>
      </c>
      <c r="P712" t="s">
        <v>13</v>
      </c>
      <c r="Q712">
        <v>10014</v>
      </c>
      <c r="R712" t="str">
        <f>CONCATENATE(Table3[[#This Row],[address]],",",Table3[[#This Row],[city]],",",Table3[[#This Row],[state]])</f>
        <v>275 Mott St,New York,NY</v>
      </c>
      <c r="S712">
        <f>VLOOKUP(Table3[[#This Row],[summons_number]],GeocodeResults!A:G,6,FALSE)</f>
        <v>40.724063999999998</v>
      </c>
      <c r="T712">
        <f>VLOOKUP(Table3[[#This Row],[summons_number]],GeocodeResults!A:G,7,FALSE)</f>
        <v>-73.994540000000001</v>
      </c>
    </row>
    <row r="713" spans="1:20" x14ac:dyDescent="0.25">
      <c r="A713">
        <v>7391082697</v>
      </c>
      <c r="B713" s="1">
        <v>41537</v>
      </c>
      <c r="C713">
        <v>16</v>
      </c>
      <c r="D713">
        <f>VLOOKUP(Table3[[#This Row],[violation_code]],Table2[[violation_code]:[category]],3,FALSE)</f>
        <v>2</v>
      </c>
      <c r="E713">
        <v>353164</v>
      </c>
      <c r="F713">
        <v>258</v>
      </c>
      <c r="G713">
        <v>258</v>
      </c>
      <c r="H713" t="s">
        <v>12</v>
      </c>
      <c r="I713">
        <v>1458</v>
      </c>
      <c r="J713" s="2">
        <v>0.62361111111111112</v>
      </c>
      <c r="K713">
        <v>14</v>
      </c>
      <c r="L713">
        <v>306</v>
      </c>
      <c r="M713" t="s">
        <v>19</v>
      </c>
      <c r="N713" t="str">
        <f>CONCATENATE(Table3[[#This Row],[house_number]], " ",Table3[[#This Row],[street_name]])</f>
        <v>306 Mott St</v>
      </c>
      <c r="O713" t="s">
        <v>103</v>
      </c>
      <c r="P713" t="s">
        <v>13</v>
      </c>
      <c r="Q713">
        <v>10014</v>
      </c>
      <c r="R713" t="str">
        <f>CONCATENATE(Table3[[#This Row],[address]],",",Table3[[#This Row],[city]],",",Table3[[#This Row],[state]])</f>
        <v>306 Mott St,New York,NY</v>
      </c>
      <c r="S713">
        <f>VLOOKUP(Table3[[#This Row],[summons_number]],GeocodeResults!A:G,6,FALSE)</f>
        <v>40.724792000000001</v>
      </c>
      <c r="T713">
        <f>VLOOKUP(Table3[[#This Row],[summons_number]],GeocodeResults!A:G,7,FALSE)</f>
        <v>-73.994063999999995</v>
      </c>
    </row>
    <row r="714" spans="1:20" x14ac:dyDescent="0.25">
      <c r="A714">
        <v>7391082650</v>
      </c>
      <c r="B714" s="1">
        <v>41537</v>
      </c>
      <c r="C714">
        <v>71</v>
      </c>
      <c r="D714">
        <f>VLOOKUP(Table3[[#This Row],[violation_code]],Table2[[violation_code]:[category]],3,FALSE)</f>
        <v>5</v>
      </c>
      <c r="E714">
        <v>353164</v>
      </c>
      <c r="F714">
        <v>246</v>
      </c>
      <c r="G714">
        <v>246</v>
      </c>
      <c r="H714" t="s">
        <v>12</v>
      </c>
      <c r="I714">
        <v>1446</v>
      </c>
      <c r="J714" s="2">
        <v>0.61527777777777781</v>
      </c>
      <c r="K714">
        <v>14</v>
      </c>
      <c r="L714">
        <v>296</v>
      </c>
      <c r="M714" t="s">
        <v>27</v>
      </c>
      <c r="N714" t="str">
        <f>CONCATENATE(Table3[[#This Row],[house_number]], " ",Table3[[#This Row],[street_name]])</f>
        <v>296 Elizabeth St</v>
      </c>
      <c r="O714" t="s">
        <v>103</v>
      </c>
      <c r="P714" t="s">
        <v>13</v>
      </c>
      <c r="Q714">
        <v>10014</v>
      </c>
      <c r="R714" t="str">
        <f>CONCATENATE(Table3[[#This Row],[address]],",",Table3[[#This Row],[city]],",",Table3[[#This Row],[state]])</f>
        <v>296 Elizabeth St,New York,NY</v>
      </c>
      <c r="S714">
        <f>VLOOKUP(Table3[[#This Row],[summons_number]],GeocodeResults!A:G,6,FALSE)</f>
        <v>40.724589999999999</v>
      </c>
      <c r="T714">
        <f>VLOOKUP(Table3[[#This Row],[summons_number]],GeocodeResults!A:G,7,FALSE)</f>
        <v>-73.993319999999997</v>
      </c>
    </row>
    <row r="715" spans="1:20" x14ac:dyDescent="0.25">
      <c r="A715">
        <v>7391082648</v>
      </c>
      <c r="B715" s="1">
        <v>41537</v>
      </c>
      <c r="C715">
        <v>20</v>
      </c>
      <c r="D715">
        <f>VLOOKUP(Table3[[#This Row],[violation_code]],Table2[[violation_code]:[category]],3,FALSE)</f>
        <v>2</v>
      </c>
      <c r="E715">
        <v>353164</v>
      </c>
      <c r="F715">
        <v>241</v>
      </c>
      <c r="G715">
        <v>241</v>
      </c>
      <c r="H715" t="s">
        <v>12</v>
      </c>
      <c r="I715">
        <v>1441</v>
      </c>
      <c r="J715" s="2">
        <v>0.6118055555555556</v>
      </c>
      <c r="K715">
        <v>14</v>
      </c>
      <c r="L715">
        <v>260</v>
      </c>
      <c r="M715" t="s">
        <v>27</v>
      </c>
      <c r="N715" t="str">
        <f>CONCATENATE(Table3[[#This Row],[house_number]], " ",Table3[[#This Row],[street_name]])</f>
        <v>260 Elizabeth St</v>
      </c>
      <c r="O715" t="s">
        <v>103</v>
      </c>
      <c r="P715" t="s">
        <v>13</v>
      </c>
      <c r="Q715">
        <v>10014</v>
      </c>
      <c r="R715" t="str">
        <f>CONCATENATE(Table3[[#This Row],[address]],",",Table3[[#This Row],[city]],",",Table3[[#This Row],[state]])</f>
        <v>260 Elizabeth St,New York,NY</v>
      </c>
      <c r="S715">
        <f>VLOOKUP(Table3[[#This Row],[summons_number]],GeocodeResults!A:G,6,FALSE)</f>
        <v>40.723889999999997</v>
      </c>
      <c r="T715">
        <f>VLOOKUP(Table3[[#This Row],[summons_number]],GeocodeResults!A:G,7,FALSE)</f>
        <v>-73.993610000000004</v>
      </c>
    </row>
    <row r="716" spans="1:20" x14ac:dyDescent="0.25">
      <c r="A716">
        <v>7391082636</v>
      </c>
      <c r="B716" s="1">
        <v>41537</v>
      </c>
      <c r="C716">
        <v>14</v>
      </c>
      <c r="D716">
        <f>VLOOKUP(Table3[[#This Row],[violation_code]],Table2[[violation_code]:[category]],3,FALSE)</f>
        <v>2</v>
      </c>
      <c r="E716">
        <v>353164</v>
      </c>
      <c r="F716">
        <v>231</v>
      </c>
      <c r="G716">
        <v>231</v>
      </c>
      <c r="H716" t="s">
        <v>12</v>
      </c>
      <c r="I716">
        <v>1431</v>
      </c>
      <c r="J716" s="2">
        <v>0.60486111111111118</v>
      </c>
      <c r="K716">
        <v>14</v>
      </c>
      <c r="L716">
        <v>87</v>
      </c>
      <c r="M716" t="s">
        <v>26</v>
      </c>
      <c r="N716" t="str">
        <f>CONCATENATE(Table3[[#This Row],[house_number]], " ",Table3[[#This Row],[street_name]])</f>
        <v>87 E Houston St</v>
      </c>
      <c r="O716" t="s">
        <v>103</v>
      </c>
      <c r="P716" t="s">
        <v>13</v>
      </c>
      <c r="Q716">
        <v>10014</v>
      </c>
      <c r="R716" t="str">
        <f>CONCATENATE(Table3[[#This Row],[address]],",",Table3[[#This Row],[city]],",",Table3[[#This Row],[state]])</f>
        <v>87 E Houston St,New York,NY</v>
      </c>
      <c r="S716">
        <f>VLOOKUP(Table3[[#This Row],[summons_number]],GeocodeResults!A:G,6,FALSE)</f>
        <v>40.724150000000002</v>
      </c>
      <c r="T716">
        <f>VLOOKUP(Table3[[#This Row],[summons_number]],GeocodeResults!A:G,7,FALSE)</f>
        <v>-73.992819999999995</v>
      </c>
    </row>
    <row r="717" spans="1:20" x14ac:dyDescent="0.25">
      <c r="A717">
        <v>7391082570</v>
      </c>
      <c r="B717" s="1">
        <v>41537</v>
      </c>
      <c r="C717">
        <v>20</v>
      </c>
      <c r="D717">
        <f>VLOOKUP(Table3[[#This Row],[violation_code]],Table2[[violation_code]:[category]],3,FALSE)</f>
        <v>2</v>
      </c>
      <c r="E717">
        <v>353164</v>
      </c>
      <c r="F717">
        <v>159</v>
      </c>
      <c r="G717">
        <v>159</v>
      </c>
      <c r="H717" t="s">
        <v>12</v>
      </c>
      <c r="I717">
        <v>1359</v>
      </c>
      <c r="J717" s="2">
        <v>0.58263888888888882</v>
      </c>
      <c r="K717">
        <v>13</v>
      </c>
      <c r="L717">
        <v>1</v>
      </c>
      <c r="M717" t="s">
        <v>35</v>
      </c>
      <c r="N717" t="str">
        <f>CONCATENATE(Table3[[#This Row],[house_number]], " ",Table3[[#This Row],[street_name]])</f>
        <v>1 Rivington St</v>
      </c>
      <c r="O717" t="s">
        <v>103</v>
      </c>
      <c r="P717" t="s">
        <v>13</v>
      </c>
      <c r="Q717">
        <v>10014</v>
      </c>
      <c r="R717" t="str">
        <f>CONCATENATE(Table3[[#This Row],[address]],",",Table3[[#This Row],[city]],",",Table3[[#This Row],[state]])</f>
        <v>1 Rivington St,New York,NY</v>
      </c>
      <c r="S717">
        <f>VLOOKUP(Table3[[#This Row],[summons_number]],GeocodeResults!A:G,6,FALSE)</f>
        <v>40.721577000000003</v>
      </c>
      <c r="T717">
        <f>VLOOKUP(Table3[[#This Row],[summons_number]],GeocodeResults!A:G,7,FALSE)</f>
        <v>-73.993530000000007</v>
      </c>
    </row>
    <row r="718" spans="1:20" x14ac:dyDescent="0.25">
      <c r="A718">
        <v>7391082557</v>
      </c>
      <c r="B718" s="1">
        <v>41537</v>
      </c>
      <c r="C718">
        <v>46</v>
      </c>
      <c r="D718">
        <f>VLOOKUP(Table3[[#This Row],[violation_code]],Table2[[violation_code]:[category]],3,FALSE)</f>
        <v>3</v>
      </c>
      <c r="E718">
        <v>353164</v>
      </c>
      <c r="F718">
        <v>143</v>
      </c>
      <c r="G718">
        <v>143</v>
      </c>
      <c r="H718" t="s">
        <v>12</v>
      </c>
      <c r="I718">
        <v>1343</v>
      </c>
      <c r="J718" s="2">
        <v>0.57152777777777775</v>
      </c>
      <c r="K718">
        <v>13</v>
      </c>
      <c r="L718">
        <v>172</v>
      </c>
      <c r="M718" t="s">
        <v>33</v>
      </c>
      <c r="N718" t="str">
        <f>CONCATENATE(Table3[[#This Row],[house_number]], " ",Table3[[#This Row],[street_name]])</f>
        <v>172 Forsyth St</v>
      </c>
      <c r="O718" t="s">
        <v>103</v>
      </c>
      <c r="P718" t="s">
        <v>13</v>
      </c>
      <c r="Q718">
        <v>10014</v>
      </c>
      <c r="R718" t="str">
        <f>CONCATENATE(Table3[[#This Row],[address]],",",Table3[[#This Row],[city]],",",Table3[[#This Row],[state]])</f>
        <v>172 Forsyth St,New York,NY</v>
      </c>
      <c r="S718">
        <f>VLOOKUP(Table3[[#This Row],[summons_number]],GeocodeResults!A:G,6,FALSE)</f>
        <v>40.721226000000001</v>
      </c>
      <c r="T718">
        <f>VLOOKUP(Table3[[#This Row],[summons_number]],GeocodeResults!A:G,7,FALSE)</f>
        <v>-73.991325000000003</v>
      </c>
    </row>
    <row r="719" spans="1:20" x14ac:dyDescent="0.25">
      <c r="A719">
        <v>7391082545</v>
      </c>
      <c r="B719" s="1">
        <v>41537</v>
      </c>
      <c r="C719">
        <v>40</v>
      </c>
      <c r="D719">
        <f>VLOOKUP(Table3[[#This Row],[violation_code]],Table2[[violation_code]:[category]],3,FALSE)</f>
        <v>2</v>
      </c>
      <c r="E719">
        <v>353164</v>
      </c>
      <c r="F719">
        <v>139</v>
      </c>
      <c r="G719">
        <v>139</v>
      </c>
      <c r="H719" t="s">
        <v>12</v>
      </c>
      <c r="I719">
        <v>1339</v>
      </c>
      <c r="J719" s="2">
        <v>0.56874999999999998</v>
      </c>
      <c r="K719">
        <v>13</v>
      </c>
      <c r="L719">
        <v>208</v>
      </c>
      <c r="M719" t="s">
        <v>33</v>
      </c>
      <c r="N719" t="str">
        <f>CONCATENATE(Table3[[#This Row],[house_number]], " ",Table3[[#This Row],[street_name]])</f>
        <v>208 Forsyth St</v>
      </c>
      <c r="O719" t="s">
        <v>103</v>
      </c>
      <c r="P719" t="s">
        <v>13</v>
      </c>
      <c r="Q719">
        <v>10014</v>
      </c>
      <c r="R719" t="str">
        <f>CONCATENATE(Table3[[#This Row],[address]],",",Table3[[#This Row],[city]],",",Table3[[#This Row],[state]])</f>
        <v>208 Forsyth St,New York,NY</v>
      </c>
      <c r="S719">
        <f>VLOOKUP(Table3[[#This Row],[summons_number]],GeocodeResults!A:G,6,FALSE)</f>
        <v>40.722355</v>
      </c>
      <c r="T719">
        <f>VLOOKUP(Table3[[#This Row],[summons_number]],GeocodeResults!A:G,7,FALSE)</f>
        <v>-73.990746000000001</v>
      </c>
    </row>
    <row r="720" spans="1:20" x14ac:dyDescent="0.25">
      <c r="A720">
        <v>7391082533</v>
      </c>
      <c r="B720" s="1">
        <v>41537</v>
      </c>
      <c r="C720">
        <v>20</v>
      </c>
      <c r="D720">
        <f>VLOOKUP(Table3[[#This Row],[violation_code]],Table2[[violation_code]:[category]],3,FALSE)</f>
        <v>2</v>
      </c>
      <c r="E720">
        <v>353164</v>
      </c>
      <c r="F720">
        <v>1239</v>
      </c>
      <c r="G720">
        <v>39</v>
      </c>
      <c r="H720" t="s">
        <v>12</v>
      </c>
      <c r="I720">
        <v>1239</v>
      </c>
      <c r="J720" s="2">
        <v>0.52708333333333335</v>
      </c>
      <c r="K720">
        <v>12</v>
      </c>
      <c r="L720">
        <v>132</v>
      </c>
      <c r="M720" t="s">
        <v>25</v>
      </c>
      <c r="N720" t="str">
        <f>CONCATENATE(Table3[[#This Row],[house_number]], " ",Table3[[#This Row],[street_name]])</f>
        <v>132 Ludlow St</v>
      </c>
      <c r="O720" t="s">
        <v>103</v>
      </c>
      <c r="P720" t="s">
        <v>13</v>
      </c>
      <c r="Q720">
        <v>10014</v>
      </c>
      <c r="R720" t="str">
        <f>CONCATENATE(Table3[[#This Row],[address]],",",Table3[[#This Row],[city]],",",Table3[[#This Row],[state]])</f>
        <v>132 Ludlow St,New York,NY</v>
      </c>
      <c r="S720">
        <f>VLOOKUP(Table3[[#This Row],[summons_number]],GeocodeResults!A:G,6,FALSE)</f>
        <v>40.720092999999999</v>
      </c>
      <c r="T720">
        <f>VLOOKUP(Table3[[#This Row],[summons_number]],GeocodeResults!A:G,7,FALSE)</f>
        <v>-73.988265999999996</v>
      </c>
    </row>
    <row r="721" spans="1:20" x14ac:dyDescent="0.25">
      <c r="A721">
        <v>7391082818</v>
      </c>
      <c r="B721" s="1">
        <v>41537</v>
      </c>
      <c r="C721">
        <v>20</v>
      </c>
      <c r="D721">
        <f>VLOOKUP(Table3[[#This Row],[violation_code]],Table2[[violation_code]:[category]],3,FALSE)</f>
        <v>2</v>
      </c>
      <c r="E721">
        <v>353164</v>
      </c>
      <c r="F721">
        <v>540</v>
      </c>
      <c r="G721">
        <v>540</v>
      </c>
      <c r="H721" t="s">
        <v>12</v>
      </c>
      <c r="I721">
        <v>1740</v>
      </c>
      <c r="J721" s="2">
        <v>0.73611111111111116</v>
      </c>
      <c r="K721">
        <v>17</v>
      </c>
      <c r="L721">
        <v>309</v>
      </c>
      <c r="M721" t="s">
        <v>19</v>
      </c>
      <c r="N721" t="str">
        <f>CONCATENATE(Table3[[#This Row],[house_number]], " ",Table3[[#This Row],[street_name]])</f>
        <v>309 Mott St</v>
      </c>
      <c r="O721" t="s">
        <v>103</v>
      </c>
      <c r="P721" t="s">
        <v>13</v>
      </c>
      <c r="Q721">
        <v>10014</v>
      </c>
      <c r="R721" t="str">
        <f>CONCATENATE(Table3[[#This Row],[address]],",",Table3[[#This Row],[city]],",",Table3[[#This Row],[state]])</f>
        <v>309 Mott St,New York,NY</v>
      </c>
      <c r="S721">
        <f>VLOOKUP(Table3[[#This Row],[summons_number]],GeocodeResults!A:G,6,FALSE)</f>
        <v>40.724845999999999</v>
      </c>
      <c r="T721">
        <f>VLOOKUP(Table3[[#This Row],[summons_number]],GeocodeResults!A:G,7,FALSE)</f>
        <v>-73.994193999999993</v>
      </c>
    </row>
    <row r="722" spans="1:20" x14ac:dyDescent="0.25">
      <c r="A722">
        <v>7391082788</v>
      </c>
      <c r="B722" s="1">
        <v>41537</v>
      </c>
      <c r="C722">
        <v>20</v>
      </c>
      <c r="D722">
        <f>VLOOKUP(Table3[[#This Row],[violation_code]],Table2[[violation_code]:[category]],3,FALSE)</f>
        <v>2</v>
      </c>
      <c r="E722">
        <v>353164</v>
      </c>
      <c r="F722">
        <v>531</v>
      </c>
      <c r="G722">
        <v>531</v>
      </c>
      <c r="H722" t="s">
        <v>12</v>
      </c>
      <c r="I722">
        <v>1731</v>
      </c>
      <c r="J722" s="2">
        <v>0.72986111111111107</v>
      </c>
      <c r="K722">
        <v>17</v>
      </c>
      <c r="L722">
        <v>304</v>
      </c>
      <c r="M722" t="s">
        <v>24</v>
      </c>
      <c r="N722" t="str">
        <f>CONCATENATE(Table3[[#This Row],[house_number]], " ",Table3[[#This Row],[street_name]])</f>
        <v>304 Mulberry St</v>
      </c>
      <c r="O722" t="s">
        <v>103</v>
      </c>
      <c r="P722" t="s">
        <v>13</v>
      </c>
      <c r="Q722">
        <v>10014</v>
      </c>
      <c r="R722" t="str">
        <f>CONCATENATE(Table3[[#This Row],[address]],",",Table3[[#This Row],[city]],",",Table3[[#This Row],[state]])</f>
        <v>304 Mulberry St,New York,NY</v>
      </c>
      <c r="S722">
        <f>VLOOKUP(Table3[[#This Row],[summons_number]],GeocodeResults!A:G,6,FALSE)</f>
        <v>40.72504</v>
      </c>
      <c r="T722">
        <f>VLOOKUP(Table3[[#This Row],[summons_number]],GeocodeResults!A:G,7,FALSE)</f>
        <v>-73.994789999999995</v>
      </c>
    </row>
    <row r="723" spans="1:20" x14ac:dyDescent="0.25">
      <c r="A723">
        <v>7391082776</v>
      </c>
      <c r="B723" s="1">
        <v>41537</v>
      </c>
      <c r="C723">
        <v>20</v>
      </c>
      <c r="D723">
        <f>VLOOKUP(Table3[[#This Row],[violation_code]],Table2[[violation_code]:[category]],3,FALSE)</f>
        <v>2</v>
      </c>
      <c r="E723">
        <v>353164</v>
      </c>
      <c r="F723">
        <v>446</v>
      </c>
      <c r="G723">
        <v>446</v>
      </c>
      <c r="H723" t="s">
        <v>12</v>
      </c>
      <c r="I723">
        <v>1646</v>
      </c>
      <c r="J723" s="2">
        <v>0.69861111111111107</v>
      </c>
      <c r="K723">
        <v>16</v>
      </c>
      <c r="L723">
        <v>137</v>
      </c>
      <c r="M723" t="s">
        <v>31</v>
      </c>
      <c r="N723" t="str">
        <f>CONCATENATE(Table3[[#This Row],[house_number]], " ",Table3[[#This Row],[street_name]])</f>
        <v>137 Greene St</v>
      </c>
      <c r="O723" t="s">
        <v>103</v>
      </c>
      <c r="P723" t="s">
        <v>13</v>
      </c>
      <c r="Q723">
        <v>10014</v>
      </c>
      <c r="R723" t="str">
        <f>CONCATENATE(Table3[[#This Row],[address]],",",Table3[[#This Row],[city]],",",Table3[[#This Row],[state]])</f>
        <v>137 Greene St,New York,NY</v>
      </c>
      <c r="S723">
        <f>VLOOKUP(Table3[[#This Row],[summons_number]],GeocodeResults!A:G,6,FALSE)</f>
        <v>40.725320000000004</v>
      </c>
      <c r="T723">
        <f>VLOOKUP(Table3[[#This Row],[summons_number]],GeocodeResults!A:G,7,FALSE)</f>
        <v>-73.999170000000007</v>
      </c>
    </row>
    <row r="724" spans="1:20" x14ac:dyDescent="0.25">
      <c r="A724">
        <v>7391082764</v>
      </c>
      <c r="B724" s="1">
        <v>41537</v>
      </c>
      <c r="C724">
        <v>20</v>
      </c>
      <c r="D724">
        <f>VLOOKUP(Table3[[#This Row],[violation_code]],Table2[[violation_code]:[category]],3,FALSE)</f>
        <v>2</v>
      </c>
      <c r="E724">
        <v>353164</v>
      </c>
      <c r="F724">
        <v>443</v>
      </c>
      <c r="G724">
        <v>443</v>
      </c>
      <c r="H724" t="s">
        <v>12</v>
      </c>
      <c r="I724">
        <v>1643</v>
      </c>
      <c r="J724" s="2">
        <v>0.69652777777777775</v>
      </c>
      <c r="K724">
        <v>16</v>
      </c>
      <c r="L724">
        <v>142</v>
      </c>
      <c r="M724" t="s">
        <v>31</v>
      </c>
      <c r="N724" t="str">
        <f>CONCATENATE(Table3[[#This Row],[house_number]], " ",Table3[[#This Row],[street_name]])</f>
        <v>142 Greene St</v>
      </c>
      <c r="O724" t="s">
        <v>103</v>
      </c>
      <c r="P724" t="s">
        <v>13</v>
      </c>
      <c r="Q724">
        <v>10014</v>
      </c>
      <c r="R724" t="str">
        <f>CONCATENATE(Table3[[#This Row],[address]],",",Table3[[#This Row],[city]],",",Table3[[#This Row],[state]])</f>
        <v>142 Greene St,New York,NY</v>
      </c>
      <c r="S724">
        <f>VLOOKUP(Table3[[#This Row],[summons_number]],GeocodeResults!A:G,6,FALSE)</f>
        <v>40.725276999999998</v>
      </c>
      <c r="T724">
        <f>VLOOKUP(Table3[[#This Row],[summons_number]],GeocodeResults!A:G,7,FALSE)</f>
        <v>-73.999030000000005</v>
      </c>
    </row>
    <row r="725" spans="1:20" x14ac:dyDescent="0.25">
      <c r="A725">
        <v>7391082740</v>
      </c>
      <c r="B725" s="1">
        <v>41537</v>
      </c>
      <c r="C725">
        <v>84</v>
      </c>
      <c r="D725">
        <f>VLOOKUP(Table3[[#This Row],[violation_code]],Table2[[violation_code]:[category]],3,FALSE)</f>
        <v>5</v>
      </c>
      <c r="E725">
        <v>353164</v>
      </c>
      <c r="F725">
        <v>406</v>
      </c>
      <c r="G725">
        <v>406</v>
      </c>
      <c r="H725" t="s">
        <v>12</v>
      </c>
      <c r="I725">
        <v>1606</v>
      </c>
      <c r="J725" s="2">
        <v>0.67083333333333339</v>
      </c>
      <c r="K725">
        <v>16</v>
      </c>
      <c r="L725">
        <v>575</v>
      </c>
      <c r="M725" t="s">
        <v>17</v>
      </c>
      <c r="N725" t="str">
        <f>CONCATENATE(Table3[[#This Row],[house_number]], " ",Table3[[#This Row],[street_name]])</f>
        <v>575 Broadway</v>
      </c>
      <c r="O725" t="s">
        <v>103</v>
      </c>
      <c r="P725" t="s">
        <v>13</v>
      </c>
      <c r="Q725">
        <v>10014</v>
      </c>
      <c r="R725" t="str">
        <f>CONCATENATE(Table3[[#This Row],[address]],",",Table3[[#This Row],[city]],",",Table3[[#This Row],[state]])</f>
        <v>575 Broadway,New York,NY</v>
      </c>
      <c r="S725">
        <f>VLOOKUP(Table3[[#This Row],[summons_number]],GeocodeResults!A:G,6,FALSE)</f>
        <v>40.72448</v>
      </c>
      <c r="T725">
        <f>VLOOKUP(Table3[[#This Row],[summons_number]],GeocodeResults!A:G,7,FALSE)</f>
        <v>-73.997664999999998</v>
      </c>
    </row>
    <row r="726" spans="1:20" x14ac:dyDescent="0.25">
      <c r="A726">
        <v>7391082703</v>
      </c>
      <c r="B726" s="1">
        <v>41537</v>
      </c>
      <c r="C726">
        <v>20</v>
      </c>
      <c r="D726">
        <f>VLOOKUP(Table3[[#This Row],[violation_code]],Table2[[violation_code]:[category]],3,FALSE)</f>
        <v>2</v>
      </c>
      <c r="E726">
        <v>353164</v>
      </c>
      <c r="F726">
        <v>301</v>
      </c>
      <c r="G726">
        <v>301</v>
      </c>
      <c r="H726" t="s">
        <v>12</v>
      </c>
      <c r="I726">
        <v>1501</v>
      </c>
      <c r="J726" s="2">
        <v>0.62569444444444444</v>
      </c>
      <c r="K726">
        <v>15</v>
      </c>
      <c r="L726">
        <v>278</v>
      </c>
      <c r="M726" t="s">
        <v>19</v>
      </c>
      <c r="N726" t="str">
        <f>CONCATENATE(Table3[[#This Row],[house_number]], " ",Table3[[#This Row],[street_name]])</f>
        <v>278 Mott St</v>
      </c>
      <c r="O726" t="s">
        <v>103</v>
      </c>
      <c r="P726" t="s">
        <v>13</v>
      </c>
      <c r="Q726">
        <v>10014</v>
      </c>
      <c r="R726" t="str">
        <f>CONCATENATE(Table3[[#This Row],[address]],",",Table3[[#This Row],[city]],",",Table3[[#This Row],[state]])</f>
        <v>278 Mott St,New York,NY</v>
      </c>
      <c r="S726">
        <f>VLOOKUP(Table3[[#This Row],[summons_number]],GeocodeResults!A:G,6,FALSE)</f>
        <v>40.724148</v>
      </c>
      <c r="T726">
        <f>VLOOKUP(Table3[[#This Row],[summons_number]],GeocodeResults!A:G,7,FALSE)</f>
        <v>-73.994349999999997</v>
      </c>
    </row>
    <row r="727" spans="1:20" x14ac:dyDescent="0.25">
      <c r="A727">
        <v>7391082685</v>
      </c>
      <c r="B727" s="1">
        <v>41537</v>
      </c>
      <c r="C727">
        <v>17</v>
      </c>
      <c r="D727">
        <f>VLOOKUP(Table3[[#This Row],[violation_code]],Table2[[violation_code]:[category]],3,FALSE)</f>
        <v>2</v>
      </c>
      <c r="E727">
        <v>353164</v>
      </c>
      <c r="F727">
        <v>255</v>
      </c>
      <c r="G727">
        <v>255</v>
      </c>
      <c r="H727" t="s">
        <v>12</v>
      </c>
      <c r="I727">
        <v>1455</v>
      </c>
      <c r="J727" s="2">
        <v>0.62152777777777779</v>
      </c>
      <c r="K727">
        <v>14</v>
      </c>
      <c r="L727">
        <v>29</v>
      </c>
      <c r="M727" t="s">
        <v>23</v>
      </c>
      <c r="N727" t="str">
        <f>CONCATENATE(Table3[[#This Row],[house_number]], " ",Table3[[#This Row],[street_name]])</f>
        <v>29 Bleecker St</v>
      </c>
      <c r="O727" t="s">
        <v>103</v>
      </c>
      <c r="P727" t="s">
        <v>13</v>
      </c>
      <c r="Q727">
        <v>10014</v>
      </c>
      <c r="R727" t="str">
        <f>CONCATENATE(Table3[[#This Row],[address]],",",Table3[[#This Row],[city]],",",Table3[[#This Row],[state]])</f>
        <v>29 Bleecker St,New York,NY</v>
      </c>
      <c r="S727">
        <f>VLOOKUP(Table3[[#This Row],[summons_number]],GeocodeResults!A:G,6,FALSE)</f>
        <v>40.725610000000003</v>
      </c>
      <c r="T727">
        <f>VLOOKUP(Table3[[#This Row],[summons_number]],GeocodeResults!A:G,7,FALSE)</f>
        <v>-73.993409999999997</v>
      </c>
    </row>
    <row r="728" spans="1:20" x14ac:dyDescent="0.25">
      <c r="A728">
        <v>7391082673</v>
      </c>
      <c r="B728" s="1">
        <v>41537</v>
      </c>
      <c r="C728">
        <v>10</v>
      </c>
      <c r="D728">
        <f>VLOOKUP(Table3[[#This Row],[violation_code]],Table2[[violation_code]:[category]],3,FALSE)</f>
        <v>2</v>
      </c>
      <c r="E728">
        <v>353164</v>
      </c>
      <c r="F728">
        <v>252</v>
      </c>
      <c r="G728">
        <v>252</v>
      </c>
      <c r="H728" t="s">
        <v>12</v>
      </c>
      <c r="I728">
        <v>1452</v>
      </c>
      <c r="J728" s="2">
        <v>0.61944444444444446</v>
      </c>
      <c r="K728">
        <v>14</v>
      </c>
      <c r="L728">
        <v>5</v>
      </c>
      <c r="M728" t="s">
        <v>23</v>
      </c>
      <c r="N728" t="str">
        <f>CONCATENATE(Table3[[#This Row],[house_number]], " ",Table3[[#This Row],[street_name]])</f>
        <v>5 Bleecker St</v>
      </c>
      <c r="O728" t="s">
        <v>103</v>
      </c>
      <c r="P728" t="s">
        <v>13</v>
      </c>
      <c r="Q728">
        <v>10014</v>
      </c>
      <c r="R728" t="str">
        <f>CONCATENATE(Table3[[#This Row],[address]],",",Table3[[#This Row],[city]],",",Table3[[#This Row],[state]])</f>
        <v>5 Bleecker St,New York,NY</v>
      </c>
      <c r="S728">
        <f>VLOOKUP(Table3[[#This Row],[summons_number]],GeocodeResults!A:G,6,FALSE)</f>
        <v>40.72551</v>
      </c>
      <c r="T728">
        <f>VLOOKUP(Table3[[#This Row],[summons_number]],GeocodeResults!A:G,7,FALSE)</f>
        <v>-73.993039999999993</v>
      </c>
    </row>
    <row r="729" spans="1:20" x14ac:dyDescent="0.25">
      <c r="A729">
        <v>7391082661</v>
      </c>
      <c r="B729" s="1">
        <v>41537</v>
      </c>
      <c r="C729">
        <v>14</v>
      </c>
      <c r="D729">
        <f>VLOOKUP(Table3[[#This Row],[violation_code]],Table2[[violation_code]:[category]],3,FALSE)</f>
        <v>2</v>
      </c>
      <c r="E729">
        <v>353164</v>
      </c>
      <c r="F729">
        <v>249</v>
      </c>
      <c r="G729">
        <v>249</v>
      </c>
      <c r="H729" t="s">
        <v>12</v>
      </c>
      <c r="I729">
        <v>1449</v>
      </c>
      <c r="J729" s="2">
        <v>0.61736111111111114</v>
      </c>
      <c r="K729">
        <v>14</v>
      </c>
      <c r="L729">
        <v>306</v>
      </c>
      <c r="M729" t="s">
        <v>27</v>
      </c>
      <c r="N729" t="str">
        <f>CONCATENATE(Table3[[#This Row],[house_number]], " ",Table3[[#This Row],[street_name]])</f>
        <v>306 Elizabeth St</v>
      </c>
      <c r="O729" t="s">
        <v>103</v>
      </c>
      <c r="P729" t="s">
        <v>13</v>
      </c>
      <c r="Q729">
        <v>10014</v>
      </c>
      <c r="R729" t="str">
        <f>CONCATENATE(Table3[[#This Row],[address]],",",Table3[[#This Row],[city]],",",Table3[[#This Row],[state]])</f>
        <v>306 Elizabeth St,New York,NY</v>
      </c>
      <c r="S729">
        <f>VLOOKUP(Table3[[#This Row],[summons_number]],GeocodeResults!A:G,6,FALSE)</f>
        <v>40.724670000000003</v>
      </c>
      <c r="T729">
        <f>VLOOKUP(Table3[[#This Row],[summons_number]],GeocodeResults!A:G,7,FALSE)</f>
        <v>-73.993285999999998</v>
      </c>
    </row>
    <row r="730" spans="1:20" x14ac:dyDescent="0.25">
      <c r="A730">
        <v>7391082600</v>
      </c>
      <c r="B730" s="1">
        <v>41537</v>
      </c>
      <c r="C730">
        <v>14</v>
      </c>
      <c r="D730">
        <f>VLOOKUP(Table3[[#This Row],[violation_code]],Table2[[violation_code]:[category]],3,FALSE)</f>
        <v>2</v>
      </c>
      <c r="E730">
        <v>353164</v>
      </c>
      <c r="F730">
        <v>221</v>
      </c>
      <c r="G730">
        <v>221</v>
      </c>
      <c r="H730" t="s">
        <v>12</v>
      </c>
      <c r="I730">
        <v>1421</v>
      </c>
      <c r="J730" s="2">
        <v>0.59791666666666665</v>
      </c>
      <c r="K730">
        <v>14</v>
      </c>
      <c r="L730">
        <v>275</v>
      </c>
      <c r="M730" t="s">
        <v>19</v>
      </c>
      <c r="N730" t="str">
        <f>CONCATENATE(Table3[[#This Row],[house_number]], " ",Table3[[#This Row],[street_name]])</f>
        <v>275 Mott St</v>
      </c>
      <c r="O730" t="s">
        <v>103</v>
      </c>
      <c r="P730" t="s">
        <v>13</v>
      </c>
      <c r="Q730">
        <v>10014</v>
      </c>
      <c r="R730" t="str">
        <f>CONCATENATE(Table3[[#This Row],[address]],",",Table3[[#This Row],[city]],",",Table3[[#This Row],[state]])</f>
        <v>275 Mott St,New York,NY</v>
      </c>
      <c r="S730">
        <f>VLOOKUP(Table3[[#This Row],[summons_number]],GeocodeResults!A:G,6,FALSE)</f>
        <v>40.724063999999998</v>
      </c>
      <c r="T730">
        <f>VLOOKUP(Table3[[#This Row],[summons_number]],GeocodeResults!A:G,7,FALSE)</f>
        <v>-73.994540000000001</v>
      </c>
    </row>
    <row r="731" spans="1:20" x14ac:dyDescent="0.25">
      <c r="A731">
        <v>7391082594</v>
      </c>
      <c r="B731" s="1">
        <v>41537</v>
      </c>
      <c r="C731">
        <v>71</v>
      </c>
      <c r="D731">
        <f>VLOOKUP(Table3[[#This Row],[violation_code]],Table2[[violation_code]:[category]],3,FALSE)</f>
        <v>5</v>
      </c>
      <c r="E731">
        <v>353164</v>
      </c>
      <c r="F731">
        <v>209</v>
      </c>
      <c r="G731">
        <v>209</v>
      </c>
      <c r="H731" t="s">
        <v>12</v>
      </c>
      <c r="I731">
        <v>1409</v>
      </c>
      <c r="J731" s="2">
        <v>0.58958333333333335</v>
      </c>
      <c r="K731">
        <v>14</v>
      </c>
      <c r="L731">
        <v>219</v>
      </c>
      <c r="M731" t="s">
        <v>19</v>
      </c>
      <c r="N731" t="str">
        <f>CONCATENATE(Table3[[#This Row],[house_number]], " ",Table3[[#This Row],[street_name]])</f>
        <v>219 Mott St</v>
      </c>
      <c r="O731" t="s">
        <v>103</v>
      </c>
      <c r="P731" t="s">
        <v>13</v>
      </c>
      <c r="Q731">
        <v>10014</v>
      </c>
      <c r="R731" t="str">
        <f>CONCATENATE(Table3[[#This Row],[address]],",",Table3[[#This Row],[city]],",",Table3[[#This Row],[state]])</f>
        <v>219 Mott St,New York,NY</v>
      </c>
      <c r="S731">
        <f>VLOOKUP(Table3[[#This Row],[summons_number]],GeocodeResults!A:G,6,FALSE)</f>
        <v>40.722149999999999</v>
      </c>
      <c r="T731">
        <f>VLOOKUP(Table3[[#This Row],[summons_number]],GeocodeResults!A:G,7,FALSE)</f>
        <v>-73.995329999999996</v>
      </c>
    </row>
    <row r="732" spans="1:20" x14ac:dyDescent="0.25">
      <c r="A732">
        <v>7391083215</v>
      </c>
      <c r="B732" s="1">
        <v>41538</v>
      </c>
      <c r="C732">
        <v>16</v>
      </c>
      <c r="D732">
        <f>VLOOKUP(Table3[[#This Row],[violation_code]],Table2[[violation_code]:[category]],3,FALSE)</f>
        <v>2</v>
      </c>
      <c r="E732">
        <v>353164</v>
      </c>
      <c r="F732">
        <v>228</v>
      </c>
      <c r="G732">
        <v>228</v>
      </c>
      <c r="H732" t="s">
        <v>12</v>
      </c>
      <c r="I732">
        <v>1428</v>
      </c>
      <c r="J732" s="2">
        <v>0.60277777777777775</v>
      </c>
      <c r="K732">
        <v>14</v>
      </c>
      <c r="L732">
        <v>306</v>
      </c>
      <c r="M732" t="s">
        <v>19</v>
      </c>
      <c r="N732" t="str">
        <f>CONCATENATE(Table3[[#This Row],[house_number]], " ",Table3[[#This Row],[street_name]])</f>
        <v>306 Mott St</v>
      </c>
      <c r="O732" t="s">
        <v>103</v>
      </c>
      <c r="P732" t="s">
        <v>13</v>
      </c>
      <c r="Q732">
        <v>10014</v>
      </c>
      <c r="R732" t="str">
        <f>CONCATENATE(Table3[[#This Row],[address]],",",Table3[[#This Row],[city]],",",Table3[[#This Row],[state]])</f>
        <v>306 Mott St,New York,NY</v>
      </c>
      <c r="S732">
        <f>VLOOKUP(Table3[[#This Row],[summons_number]],GeocodeResults!A:G,6,FALSE)</f>
        <v>40.724792000000001</v>
      </c>
      <c r="T732">
        <f>VLOOKUP(Table3[[#This Row],[summons_number]],GeocodeResults!A:G,7,FALSE)</f>
        <v>-73.994063999999995</v>
      </c>
    </row>
    <row r="733" spans="1:20" x14ac:dyDescent="0.25">
      <c r="A733">
        <v>7391083197</v>
      </c>
      <c r="B733" s="1">
        <v>41538</v>
      </c>
      <c r="C733">
        <v>38</v>
      </c>
      <c r="D733">
        <f>VLOOKUP(Table3[[#This Row],[violation_code]],Table2[[violation_code]:[category]],3,FALSE)</f>
        <v>5</v>
      </c>
      <c r="E733">
        <v>353164</v>
      </c>
      <c r="F733">
        <v>212</v>
      </c>
      <c r="G733">
        <v>212</v>
      </c>
      <c r="H733" t="s">
        <v>12</v>
      </c>
      <c r="I733">
        <v>1412</v>
      </c>
      <c r="J733" s="2">
        <v>0.59166666666666667</v>
      </c>
      <c r="K733">
        <v>14</v>
      </c>
      <c r="L733">
        <v>666</v>
      </c>
      <c r="M733" t="s">
        <v>17</v>
      </c>
      <c r="N733" t="str">
        <f>CONCATENATE(Table3[[#This Row],[house_number]], " ",Table3[[#This Row],[street_name]])</f>
        <v>666 Broadway</v>
      </c>
      <c r="O733" t="s">
        <v>103</v>
      </c>
      <c r="P733" t="s">
        <v>13</v>
      </c>
      <c r="Q733">
        <v>10014</v>
      </c>
      <c r="R733" t="str">
        <f>CONCATENATE(Table3[[#This Row],[address]],",",Table3[[#This Row],[city]],",",Table3[[#This Row],[state]])</f>
        <v>666 Broadway,New York,NY</v>
      </c>
      <c r="S733">
        <f>VLOOKUP(Table3[[#This Row],[summons_number]],GeocodeResults!A:G,6,FALSE)</f>
        <v>40.727200000000003</v>
      </c>
      <c r="T733">
        <f>VLOOKUP(Table3[[#This Row],[summons_number]],GeocodeResults!A:G,7,FALSE)</f>
        <v>-73.995189999999994</v>
      </c>
    </row>
    <row r="734" spans="1:20" x14ac:dyDescent="0.25">
      <c r="A734">
        <v>7391083173</v>
      </c>
      <c r="B734" s="1">
        <v>41538</v>
      </c>
      <c r="C734">
        <v>20</v>
      </c>
      <c r="D734">
        <f>VLOOKUP(Table3[[#This Row],[violation_code]],Table2[[violation_code]:[category]],3,FALSE)</f>
        <v>2</v>
      </c>
      <c r="E734">
        <v>353164</v>
      </c>
      <c r="F734">
        <v>134</v>
      </c>
      <c r="G734">
        <v>134</v>
      </c>
      <c r="H734" t="s">
        <v>12</v>
      </c>
      <c r="I734">
        <v>1334</v>
      </c>
      <c r="J734" s="2">
        <v>0.56527777777777777</v>
      </c>
      <c r="K734">
        <v>13</v>
      </c>
      <c r="L734">
        <v>344</v>
      </c>
      <c r="M734" t="s">
        <v>20</v>
      </c>
      <c r="N734" t="str">
        <f>CONCATENATE(Table3[[#This Row],[house_number]], " ",Table3[[#This Row],[street_name]])</f>
        <v>344 Bowery</v>
      </c>
      <c r="O734" t="s">
        <v>103</v>
      </c>
      <c r="P734" t="s">
        <v>13</v>
      </c>
      <c r="Q734">
        <v>10014</v>
      </c>
      <c r="R734" t="str">
        <f>CONCATENATE(Table3[[#This Row],[address]],",",Table3[[#This Row],[city]],",",Table3[[#This Row],[state]])</f>
        <v>344 Bowery,New York,NY</v>
      </c>
      <c r="S734">
        <f>VLOOKUP(Table3[[#This Row],[summons_number]],GeocodeResults!A:G,6,FALSE)</f>
        <v>40.726295</v>
      </c>
      <c r="T734">
        <f>VLOOKUP(Table3[[#This Row],[summons_number]],GeocodeResults!A:G,7,FALSE)</f>
        <v>-73.991905000000003</v>
      </c>
    </row>
    <row r="735" spans="1:20" x14ac:dyDescent="0.25">
      <c r="A735">
        <v>7391083161</v>
      </c>
      <c r="B735" s="1">
        <v>41538</v>
      </c>
      <c r="C735">
        <v>14</v>
      </c>
      <c r="D735">
        <f>VLOOKUP(Table3[[#This Row],[violation_code]],Table2[[violation_code]:[category]],3,FALSE)</f>
        <v>2</v>
      </c>
      <c r="E735">
        <v>353164</v>
      </c>
      <c r="F735">
        <v>127</v>
      </c>
      <c r="G735">
        <v>127</v>
      </c>
      <c r="H735" t="s">
        <v>12</v>
      </c>
      <c r="I735">
        <v>1327</v>
      </c>
      <c r="J735" s="2">
        <v>0.56041666666666667</v>
      </c>
      <c r="K735">
        <v>13</v>
      </c>
      <c r="L735">
        <v>11</v>
      </c>
      <c r="M735" t="s">
        <v>14</v>
      </c>
      <c r="N735" t="str">
        <f>CONCATENATE(Table3[[#This Row],[house_number]], " ",Table3[[#This Row],[street_name]])</f>
        <v>11 E 1st St</v>
      </c>
      <c r="O735" t="s">
        <v>103</v>
      </c>
      <c r="P735" t="s">
        <v>13</v>
      </c>
      <c r="Q735">
        <v>10014</v>
      </c>
      <c r="R735" t="str">
        <f>CONCATENATE(Table3[[#This Row],[address]],",",Table3[[#This Row],[city]],",",Table3[[#This Row],[state]])</f>
        <v>11 E 1st St,New York,NY</v>
      </c>
      <c r="S735">
        <f>VLOOKUP(Table3[[#This Row],[summons_number]],GeocodeResults!A:G,6,FALSE)</f>
        <v>40.724580000000003</v>
      </c>
      <c r="T735">
        <f>VLOOKUP(Table3[[#This Row],[summons_number]],GeocodeResults!A:G,7,FALSE)</f>
        <v>-73.991690000000006</v>
      </c>
    </row>
    <row r="736" spans="1:20" x14ac:dyDescent="0.25">
      <c r="A736">
        <v>7391083150</v>
      </c>
      <c r="B736" s="1">
        <v>41538</v>
      </c>
      <c r="C736">
        <v>37</v>
      </c>
      <c r="D736">
        <f>VLOOKUP(Table3[[#This Row],[violation_code]],Table2[[violation_code]:[category]],3,FALSE)</f>
        <v>4</v>
      </c>
      <c r="E736">
        <v>353164</v>
      </c>
      <c r="F736">
        <v>124</v>
      </c>
      <c r="G736">
        <v>124</v>
      </c>
      <c r="H736" t="s">
        <v>12</v>
      </c>
      <c r="I736">
        <v>1324</v>
      </c>
      <c r="J736" s="2">
        <v>0.55833333333333335</v>
      </c>
      <c r="K736">
        <v>13</v>
      </c>
      <c r="L736">
        <v>23</v>
      </c>
      <c r="M736" t="s">
        <v>71</v>
      </c>
      <c r="N736" t="str">
        <f>CONCATENATE(Table3[[#This Row],[house_number]], " ",Table3[[#This Row],[street_name]])</f>
        <v>23 2nd Ave</v>
      </c>
      <c r="O736" t="s">
        <v>103</v>
      </c>
      <c r="P736" t="s">
        <v>13</v>
      </c>
      <c r="Q736">
        <v>10014</v>
      </c>
      <c r="R736" t="str">
        <f>CONCATENATE(Table3[[#This Row],[address]],",",Table3[[#This Row],[city]],",",Table3[[#This Row],[state]])</f>
        <v>23 2nd Ave,New York,NY</v>
      </c>
      <c r="S736">
        <f>VLOOKUP(Table3[[#This Row],[summons_number]],GeocodeResults!A:G,6,FALSE)</f>
        <v>40.724457000000001</v>
      </c>
      <c r="T736">
        <f>VLOOKUP(Table3[[#This Row],[summons_number]],GeocodeResults!A:G,7,FALSE)</f>
        <v>-73.990769999999998</v>
      </c>
    </row>
    <row r="737" spans="1:20" x14ac:dyDescent="0.25">
      <c r="A737">
        <v>7391083112</v>
      </c>
      <c r="B737" s="1">
        <v>41538</v>
      </c>
      <c r="C737">
        <v>20</v>
      </c>
      <c r="D737">
        <f>VLOOKUP(Table3[[#This Row],[violation_code]],Table2[[violation_code]:[category]],3,FALSE)</f>
        <v>2</v>
      </c>
      <c r="E737">
        <v>353164</v>
      </c>
      <c r="F737">
        <v>110</v>
      </c>
      <c r="G737">
        <v>110</v>
      </c>
      <c r="H737" t="s">
        <v>12</v>
      </c>
      <c r="I737">
        <v>1310</v>
      </c>
      <c r="J737" s="2">
        <v>0.54861111111111105</v>
      </c>
      <c r="K737">
        <v>13</v>
      </c>
      <c r="L737">
        <v>47</v>
      </c>
      <c r="M737" t="s">
        <v>71</v>
      </c>
      <c r="N737" t="str">
        <f>CONCATENATE(Table3[[#This Row],[house_number]], " ",Table3[[#This Row],[street_name]])</f>
        <v>47 2nd Ave</v>
      </c>
      <c r="O737" t="s">
        <v>103</v>
      </c>
      <c r="P737" t="s">
        <v>13</v>
      </c>
      <c r="Q737">
        <v>10014</v>
      </c>
      <c r="R737" t="str">
        <f>CONCATENATE(Table3[[#This Row],[address]],",",Table3[[#This Row],[city]],",",Table3[[#This Row],[state]])</f>
        <v>47 2nd Ave,New York,NY</v>
      </c>
      <c r="S737">
        <f>VLOOKUP(Table3[[#This Row],[summons_number]],GeocodeResults!A:G,6,FALSE)</f>
        <v>40.725383999999998</v>
      </c>
      <c r="T737">
        <f>VLOOKUP(Table3[[#This Row],[summons_number]],GeocodeResults!A:G,7,FALSE)</f>
        <v>-73.990099999999998</v>
      </c>
    </row>
    <row r="738" spans="1:20" x14ac:dyDescent="0.25">
      <c r="A738">
        <v>7391083094</v>
      </c>
      <c r="B738" s="1">
        <v>41538</v>
      </c>
      <c r="C738">
        <v>71</v>
      </c>
      <c r="D738">
        <f>VLOOKUP(Table3[[#This Row],[violation_code]],Table2[[violation_code]:[category]],3,FALSE)</f>
        <v>5</v>
      </c>
      <c r="E738">
        <v>353164</v>
      </c>
      <c r="F738">
        <v>103</v>
      </c>
      <c r="G738">
        <v>103</v>
      </c>
      <c r="H738" t="s">
        <v>12</v>
      </c>
      <c r="I738">
        <v>1303</v>
      </c>
      <c r="J738" s="2">
        <v>0.54375000000000007</v>
      </c>
      <c r="K738">
        <v>13</v>
      </c>
      <c r="L738">
        <v>86</v>
      </c>
      <c r="M738" t="s">
        <v>69</v>
      </c>
      <c r="N738" t="str">
        <f>CONCATENATE(Table3[[#This Row],[house_number]], " ",Table3[[#This Row],[street_name]])</f>
        <v>86 E 4th St</v>
      </c>
      <c r="O738" t="s">
        <v>103</v>
      </c>
      <c r="P738" t="s">
        <v>13</v>
      </c>
      <c r="Q738">
        <v>10014</v>
      </c>
      <c r="R738" t="str">
        <f>CONCATENATE(Table3[[#This Row],[address]],",",Table3[[#This Row],[city]],",",Table3[[#This Row],[state]])</f>
        <v>86 E 4th St,New York,NY</v>
      </c>
      <c r="S738">
        <f>VLOOKUP(Table3[[#This Row],[summons_number]],GeocodeResults!A:G,6,FALSE)</f>
        <v>40.726112000000001</v>
      </c>
      <c r="T738">
        <f>VLOOKUP(Table3[[#This Row],[summons_number]],GeocodeResults!A:G,7,FALSE)</f>
        <v>-73.989395000000002</v>
      </c>
    </row>
    <row r="739" spans="1:20" x14ac:dyDescent="0.25">
      <c r="A739">
        <v>7391083082</v>
      </c>
      <c r="B739" s="1">
        <v>41538</v>
      </c>
      <c r="C739">
        <v>40</v>
      </c>
      <c r="D739">
        <f>VLOOKUP(Table3[[#This Row],[violation_code]],Table2[[violation_code]:[category]],3,FALSE)</f>
        <v>2</v>
      </c>
      <c r="E739">
        <v>353164</v>
      </c>
      <c r="F739">
        <v>100</v>
      </c>
      <c r="G739">
        <v>100</v>
      </c>
      <c r="H739" t="s">
        <v>12</v>
      </c>
      <c r="I739">
        <v>1300</v>
      </c>
      <c r="J739" s="2">
        <v>0.54166666666666663</v>
      </c>
      <c r="K739">
        <v>13</v>
      </c>
      <c r="L739">
        <v>88</v>
      </c>
      <c r="M739" t="s">
        <v>69</v>
      </c>
      <c r="N739" t="str">
        <f>CONCATENATE(Table3[[#This Row],[house_number]], " ",Table3[[#This Row],[street_name]])</f>
        <v>88 E 4th St</v>
      </c>
      <c r="O739" t="s">
        <v>103</v>
      </c>
      <c r="P739" t="s">
        <v>13</v>
      </c>
      <c r="Q739">
        <v>10014</v>
      </c>
      <c r="R739" t="str">
        <f>CONCATENATE(Table3[[#This Row],[address]],",",Table3[[#This Row],[city]],",",Table3[[#This Row],[state]])</f>
        <v>88 E 4th St,New York,NY</v>
      </c>
      <c r="S739">
        <f>VLOOKUP(Table3[[#This Row],[summons_number]],GeocodeResults!A:G,6,FALSE)</f>
        <v>40.726073999999997</v>
      </c>
      <c r="T739">
        <f>VLOOKUP(Table3[[#This Row],[summons_number]],GeocodeResults!A:G,7,FALSE)</f>
        <v>-73.9893</v>
      </c>
    </row>
    <row r="740" spans="1:20" x14ac:dyDescent="0.25">
      <c r="A740">
        <v>7391083290</v>
      </c>
      <c r="B740" s="1">
        <v>41538</v>
      </c>
      <c r="C740">
        <v>38</v>
      </c>
      <c r="D740">
        <f>VLOOKUP(Table3[[#This Row],[violation_code]],Table2[[violation_code]:[category]],3,FALSE)</f>
        <v>5</v>
      </c>
      <c r="E740">
        <v>353164</v>
      </c>
      <c r="F740">
        <v>427</v>
      </c>
      <c r="G740">
        <v>427</v>
      </c>
      <c r="H740" t="s">
        <v>12</v>
      </c>
      <c r="I740">
        <v>1627</v>
      </c>
      <c r="J740" s="2">
        <v>0.68541666666666667</v>
      </c>
      <c r="K740">
        <v>16</v>
      </c>
      <c r="L740">
        <v>7</v>
      </c>
      <c r="M740" t="s">
        <v>30</v>
      </c>
      <c r="N740" t="str">
        <f>CONCATENATE(Table3[[#This Row],[house_number]], " ",Table3[[#This Row],[street_name]])</f>
        <v>7 Great Jones St</v>
      </c>
      <c r="O740" t="s">
        <v>103</v>
      </c>
      <c r="P740" t="s">
        <v>13</v>
      </c>
      <c r="Q740">
        <v>10014</v>
      </c>
      <c r="R740" t="str">
        <f>CONCATENATE(Table3[[#This Row],[address]],",",Table3[[#This Row],[city]],",",Table3[[#This Row],[state]])</f>
        <v>7 Great Jones St,New York,NY</v>
      </c>
      <c r="S740">
        <f>VLOOKUP(Table3[[#This Row],[summons_number]],GeocodeResults!A:G,6,FALSE)</f>
        <v>40.727424999999997</v>
      </c>
      <c r="T740">
        <f>VLOOKUP(Table3[[#This Row],[summons_number]],GeocodeResults!A:G,7,FALSE)</f>
        <v>-73.994039999999998</v>
      </c>
    </row>
    <row r="741" spans="1:20" x14ac:dyDescent="0.25">
      <c r="A741">
        <v>7391083276</v>
      </c>
      <c r="B741" s="1">
        <v>41538</v>
      </c>
      <c r="C741">
        <v>38</v>
      </c>
      <c r="D741">
        <f>VLOOKUP(Table3[[#This Row],[violation_code]],Table2[[violation_code]:[category]],3,FALSE)</f>
        <v>5</v>
      </c>
      <c r="E741">
        <v>353164</v>
      </c>
      <c r="F741">
        <v>416</v>
      </c>
      <c r="G741">
        <v>416</v>
      </c>
      <c r="H741" t="s">
        <v>12</v>
      </c>
      <c r="I741">
        <v>1616</v>
      </c>
      <c r="J741" s="2">
        <v>0.6777777777777777</v>
      </c>
      <c r="K741">
        <v>16</v>
      </c>
      <c r="L741">
        <v>1</v>
      </c>
      <c r="M741" t="s">
        <v>28</v>
      </c>
      <c r="N741" t="str">
        <f>CONCATENATE(Table3[[#This Row],[house_number]], " ",Table3[[#This Row],[street_name]])</f>
        <v>1 W 3rd St</v>
      </c>
      <c r="O741" t="s">
        <v>103</v>
      </c>
      <c r="P741" t="s">
        <v>13</v>
      </c>
      <c r="Q741">
        <v>10014</v>
      </c>
      <c r="R741" t="str">
        <f>CONCATENATE(Table3[[#This Row],[address]],",",Table3[[#This Row],[city]],",",Table3[[#This Row],[state]])</f>
        <v>1 W 3rd St,New York,NY</v>
      </c>
      <c r="S741">
        <f>VLOOKUP(Table3[[#This Row],[summons_number]],GeocodeResults!A:G,6,FALSE)</f>
        <v>40.727879999999999</v>
      </c>
      <c r="T741">
        <f>VLOOKUP(Table3[[#This Row],[summons_number]],GeocodeResults!A:G,7,FALSE)</f>
        <v>-73.994739999999993</v>
      </c>
    </row>
    <row r="742" spans="1:20" x14ac:dyDescent="0.25">
      <c r="A742">
        <v>7391083227</v>
      </c>
      <c r="B742" s="1">
        <v>41538</v>
      </c>
      <c r="C742">
        <v>38</v>
      </c>
      <c r="D742">
        <f>VLOOKUP(Table3[[#This Row],[violation_code]],Table2[[violation_code]:[category]],3,FALSE)</f>
        <v>5</v>
      </c>
      <c r="E742">
        <v>353164</v>
      </c>
      <c r="F742">
        <v>233</v>
      </c>
      <c r="G742">
        <v>233</v>
      </c>
      <c r="H742" t="s">
        <v>12</v>
      </c>
      <c r="I742">
        <v>1433</v>
      </c>
      <c r="J742" s="2">
        <v>0.60625000000000007</v>
      </c>
      <c r="K742">
        <v>14</v>
      </c>
      <c r="L742">
        <v>65</v>
      </c>
      <c r="M742" t="s">
        <v>23</v>
      </c>
      <c r="N742" t="str">
        <f>CONCATENATE(Table3[[#This Row],[house_number]], " ",Table3[[#This Row],[street_name]])</f>
        <v>65 Bleecker St</v>
      </c>
      <c r="O742" t="s">
        <v>103</v>
      </c>
      <c r="P742" t="s">
        <v>13</v>
      </c>
      <c r="Q742">
        <v>10014</v>
      </c>
      <c r="R742" t="str">
        <f>CONCATENATE(Table3[[#This Row],[address]],",",Table3[[#This Row],[city]],",",Table3[[#This Row],[state]])</f>
        <v>65 Bleecker St,New York,NY</v>
      </c>
      <c r="S742">
        <f>VLOOKUP(Table3[[#This Row],[summons_number]],GeocodeResults!A:G,6,FALSE)</f>
        <v>40.726120000000002</v>
      </c>
      <c r="T742">
        <f>VLOOKUP(Table3[[#This Row],[summons_number]],GeocodeResults!A:G,7,FALSE)</f>
        <v>-73.994895999999997</v>
      </c>
    </row>
    <row r="743" spans="1:20" x14ac:dyDescent="0.25">
      <c r="A743">
        <v>7391083355</v>
      </c>
      <c r="B743" s="1">
        <v>41538</v>
      </c>
      <c r="C743">
        <v>37</v>
      </c>
      <c r="D743">
        <f>VLOOKUP(Table3[[#This Row],[violation_code]],Table2[[violation_code]:[category]],3,FALSE)</f>
        <v>4</v>
      </c>
      <c r="E743">
        <v>353164</v>
      </c>
      <c r="F743">
        <v>536</v>
      </c>
      <c r="G743">
        <v>536</v>
      </c>
      <c r="H743" t="s">
        <v>12</v>
      </c>
      <c r="I743">
        <v>1736</v>
      </c>
      <c r="J743" s="2">
        <v>0.73333333333333339</v>
      </c>
      <c r="K743">
        <v>17</v>
      </c>
      <c r="L743">
        <v>1</v>
      </c>
      <c r="M743" t="s">
        <v>64</v>
      </c>
      <c r="N743" t="str">
        <f>CONCATENATE(Table3[[#This Row],[house_number]], " ",Table3[[#This Row],[street_name]])</f>
        <v>1 Bond St</v>
      </c>
      <c r="O743" t="s">
        <v>103</v>
      </c>
      <c r="P743" t="s">
        <v>13</v>
      </c>
      <c r="Q743">
        <v>10014</v>
      </c>
      <c r="R743" t="str">
        <f>CONCATENATE(Table3[[#This Row],[address]],",",Table3[[#This Row],[city]],",",Table3[[#This Row],[state]])</f>
        <v>1 Bond St,New York,NY</v>
      </c>
      <c r="S743">
        <f>VLOOKUP(Table3[[#This Row],[summons_number]],GeocodeResults!A:G,6,FALSE)</f>
        <v>40.726886999999998</v>
      </c>
      <c r="T743">
        <f>VLOOKUP(Table3[[#This Row],[summons_number]],GeocodeResults!A:G,7,FALSE)</f>
        <v>-73.994749999999996</v>
      </c>
    </row>
    <row r="744" spans="1:20" x14ac:dyDescent="0.25">
      <c r="A744">
        <v>7391083252</v>
      </c>
      <c r="B744" s="1">
        <v>41538</v>
      </c>
      <c r="C744">
        <v>38</v>
      </c>
      <c r="D744">
        <f>VLOOKUP(Table3[[#This Row],[violation_code]],Table2[[violation_code]:[category]],3,FALSE)</f>
        <v>5</v>
      </c>
      <c r="E744">
        <v>353164</v>
      </c>
      <c r="F744">
        <v>328</v>
      </c>
      <c r="G744">
        <v>328</v>
      </c>
      <c r="H744" t="s">
        <v>12</v>
      </c>
      <c r="I744">
        <v>1528</v>
      </c>
      <c r="J744" s="2">
        <v>0.64444444444444449</v>
      </c>
      <c r="K744">
        <v>15</v>
      </c>
      <c r="L744">
        <v>32</v>
      </c>
      <c r="M744" t="s">
        <v>49</v>
      </c>
      <c r="N744" t="str">
        <f>CONCATENATE(Table3[[#This Row],[house_number]], " ",Table3[[#This Row],[street_name]])</f>
        <v>32 Waverly Pl</v>
      </c>
      <c r="O744" t="s">
        <v>103</v>
      </c>
      <c r="P744" t="s">
        <v>13</v>
      </c>
      <c r="Q744">
        <v>10014</v>
      </c>
      <c r="R744" t="str">
        <f>CONCATENATE(Table3[[#This Row],[address]],",",Table3[[#This Row],[city]],",",Table3[[#This Row],[state]])</f>
        <v>32 Waverly Pl,New York,NY</v>
      </c>
      <c r="S744">
        <f>VLOOKUP(Table3[[#This Row],[summons_number]],GeocodeResults!A:G,6,FALSE)</f>
        <v>40.730350000000001</v>
      </c>
      <c r="T744">
        <f>VLOOKUP(Table3[[#This Row],[summons_number]],GeocodeResults!A:G,7,FALSE)</f>
        <v>-73.994950000000003</v>
      </c>
    </row>
    <row r="745" spans="1:20" x14ac:dyDescent="0.25">
      <c r="A745">
        <v>7391083239</v>
      </c>
      <c r="B745" s="1">
        <v>41538</v>
      </c>
      <c r="C745">
        <v>37</v>
      </c>
      <c r="D745">
        <f>VLOOKUP(Table3[[#This Row],[violation_code]],Table2[[violation_code]:[category]],3,FALSE)</f>
        <v>4</v>
      </c>
      <c r="E745">
        <v>353164</v>
      </c>
      <c r="F745">
        <v>236</v>
      </c>
      <c r="G745">
        <v>236</v>
      </c>
      <c r="H745" t="s">
        <v>12</v>
      </c>
      <c r="I745">
        <v>1436</v>
      </c>
      <c r="J745" s="2">
        <v>0.60833333333333328</v>
      </c>
      <c r="K745">
        <v>14</v>
      </c>
      <c r="L745">
        <v>68</v>
      </c>
      <c r="M745" t="s">
        <v>23</v>
      </c>
      <c r="N745" t="str">
        <f>CONCATENATE(Table3[[#This Row],[house_number]], " ",Table3[[#This Row],[street_name]])</f>
        <v>68 Bleecker St</v>
      </c>
      <c r="O745" t="s">
        <v>103</v>
      </c>
      <c r="P745" t="s">
        <v>13</v>
      </c>
      <c r="Q745">
        <v>10014</v>
      </c>
      <c r="R745" t="str">
        <f>CONCATENATE(Table3[[#This Row],[address]],",",Table3[[#This Row],[city]],",",Table3[[#This Row],[state]])</f>
        <v>68 Bleecker St,New York,NY</v>
      </c>
      <c r="S745">
        <f>VLOOKUP(Table3[[#This Row],[summons_number]],GeocodeResults!A:G,6,FALSE)</f>
        <v>40.726309999999998</v>
      </c>
      <c r="T745">
        <f>VLOOKUP(Table3[[#This Row],[summons_number]],GeocodeResults!A:G,7,FALSE)</f>
        <v>-73.995543999999995</v>
      </c>
    </row>
    <row r="746" spans="1:20" x14ac:dyDescent="0.25">
      <c r="A746">
        <v>7391083148</v>
      </c>
      <c r="B746" s="1">
        <v>41538</v>
      </c>
      <c r="C746">
        <v>38</v>
      </c>
      <c r="D746">
        <f>VLOOKUP(Table3[[#This Row],[violation_code]],Table2[[violation_code]:[category]],3,FALSE)</f>
        <v>5</v>
      </c>
      <c r="E746">
        <v>353164</v>
      </c>
      <c r="F746">
        <v>121</v>
      </c>
      <c r="G746">
        <v>121</v>
      </c>
      <c r="H746" t="s">
        <v>12</v>
      </c>
      <c r="I746">
        <v>1321</v>
      </c>
      <c r="J746" s="2">
        <v>0.55625000000000002</v>
      </c>
      <c r="K746">
        <v>13</v>
      </c>
      <c r="L746">
        <v>23</v>
      </c>
      <c r="M746" t="s">
        <v>71</v>
      </c>
      <c r="N746" t="str">
        <f>CONCATENATE(Table3[[#This Row],[house_number]], " ",Table3[[#This Row],[street_name]])</f>
        <v>23 2nd Ave</v>
      </c>
      <c r="O746" t="s">
        <v>103</v>
      </c>
      <c r="P746" t="s">
        <v>13</v>
      </c>
      <c r="Q746">
        <v>10014</v>
      </c>
      <c r="R746" t="str">
        <f>CONCATENATE(Table3[[#This Row],[address]],",",Table3[[#This Row],[city]],",",Table3[[#This Row],[state]])</f>
        <v>23 2nd Ave,New York,NY</v>
      </c>
      <c r="S746">
        <f>VLOOKUP(Table3[[#This Row],[summons_number]],GeocodeResults!A:G,6,FALSE)</f>
        <v>40.724457000000001</v>
      </c>
      <c r="T746">
        <f>VLOOKUP(Table3[[#This Row],[summons_number]],GeocodeResults!A:G,7,FALSE)</f>
        <v>-73.990769999999998</v>
      </c>
    </row>
    <row r="747" spans="1:20" x14ac:dyDescent="0.25">
      <c r="A747">
        <v>7391083124</v>
      </c>
      <c r="B747" s="1">
        <v>41538</v>
      </c>
      <c r="C747">
        <v>38</v>
      </c>
      <c r="D747">
        <f>VLOOKUP(Table3[[#This Row],[violation_code]],Table2[[violation_code]:[category]],3,FALSE)</f>
        <v>5</v>
      </c>
      <c r="E747">
        <v>353164</v>
      </c>
      <c r="F747">
        <v>114</v>
      </c>
      <c r="G747">
        <v>114</v>
      </c>
      <c r="H747" t="s">
        <v>12</v>
      </c>
      <c r="I747">
        <v>1314</v>
      </c>
      <c r="J747" s="2">
        <v>0.55138888888888882</v>
      </c>
      <c r="K747">
        <v>13</v>
      </c>
      <c r="L747">
        <v>41</v>
      </c>
      <c r="M747" t="s">
        <v>71</v>
      </c>
      <c r="N747" t="str">
        <f>CONCATENATE(Table3[[#This Row],[house_number]], " ",Table3[[#This Row],[street_name]])</f>
        <v>41 2nd Ave</v>
      </c>
      <c r="O747" t="s">
        <v>103</v>
      </c>
      <c r="P747" t="s">
        <v>13</v>
      </c>
      <c r="Q747">
        <v>10014</v>
      </c>
      <c r="R747" t="str">
        <f>CONCATENATE(Table3[[#This Row],[address]],",",Table3[[#This Row],[city]],",",Table3[[#This Row],[state]])</f>
        <v>41 2nd Ave,New York,NY</v>
      </c>
      <c r="S747">
        <f>VLOOKUP(Table3[[#This Row],[summons_number]],GeocodeResults!A:G,6,FALSE)</f>
        <v>40.725079999999998</v>
      </c>
      <c r="T747">
        <f>VLOOKUP(Table3[[#This Row],[summons_number]],GeocodeResults!A:G,7,FALSE)</f>
        <v>-73.990319999999997</v>
      </c>
    </row>
    <row r="748" spans="1:20" x14ac:dyDescent="0.25">
      <c r="A748">
        <v>7391083100</v>
      </c>
      <c r="B748" s="1">
        <v>41538</v>
      </c>
      <c r="C748">
        <v>53</v>
      </c>
      <c r="D748">
        <f>VLOOKUP(Table3[[#This Row],[violation_code]],Table2[[violation_code]:[category]],3,FALSE)</f>
        <v>3</v>
      </c>
      <c r="E748">
        <v>353164</v>
      </c>
      <c r="F748">
        <v>107</v>
      </c>
      <c r="G748">
        <v>107</v>
      </c>
      <c r="H748" t="s">
        <v>12</v>
      </c>
      <c r="I748">
        <v>1307</v>
      </c>
      <c r="J748" s="2">
        <v>0.54652777777777783</v>
      </c>
      <c r="K748">
        <v>13</v>
      </c>
      <c r="L748">
        <v>50</v>
      </c>
      <c r="M748" t="s">
        <v>71</v>
      </c>
      <c r="N748" t="str">
        <f>CONCATENATE(Table3[[#This Row],[house_number]], " ",Table3[[#This Row],[street_name]])</f>
        <v>50 2nd Ave</v>
      </c>
      <c r="O748" t="s">
        <v>103</v>
      </c>
      <c r="P748" t="s">
        <v>13</v>
      </c>
      <c r="Q748">
        <v>10014</v>
      </c>
      <c r="R748" t="str">
        <f>CONCATENATE(Table3[[#This Row],[address]],",",Table3[[#This Row],[city]],",",Table3[[#This Row],[state]])</f>
        <v>50 2nd Ave,New York,NY</v>
      </c>
      <c r="S748">
        <f>VLOOKUP(Table3[[#This Row],[summons_number]],GeocodeResults!A:G,6,FALSE)</f>
        <v>40.725450000000002</v>
      </c>
      <c r="T748">
        <f>VLOOKUP(Table3[[#This Row],[summons_number]],GeocodeResults!A:G,7,FALSE)</f>
        <v>-73.989879999999999</v>
      </c>
    </row>
    <row r="749" spans="1:20" x14ac:dyDescent="0.25">
      <c r="A749">
        <v>7391083070</v>
      </c>
      <c r="B749" s="1">
        <v>41538</v>
      </c>
      <c r="C749">
        <v>38</v>
      </c>
      <c r="D749">
        <f>VLOOKUP(Table3[[#This Row],[violation_code]],Table2[[violation_code]:[category]],3,FALSE)</f>
        <v>5</v>
      </c>
      <c r="E749">
        <v>353164</v>
      </c>
      <c r="F749">
        <v>1254</v>
      </c>
      <c r="G749">
        <v>54</v>
      </c>
      <c r="H749" t="s">
        <v>12</v>
      </c>
      <c r="I749">
        <v>1254</v>
      </c>
      <c r="J749" s="2">
        <v>0.53749999999999998</v>
      </c>
      <c r="K749">
        <v>12</v>
      </c>
      <c r="L749">
        <v>133</v>
      </c>
      <c r="M749" t="s">
        <v>69</v>
      </c>
      <c r="N749" t="str">
        <f>CONCATENATE(Table3[[#This Row],[house_number]], " ",Table3[[#This Row],[street_name]])</f>
        <v>133 E 4th St</v>
      </c>
      <c r="O749" t="s">
        <v>103</v>
      </c>
      <c r="P749" t="s">
        <v>13</v>
      </c>
      <c r="Q749">
        <v>10014</v>
      </c>
      <c r="R749" t="str">
        <f>CONCATENATE(Table3[[#This Row],[address]],",",Table3[[#This Row],[city]],",",Table3[[#This Row],[state]])</f>
        <v>133 E 4th St,New York,NY</v>
      </c>
      <c r="S749">
        <f>VLOOKUP(Table3[[#This Row],[summons_number]],GeocodeResults!A:G,6,FALSE)</f>
        <v>40.725394999999999</v>
      </c>
      <c r="T749">
        <f>VLOOKUP(Table3[[#This Row],[summons_number]],GeocodeResults!A:G,7,FALSE)</f>
        <v>-73.987365999999994</v>
      </c>
    </row>
    <row r="750" spans="1:20" x14ac:dyDescent="0.25">
      <c r="A750">
        <v>7391083069</v>
      </c>
      <c r="B750" s="1">
        <v>41538</v>
      </c>
      <c r="C750">
        <v>38</v>
      </c>
      <c r="D750">
        <f>VLOOKUP(Table3[[#This Row],[violation_code]],Table2[[violation_code]:[category]],3,FALSE)</f>
        <v>5</v>
      </c>
      <c r="E750">
        <v>353164</v>
      </c>
      <c r="F750">
        <v>1242</v>
      </c>
      <c r="G750">
        <v>42</v>
      </c>
      <c r="H750" t="s">
        <v>12</v>
      </c>
      <c r="I750">
        <v>1242</v>
      </c>
      <c r="J750" s="2">
        <v>0.52916666666666667</v>
      </c>
      <c r="K750">
        <v>12</v>
      </c>
      <c r="L750">
        <v>188</v>
      </c>
      <c r="M750" t="s">
        <v>25</v>
      </c>
      <c r="N750" t="str">
        <f>CONCATENATE(Table3[[#This Row],[house_number]], " ",Table3[[#This Row],[street_name]])</f>
        <v>188 Ludlow St</v>
      </c>
      <c r="O750" t="s">
        <v>103</v>
      </c>
      <c r="P750" t="s">
        <v>13</v>
      </c>
      <c r="Q750">
        <v>10014</v>
      </c>
      <c r="R750" t="str">
        <f>CONCATENATE(Table3[[#This Row],[address]],",",Table3[[#This Row],[city]],",",Table3[[#This Row],[state]])</f>
        <v>188 Ludlow St,New York,NY</v>
      </c>
      <c r="S750">
        <f>VLOOKUP(Table3[[#This Row],[summons_number]],GeocodeResults!A:G,6,FALSE)</f>
        <v>40.722107000000001</v>
      </c>
      <c r="T750">
        <f>VLOOKUP(Table3[[#This Row],[summons_number]],GeocodeResults!A:G,7,FALSE)</f>
        <v>-73.98724</v>
      </c>
    </row>
    <row r="751" spans="1:20" x14ac:dyDescent="0.25">
      <c r="A751">
        <v>7391083744</v>
      </c>
      <c r="B751" s="1">
        <v>41545</v>
      </c>
      <c r="C751">
        <v>20</v>
      </c>
      <c r="D751">
        <f>VLOOKUP(Table3[[#This Row],[violation_code]],Table2[[violation_code]:[category]],3,FALSE)</f>
        <v>2</v>
      </c>
      <c r="E751">
        <v>353164</v>
      </c>
      <c r="F751">
        <v>531</v>
      </c>
      <c r="G751">
        <v>531</v>
      </c>
      <c r="H751" t="s">
        <v>12</v>
      </c>
      <c r="I751">
        <v>1731</v>
      </c>
      <c r="J751" s="2">
        <v>0.72986111111111107</v>
      </c>
      <c r="K751">
        <v>17</v>
      </c>
      <c r="L751">
        <v>196</v>
      </c>
      <c r="M751" t="s">
        <v>27</v>
      </c>
      <c r="N751" t="str">
        <f>CONCATENATE(Table3[[#This Row],[house_number]], " ",Table3[[#This Row],[street_name]])</f>
        <v>196 Elizabeth St</v>
      </c>
      <c r="O751" t="s">
        <v>103</v>
      </c>
      <c r="P751" t="s">
        <v>13</v>
      </c>
      <c r="Q751">
        <v>10014</v>
      </c>
      <c r="R751" t="str">
        <f>CONCATENATE(Table3[[#This Row],[address]],",",Table3[[#This Row],[city]],",",Table3[[#This Row],[state]])</f>
        <v>196 Elizabeth St,New York,NY</v>
      </c>
      <c r="S751">
        <f>VLOOKUP(Table3[[#This Row],[summons_number]],GeocodeResults!A:G,6,FALSE)</f>
        <v>40.721780000000003</v>
      </c>
      <c r="T751">
        <f>VLOOKUP(Table3[[#This Row],[summons_number]],GeocodeResults!A:G,7,FALSE)</f>
        <v>-73.994445999999996</v>
      </c>
    </row>
    <row r="752" spans="1:20" x14ac:dyDescent="0.25">
      <c r="A752">
        <v>7391083720</v>
      </c>
      <c r="B752" s="1">
        <v>41545</v>
      </c>
      <c r="C752">
        <v>71</v>
      </c>
      <c r="D752">
        <f>VLOOKUP(Table3[[#This Row],[violation_code]],Table2[[violation_code]:[category]],3,FALSE)</f>
        <v>5</v>
      </c>
      <c r="E752">
        <v>353164</v>
      </c>
      <c r="F752">
        <v>525</v>
      </c>
      <c r="G752">
        <v>525</v>
      </c>
      <c r="H752" t="s">
        <v>12</v>
      </c>
      <c r="I752">
        <v>1725</v>
      </c>
      <c r="J752" s="2">
        <v>0.72569444444444453</v>
      </c>
      <c r="K752">
        <v>17</v>
      </c>
      <c r="L752">
        <v>237</v>
      </c>
      <c r="M752" t="s">
        <v>27</v>
      </c>
      <c r="N752" t="str">
        <f>CONCATENATE(Table3[[#This Row],[house_number]], " ",Table3[[#This Row],[street_name]])</f>
        <v>237 Elizabeth St</v>
      </c>
      <c r="O752" t="s">
        <v>103</v>
      </c>
      <c r="P752" t="s">
        <v>13</v>
      </c>
      <c r="Q752">
        <v>10014</v>
      </c>
      <c r="R752" t="str">
        <f>CONCATENATE(Table3[[#This Row],[address]],",",Table3[[#This Row],[city]],",",Table3[[#This Row],[state]])</f>
        <v>237 Elizabeth St,New York,NY</v>
      </c>
      <c r="S752">
        <f>VLOOKUP(Table3[[#This Row],[summons_number]],GeocodeResults!A:G,6,FALSE)</f>
        <v>40.723087</v>
      </c>
      <c r="T752">
        <f>VLOOKUP(Table3[[#This Row],[summons_number]],GeocodeResults!A:G,7,FALSE)</f>
        <v>-73.994079999999997</v>
      </c>
    </row>
    <row r="753" spans="1:20" x14ac:dyDescent="0.25">
      <c r="A753">
        <v>7391083707</v>
      </c>
      <c r="B753" s="1">
        <v>41545</v>
      </c>
      <c r="C753">
        <v>14</v>
      </c>
      <c r="D753">
        <f>VLOOKUP(Table3[[#This Row],[violation_code]],Table2[[violation_code]:[category]],3,FALSE)</f>
        <v>2</v>
      </c>
      <c r="E753">
        <v>353164</v>
      </c>
      <c r="F753">
        <v>512</v>
      </c>
      <c r="G753">
        <v>512</v>
      </c>
      <c r="H753" t="s">
        <v>12</v>
      </c>
      <c r="I753">
        <v>1712</v>
      </c>
      <c r="J753" s="2">
        <v>0.71666666666666667</v>
      </c>
      <c r="K753">
        <v>17</v>
      </c>
      <c r="L753" t="s">
        <v>61</v>
      </c>
      <c r="M753" t="s">
        <v>26</v>
      </c>
      <c r="N753" t="str">
        <f>CONCATENATE(Table3[[#This Row],[house_number]], " ",Table3[[#This Row],[street_name]])</f>
        <v>89A E Houston St</v>
      </c>
      <c r="O753" t="s">
        <v>103</v>
      </c>
      <c r="P753" t="s">
        <v>13</v>
      </c>
      <c r="Q753">
        <v>10014</v>
      </c>
      <c r="R753" t="str">
        <f>CONCATENATE(Table3[[#This Row],[address]],",",Table3[[#This Row],[city]],",",Table3[[#This Row],[state]])</f>
        <v>89A E Houston St,New York,NY</v>
      </c>
      <c r="S753">
        <f>VLOOKUP(Table3[[#This Row],[summons_number]],GeocodeResults!A:G,6,FALSE)</f>
        <v>40.724094000000001</v>
      </c>
      <c r="T753">
        <f>VLOOKUP(Table3[[#This Row],[summons_number]],GeocodeResults!A:G,7,FALSE)</f>
        <v>-73.992660000000001</v>
      </c>
    </row>
    <row r="754" spans="1:20" x14ac:dyDescent="0.25">
      <c r="A754">
        <v>7391083689</v>
      </c>
      <c r="B754" s="1">
        <v>41545</v>
      </c>
      <c r="C754">
        <v>37</v>
      </c>
      <c r="D754">
        <f>VLOOKUP(Table3[[#This Row],[violation_code]],Table2[[violation_code]:[category]],3,FALSE)</f>
        <v>4</v>
      </c>
      <c r="E754">
        <v>353164</v>
      </c>
      <c r="F754">
        <v>456</v>
      </c>
      <c r="G754">
        <v>456</v>
      </c>
      <c r="H754" t="s">
        <v>12</v>
      </c>
      <c r="I754">
        <v>1656</v>
      </c>
      <c r="J754" s="2">
        <v>0.7055555555555556</v>
      </c>
      <c r="K754">
        <v>16</v>
      </c>
      <c r="L754">
        <v>149</v>
      </c>
      <c r="M754" t="s">
        <v>41</v>
      </c>
      <c r="N754" t="str">
        <f>CONCATENATE(Table3[[#This Row],[house_number]], " ",Table3[[#This Row],[street_name]])</f>
        <v>149 Allen St</v>
      </c>
      <c r="O754" t="s">
        <v>103</v>
      </c>
      <c r="P754" t="s">
        <v>13</v>
      </c>
      <c r="Q754">
        <v>10014</v>
      </c>
      <c r="R754" t="str">
        <f>CONCATENATE(Table3[[#This Row],[address]],",",Table3[[#This Row],[city]],",",Table3[[#This Row],[state]])</f>
        <v>149 Allen St,New York,NY</v>
      </c>
      <c r="S754">
        <f>VLOOKUP(Table3[[#This Row],[summons_number]],GeocodeResults!A:G,6,FALSE)</f>
        <v>40.721663999999997</v>
      </c>
      <c r="T754">
        <f>VLOOKUP(Table3[[#This Row],[summons_number]],GeocodeResults!A:G,7,FALSE)</f>
        <v>-73.989320000000006</v>
      </c>
    </row>
    <row r="755" spans="1:20" x14ac:dyDescent="0.25">
      <c r="A755">
        <v>7391083665</v>
      </c>
      <c r="B755" s="1">
        <v>41545</v>
      </c>
      <c r="C755">
        <v>20</v>
      </c>
      <c r="D755">
        <f>VLOOKUP(Table3[[#This Row],[violation_code]],Table2[[violation_code]:[category]],3,FALSE)</f>
        <v>2</v>
      </c>
      <c r="E755">
        <v>353164</v>
      </c>
      <c r="F755">
        <v>450</v>
      </c>
      <c r="G755">
        <v>450</v>
      </c>
      <c r="H755" t="s">
        <v>12</v>
      </c>
      <c r="I755">
        <v>1650</v>
      </c>
      <c r="J755" s="2">
        <v>0.70138888888888884</v>
      </c>
      <c r="K755">
        <v>16</v>
      </c>
      <c r="L755">
        <v>174</v>
      </c>
      <c r="M755" t="s">
        <v>33</v>
      </c>
      <c r="N755" t="str">
        <f>CONCATENATE(Table3[[#This Row],[house_number]], " ",Table3[[#This Row],[street_name]])</f>
        <v>174 Forsyth St</v>
      </c>
      <c r="O755" t="s">
        <v>103</v>
      </c>
      <c r="P755" t="s">
        <v>13</v>
      </c>
      <c r="Q755">
        <v>10014</v>
      </c>
      <c r="R755" t="str">
        <f>CONCATENATE(Table3[[#This Row],[address]],",",Table3[[#This Row],[city]],",",Table3[[#This Row],[state]])</f>
        <v>174 Forsyth St,New York,NY</v>
      </c>
      <c r="S755">
        <f>VLOOKUP(Table3[[#This Row],[summons_number]],GeocodeResults!A:G,6,FALSE)</f>
        <v>40.721313000000002</v>
      </c>
      <c r="T755">
        <f>VLOOKUP(Table3[[#This Row],[summons_number]],GeocodeResults!A:G,7,FALSE)</f>
        <v>-73.991280000000003</v>
      </c>
    </row>
    <row r="756" spans="1:20" x14ac:dyDescent="0.25">
      <c r="A756">
        <v>7391083653</v>
      </c>
      <c r="B756" s="1">
        <v>41545</v>
      </c>
      <c r="C756">
        <v>20</v>
      </c>
      <c r="D756">
        <f>VLOOKUP(Table3[[#This Row],[violation_code]],Table2[[violation_code]:[category]],3,FALSE)</f>
        <v>2</v>
      </c>
      <c r="E756">
        <v>353164</v>
      </c>
      <c r="F756">
        <v>449</v>
      </c>
      <c r="G756">
        <v>449</v>
      </c>
      <c r="H756" t="s">
        <v>12</v>
      </c>
      <c r="I756">
        <v>1649</v>
      </c>
      <c r="J756" s="2">
        <v>0.7006944444444444</v>
      </c>
      <c r="K756">
        <v>16</v>
      </c>
      <c r="L756">
        <v>174</v>
      </c>
      <c r="M756" t="s">
        <v>33</v>
      </c>
      <c r="N756" t="str">
        <f>CONCATENATE(Table3[[#This Row],[house_number]], " ",Table3[[#This Row],[street_name]])</f>
        <v>174 Forsyth St</v>
      </c>
      <c r="O756" t="s">
        <v>103</v>
      </c>
      <c r="P756" t="s">
        <v>13</v>
      </c>
      <c r="Q756">
        <v>10014</v>
      </c>
      <c r="R756" t="str">
        <f>CONCATENATE(Table3[[#This Row],[address]],",",Table3[[#This Row],[city]],",",Table3[[#This Row],[state]])</f>
        <v>174 Forsyth St,New York,NY</v>
      </c>
      <c r="S756">
        <f>VLOOKUP(Table3[[#This Row],[summons_number]],GeocodeResults!A:G,6,FALSE)</f>
        <v>40.721313000000002</v>
      </c>
      <c r="T756">
        <f>VLOOKUP(Table3[[#This Row],[summons_number]],GeocodeResults!A:G,7,FALSE)</f>
        <v>-73.991280000000003</v>
      </c>
    </row>
    <row r="757" spans="1:20" hidden="1" x14ac:dyDescent="0.25">
      <c r="A757">
        <v>7391083641</v>
      </c>
      <c r="B757" s="1">
        <v>41545</v>
      </c>
      <c r="C757">
        <v>38</v>
      </c>
      <c r="D757">
        <f>VLOOKUP(Table3[[#This Row],[violation_code]],Table2[[violation_code]:[category]],3,FALSE)</f>
        <v>5</v>
      </c>
      <c r="E757">
        <v>353164</v>
      </c>
      <c r="F757">
        <v>430</v>
      </c>
      <c r="G757">
        <v>430</v>
      </c>
      <c r="H757" t="s">
        <v>12</v>
      </c>
      <c r="I757">
        <v>1630</v>
      </c>
      <c r="J757" s="2">
        <v>0.6875</v>
      </c>
      <c r="K757">
        <v>16</v>
      </c>
      <c r="L757">
        <v>373</v>
      </c>
      <c r="M757" t="s">
        <v>60</v>
      </c>
      <c r="N757" t="str">
        <f>CONCATENATE(Table3[[#This Row],[house_number]], " ",Table3[[#This Row],[street_name]])</f>
        <v>373 Broome St</v>
      </c>
      <c r="O757" t="s">
        <v>103</v>
      </c>
      <c r="P757" t="s">
        <v>13</v>
      </c>
      <c r="Q757">
        <v>10014</v>
      </c>
      <c r="R757" t="str">
        <f>CONCATENATE(Table3[[#This Row],[address]],",",Table3[[#This Row],[city]],",",Table3[[#This Row],[state]])</f>
        <v>373 Broome St,New York,NY</v>
      </c>
      <c r="S757">
        <f>VLOOKUP(Table3[[#This Row],[summons_number]],GeocodeResults!A:G,6,FALSE)</f>
        <v>0</v>
      </c>
      <c r="T757">
        <f>VLOOKUP(Table3[[#This Row],[summons_number]],GeocodeResults!A:G,7,FALSE)</f>
        <v>0</v>
      </c>
    </row>
    <row r="758" spans="1:20" x14ac:dyDescent="0.25">
      <c r="A758">
        <v>7391083630</v>
      </c>
      <c r="B758" s="1">
        <v>41545</v>
      </c>
      <c r="C758">
        <v>20</v>
      </c>
      <c r="D758">
        <f>VLOOKUP(Table3[[#This Row],[violation_code]],Table2[[violation_code]:[category]],3,FALSE)</f>
        <v>2</v>
      </c>
      <c r="E758">
        <v>353164</v>
      </c>
      <c r="F758">
        <v>403</v>
      </c>
      <c r="G758">
        <v>403</v>
      </c>
      <c r="H758" t="s">
        <v>12</v>
      </c>
      <c r="I758">
        <v>1603</v>
      </c>
      <c r="J758" s="2">
        <v>0.66875000000000007</v>
      </c>
      <c r="K758">
        <v>16</v>
      </c>
      <c r="L758">
        <v>236</v>
      </c>
      <c r="M758" t="s">
        <v>27</v>
      </c>
      <c r="N758" t="str">
        <f>CONCATENATE(Table3[[#This Row],[house_number]], " ",Table3[[#This Row],[street_name]])</f>
        <v>236 Elizabeth St</v>
      </c>
      <c r="O758" t="s">
        <v>103</v>
      </c>
      <c r="P758" t="s">
        <v>13</v>
      </c>
      <c r="Q758">
        <v>10014</v>
      </c>
      <c r="R758" t="str">
        <f>CONCATENATE(Table3[[#This Row],[address]],",",Table3[[#This Row],[city]],",",Table3[[#This Row],[state]])</f>
        <v>236 Elizabeth St,New York,NY</v>
      </c>
      <c r="S758">
        <f>VLOOKUP(Table3[[#This Row],[summons_number]],GeocodeResults!A:G,6,FALSE)</f>
        <v>40.723174999999998</v>
      </c>
      <c r="T758">
        <f>VLOOKUP(Table3[[#This Row],[summons_number]],GeocodeResults!A:G,7,FALSE)</f>
        <v>-73.993899999999996</v>
      </c>
    </row>
    <row r="759" spans="1:20" x14ac:dyDescent="0.25">
      <c r="A759">
        <v>7391083616</v>
      </c>
      <c r="B759" s="1">
        <v>41545</v>
      </c>
      <c r="C759">
        <v>14</v>
      </c>
      <c r="D759">
        <f>VLOOKUP(Table3[[#This Row],[violation_code]],Table2[[violation_code]:[category]],3,FALSE)</f>
        <v>2</v>
      </c>
      <c r="E759">
        <v>353164</v>
      </c>
      <c r="F759">
        <v>350</v>
      </c>
      <c r="G759">
        <v>350</v>
      </c>
      <c r="H759" t="s">
        <v>12</v>
      </c>
      <c r="I759">
        <v>1550</v>
      </c>
      <c r="J759" s="2">
        <v>0.65972222222222221</v>
      </c>
      <c r="K759">
        <v>15</v>
      </c>
      <c r="L759">
        <v>298</v>
      </c>
      <c r="M759" t="s">
        <v>20</v>
      </c>
      <c r="N759" t="str">
        <f>CONCATENATE(Table3[[#This Row],[house_number]], " ",Table3[[#This Row],[street_name]])</f>
        <v>298 Bowery</v>
      </c>
      <c r="O759" t="s">
        <v>103</v>
      </c>
      <c r="P759" t="s">
        <v>13</v>
      </c>
      <c r="Q759">
        <v>10014</v>
      </c>
      <c r="R759" t="str">
        <f>CONCATENATE(Table3[[#This Row],[address]],",",Table3[[#This Row],[city]],",",Table3[[#This Row],[state]])</f>
        <v>298 Bowery,New York,NY</v>
      </c>
      <c r="S759">
        <f>VLOOKUP(Table3[[#This Row],[summons_number]],GeocodeResults!A:G,6,FALSE)</f>
        <v>40.724463999999998</v>
      </c>
      <c r="T759">
        <f>VLOOKUP(Table3[[#This Row],[summons_number]],GeocodeResults!A:G,7,FALSE)</f>
        <v>-73.992559999999997</v>
      </c>
    </row>
    <row r="760" spans="1:20" x14ac:dyDescent="0.25">
      <c r="A760">
        <v>7391083604</v>
      </c>
      <c r="B760" s="1">
        <v>41545</v>
      </c>
      <c r="C760">
        <v>71</v>
      </c>
      <c r="D760">
        <f>VLOOKUP(Table3[[#This Row],[violation_code]],Table2[[violation_code]:[category]],3,FALSE)</f>
        <v>5</v>
      </c>
      <c r="E760">
        <v>353164</v>
      </c>
      <c r="F760">
        <v>348</v>
      </c>
      <c r="G760">
        <v>348</v>
      </c>
      <c r="H760" t="s">
        <v>12</v>
      </c>
      <c r="I760">
        <v>1548</v>
      </c>
      <c r="J760" s="2">
        <v>0.65833333333333333</v>
      </c>
      <c r="K760">
        <v>15</v>
      </c>
      <c r="L760">
        <v>298</v>
      </c>
      <c r="M760" t="s">
        <v>20</v>
      </c>
      <c r="N760" t="str">
        <f>CONCATENATE(Table3[[#This Row],[house_number]], " ",Table3[[#This Row],[street_name]])</f>
        <v>298 Bowery</v>
      </c>
      <c r="O760" t="s">
        <v>103</v>
      </c>
      <c r="P760" t="s">
        <v>13</v>
      </c>
      <c r="Q760">
        <v>10014</v>
      </c>
      <c r="R760" t="str">
        <f>CONCATENATE(Table3[[#This Row],[address]],",",Table3[[#This Row],[city]],",",Table3[[#This Row],[state]])</f>
        <v>298 Bowery,New York,NY</v>
      </c>
      <c r="S760">
        <f>VLOOKUP(Table3[[#This Row],[summons_number]],GeocodeResults!A:G,6,FALSE)</f>
        <v>40.724463999999998</v>
      </c>
      <c r="T760">
        <f>VLOOKUP(Table3[[#This Row],[summons_number]],GeocodeResults!A:G,7,FALSE)</f>
        <v>-73.992559999999997</v>
      </c>
    </row>
    <row r="761" spans="1:20" x14ac:dyDescent="0.25">
      <c r="A761">
        <v>7391083586</v>
      </c>
      <c r="B761" s="1">
        <v>41545</v>
      </c>
      <c r="C761">
        <v>14</v>
      </c>
      <c r="D761">
        <f>VLOOKUP(Table3[[#This Row],[violation_code]],Table2[[violation_code]:[category]],3,FALSE)</f>
        <v>2</v>
      </c>
      <c r="E761">
        <v>353164</v>
      </c>
      <c r="F761">
        <v>247</v>
      </c>
      <c r="G761">
        <v>247</v>
      </c>
      <c r="H761" t="s">
        <v>12</v>
      </c>
      <c r="I761">
        <v>1447</v>
      </c>
      <c r="J761" s="2">
        <v>0.61597222222222225</v>
      </c>
      <c r="K761">
        <v>14</v>
      </c>
      <c r="L761">
        <v>302</v>
      </c>
      <c r="M761" t="s">
        <v>27</v>
      </c>
      <c r="N761" t="str">
        <f>CONCATENATE(Table3[[#This Row],[house_number]], " ",Table3[[#This Row],[street_name]])</f>
        <v>302 Elizabeth St</v>
      </c>
      <c r="O761" t="s">
        <v>103</v>
      </c>
      <c r="P761" t="s">
        <v>13</v>
      </c>
      <c r="Q761">
        <v>10014</v>
      </c>
      <c r="R761" t="str">
        <f>CONCATENATE(Table3[[#This Row],[address]],",",Table3[[#This Row],[city]],",",Table3[[#This Row],[state]])</f>
        <v>302 Elizabeth St,New York,NY</v>
      </c>
      <c r="S761">
        <f>VLOOKUP(Table3[[#This Row],[summons_number]],GeocodeResults!A:G,6,FALSE)</f>
        <v>40.724640000000001</v>
      </c>
      <c r="T761">
        <f>VLOOKUP(Table3[[#This Row],[summons_number]],GeocodeResults!A:G,7,FALSE)</f>
        <v>-73.993300000000005</v>
      </c>
    </row>
    <row r="762" spans="1:20" x14ac:dyDescent="0.25">
      <c r="A762">
        <v>7391083574</v>
      </c>
      <c r="B762" s="1">
        <v>41545</v>
      </c>
      <c r="C762">
        <v>20</v>
      </c>
      <c r="D762">
        <f>VLOOKUP(Table3[[#This Row],[violation_code]],Table2[[violation_code]:[category]],3,FALSE)</f>
        <v>2</v>
      </c>
      <c r="E762">
        <v>353164</v>
      </c>
      <c r="F762">
        <v>244</v>
      </c>
      <c r="G762">
        <v>244</v>
      </c>
      <c r="H762" t="s">
        <v>12</v>
      </c>
      <c r="I762">
        <v>1444</v>
      </c>
      <c r="J762" s="2">
        <v>0.61388888888888882</v>
      </c>
      <c r="K762">
        <v>14</v>
      </c>
      <c r="L762">
        <v>300</v>
      </c>
      <c r="M762" t="s">
        <v>27</v>
      </c>
      <c r="N762" t="str">
        <f>CONCATENATE(Table3[[#This Row],[house_number]], " ",Table3[[#This Row],[street_name]])</f>
        <v>300 Elizabeth St</v>
      </c>
      <c r="O762" t="s">
        <v>103</v>
      </c>
      <c r="P762" t="s">
        <v>13</v>
      </c>
      <c r="Q762">
        <v>10014</v>
      </c>
      <c r="R762" t="str">
        <f>CONCATENATE(Table3[[#This Row],[address]],",",Table3[[#This Row],[city]],",",Table3[[#This Row],[state]])</f>
        <v>300 Elizabeth St,New York,NY</v>
      </c>
      <c r="S762">
        <f>VLOOKUP(Table3[[#This Row],[summons_number]],GeocodeResults!A:G,6,FALSE)</f>
        <v>40.724625000000003</v>
      </c>
      <c r="T762">
        <f>VLOOKUP(Table3[[#This Row],[summons_number]],GeocodeResults!A:G,7,FALSE)</f>
        <v>-73.993309999999994</v>
      </c>
    </row>
    <row r="763" spans="1:20" x14ac:dyDescent="0.25">
      <c r="A763">
        <v>7391083513</v>
      </c>
      <c r="B763" s="1">
        <v>41545</v>
      </c>
      <c r="C763">
        <v>20</v>
      </c>
      <c r="D763">
        <f>VLOOKUP(Table3[[#This Row],[violation_code]],Table2[[violation_code]:[category]],3,FALSE)</f>
        <v>2</v>
      </c>
      <c r="E763">
        <v>353164</v>
      </c>
      <c r="F763">
        <v>217</v>
      </c>
      <c r="G763">
        <v>217</v>
      </c>
      <c r="H763" t="s">
        <v>12</v>
      </c>
      <c r="I763">
        <v>1417</v>
      </c>
      <c r="J763" s="2">
        <v>0.59513888888888888</v>
      </c>
      <c r="K763">
        <v>14</v>
      </c>
      <c r="L763">
        <v>20</v>
      </c>
      <c r="M763" t="s">
        <v>43</v>
      </c>
      <c r="N763" t="str">
        <f>CONCATENATE(Table3[[#This Row],[house_number]], " ",Table3[[#This Row],[street_name]])</f>
        <v>20 Spring St</v>
      </c>
      <c r="O763" t="s">
        <v>103</v>
      </c>
      <c r="P763" t="s">
        <v>13</v>
      </c>
      <c r="Q763">
        <v>10014</v>
      </c>
      <c r="R763" t="str">
        <f>CONCATENATE(Table3[[#This Row],[address]],",",Table3[[#This Row],[city]],",",Table3[[#This Row],[state]])</f>
        <v>20 Spring St,New York,NY</v>
      </c>
      <c r="S763">
        <f>VLOOKUP(Table3[[#This Row],[summons_number]],GeocodeResults!A:G,6,FALSE)</f>
        <v>40.721393999999997</v>
      </c>
      <c r="T763">
        <f>VLOOKUP(Table3[[#This Row],[summons_number]],GeocodeResults!A:G,7,FALSE)</f>
        <v>-73.995069999999998</v>
      </c>
    </row>
    <row r="764" spans="1:20" x14ac:dyDescent="0.25">
      <c r="A764">
        <v>7391083483</v>
      </c>
      <c r="B764" s="1">
        <v>41545</v>
      </c>
      <c r="C764">
        <v>40</v>
      </c>
      <c r="D764">
        <f>VLOOKUP(Table3[[#This Row],[violation_code]],Table2[[violation_code]:[category]],3,FALSE)</f>
        <v>2</v>
      </c>
      <c r="E764">
        <v>353164</v>
      </c>
      <c r="F764">
        <v>123</v>
      </c>
      <c r="G764">
        <v>123</v>
      </c>
      <c r="H764" t="s">
        <v>12</v>
      </c>
      <c r="I764">
        <v>1323</v>
      </c>
      <c r="J764" s="2">
        <v>0.55763888888888891</v>
      </c>
      <c r="K764">
        <v>13</v>
      </c>
      <c r="L764">
        <v>184</v>
      </c>
      <c r="M764" t="s">
        <v>56</v>
      </c>
      <c r="N764" t="str">
        <f>CONCATENATE(Table3[[#This Row],[house_number]], " ",Table3[[#This Row],[street_name]])</f>
        <v>184 Eldridge St</v>
      </c>
      <c r="O764" t="s">
        <v>103</v>
      </c>
      <c r="P764" t="s">
        <v>13</v>
      </c>
      <c r="Q764">
        <v>10014</v>
      </c>
      <c r="R764" t="str">
        <f>CONCATENATE(Table3[[#This Row],[address]],",",Table3[[#This Row],[city]],",",Table3[[#This Row],[state]])</f>
        <v>184 Eldridge St,New York,NY</v>
      </c>
      <c r="S764">
        <f>VLOOKUP(Table3[[#This Row],[summons_number]],GeocodeResults!A:G,6,FALSE)</f>
        <v>40.720641999999998</v>
      </c>
      <c r="T764">
        <f>VLOOKUP(Table3[[#This Row],[summons_number]],GeocodeResults!A:G,7,FALSE)</f>
        <v>-73.990616000000003</v>
      </c>
    </row>
    <row r="765" spans="1:20" x14ac:dyDescent="0.25">
      <c r="A765">
        <v>7391083458</v>
      </c>
      <c r="B765" s="1">
        <v>41545</v>
      </c>
      <c r="C765">
        <v>14</v>
      </c>
      <c r="D765">
        <f>VLOOKUP(Table3[[#This Row],[violation_code]],Table2[[violation_code]:[category]],3,FALSE)</f>
        <v>2</v>
      </c>
      <c r="E765">
        <v>353164</v>
      </c>
      <c r="F765">
        <v>109</v>
      </c>
      <c r="G765">
        <v>109</v>
      </c>
      <c r="H765" t="s">
        <v>12</v>
      </c>
      <c r="I765">
        <v>1309</v>
      </c>
      <c r="J765" s="2">
        <v>0.54791666666666672</v>
      </c>
      <c r="K765">
        <v>13</v>
      </c>
      <c r="L765">
        <v>151</v>
      </c>
      <c r="M765" t="s">
        <v>26</v>
      </c>
      <c r="N765" t="str">
        <f>CONCATENATE(Table3[[#This Row],[house_number]], " ",Table3[[#This Row],[street_name]])</f>
        <v>151 E Houston St</v>
      </c>
      <c r="O765" t="s">
        <v>103</v>
      </c>
      <c r="P765" t="s">
        <v>13</v>
      </c>
      <c r="Q765">
        <v>10014</v>
      </c>
      <c r="R765" t="str">
        <f>CONCATENATE(Table3[[#This Row],[address]],",",Table3[[#This Row],[city]],",",Table3[[#This Row],[state]])</f>
        <v>151 E Houston St,New York,NY</v>
      </c>
      <c r="S765">
        <f>VLOOKUP(Table3[[#This Row],[summons_number]],GeocodeResults!A:G,6,FALSE)</f>
        <v>40.723132999999997</v>
      </c>
      <c r="T765">
        <f>VLOOKUP(Table3[[#This Row],[summons_number]],GeocodeResults!A:G,7,FALSE)</f>
        <v>-73.989450000000005</v>
      </c>
    </row>
    <row r="766" spans="1:20" x14ac:dyDescent="0.25">
      <c r="A766">
        <v>7391083434</v>
      </c>
      <c r="B766" s="1">
        <v>41545</v>
      </c>
      <c r="C766">
        <v>38</v>
      </c>
      <c r="D766">
        <f>VLOOKUP(Table3[[#This Row],[violation_code]],Table2[[violation_code]:[category]],3,FALSE)</f>
        <v>5</v>
      </c>
      <c r="E766">
        <v>353164</v>
      </c>
      <c r="F766">
        <v>1258</v>
      </c>
      <c r="G766">
        <v>58</v>
      </c>
      <c r="H766" t="s">
        <v>12</v>
      </c>
      <c r="I766">
        <v>1258</v>
      </c>
      <c r="J766" s="2">
        <v>0.54027777777777775</v>
      </c>
      <c r="K766">
        <v>12</v>
      </c>
      <c r="L766">
        <v>138</v>
      </c>
      <c r="M766" t="s">
        <v>25</v>
      </c>
      <c r="N766" t="str">
        <f>CONCATENATE(Table3[[#This Row],[house_number]], " ",Table3[[#This Row],[street_name]])</f>
        <v>138 Ludlow St</v>
      </c>
      <c r="O766" t="s">
        <v>103</v>
      </c>
      <c r="P766" t="s">
        <v>13</v>
      </c>
      <c r="Q766">
        <v>10014</v>
      </c>
      <c r="R766" t="str">
        <f>CONCATENATE(Table3[[#This Row],[address]],",",Table3[[#This Row],[city]],",",Table3[[#This Row],[state]])</f>
        <v>138 Ludlow St,New York,NY</v>
      </c>
      <c r="S766">
        <f>VLOOKUP(Table3[[#This Row],[summons_number]],GeocodeResults!A:G,6,FALSE)</f>
        <v>40.720345000000002</v>
      </c>
      <c r="T766">
        <f>VLOOKUP(Table3[[#This Row],[summons_number]],GeocodeResults!A:G,7,FALSE)</f>
        <v>-73.988144000000005</v>
      </c>
    </row>
    <row r="767" spans="1:20" x14ac:dyDescent="0.25">
      <c r="A767">
        <v>7391083756</v>
      </c>
      <c r="B767" s="1">
        <v>41545</v>
      </c>
      <c r="C767">
        <v>20</v>
      </c>
      <c r="D767">
        <f>VLOOKUP(Table3[[#This Row],[violation_code]],Table2[[violation_code]:[category]],3,FALSE)</f>
        <v>2</v>
      </c>
      <c r="E767">
        <v>353164</v>
      </c>
      <c r="F767">
        <v>532</v>
      </c>
      <c r="G767">
        <v>532</v>
      </c>
      <c r="H767" t="s">
        <v>12</v>
      </c>
      <c r="I767">
        <v>1732</v>
      </c>
      <c r="J767" s="2">
        <v>0.73055555555555562</v>
      </c>
      <c r="K767">
        <v>17</v>
      </c>
      <c r="L767">
        <v>192</v>
      </c>
      <c r="M767" t="s">
        <v>27</v>
      </c>
      <c r="N767" t="str">
        <f>CONCATENATE(Table3[[#This Row],[house_number]], " ",Table3[[#This Row],[street_name]])</f>
        <v>192 Elizabeth St</v>
      </c>
      <c r="O767" t="s">
        <v>103</v>
      </c>
      <c r="P767" t="s">
        <v>13</v>
      </c>
      <c r="Q767">
        <v>10014</v>
      </c>
      <c r="R767" t="str">
        <f>CONCATENATE(Table3[[#This Row],[address]],",",Table3[[#This Row],[city]],",",Table3[[#This Row],[state]])</f>
        <v>192 Elizabeth St,New York,NY</v>
      </c>
      <c r="S767">
        <f>VLOOKUP(Table3[[#This Row],[summons_number]],GeocodeResults!A:G,6,FALSE)</f>
        <v>40.721629999999998</v>
      </c>
      <c r="T767">
        <f>VLOOKUP(Table3[[#This Row],[summons_number]],GeocodeResults!A:G,7,FALSE)</f>
        <v>-73.994510000000005</v>
      </c>
    </row>
    <row r="768" spans="1:20" x14ac:dyDescent="0.25">
      <c r="A768">
        <v>7391083732</v>
      </c>
      <c r="B768" s="1">
        <v>41545</v>
      </c>
      <c r="C768">
        <v>71</v>
      </c>
      <c r="D768">
        <f>VLOOKUP(Table3[[#This Row],[violation_code]],Table2[[violation_code]:[category]],3,FALSE)</f>
        <v>5</v>
      </c>
      <c r="E768">
        <v>353164</v>
      </c>
      <c r="F768">
        <v>529</v>
      </c>
      <c r="G768">
        <v>529</v>
      </c>
      <c r="H768" t="s">
        <v>12</v>
      </c>
      <c r="I768">
        <v>1729</v>
      </c>
      <c r="J768" s="2">
        <v>0.7284722222222223</v>
      </c>
      <c r="K768">
        <v>17</v>
      </c>
      <c r="L768">
        <v>198</v>
      </c>
      <c r="M768" t="s">
        <v>27</v>
      </c>
      <c r="N768" t="str">
        <f>CONCATENATE(Table3[[#This Row],[house_number]], " ",Table3[[#This Row],[street_name]])</f>
        <v>198 Elizabeth St</v>
      </c>
      <c r="O768" t="s">
        <v>103</v>
      </c>
      <c r="P768" t="s">
        <v>13</v>
      </c>
      <c r="Q768">
        <v>10014</v>
      </c>
      <c r="R768" t="str">
        <f>CONCATENATE(Table3[[#This Row],[address]],",",Table3[[#This Row],[city]],",",Table3[[#This Row],[state]])</f>
        <v>198 Elizabeth St,New York,NY</v>
      </c>
      <c r="S768">
        <f>VLOOKUP(Table3[[#This Row],[summons_number]],GeocodeResults!A:G,6,FALSE)</f>
        <v>40.721850000000003</v>
      </c>
      <c r="T768">
        <f>VLOOKUP(Table3[[#This Row],[summons_number]],GeocodeResults!A:G,7,FALSE)</f>
        <v>-73.994415000000004</v>
      </c>
    </row>
    <row r="769" spans="1:20" x14ac:dyDescent="0.25">
      <c r="A769">
        <v>7391083690</v>
      </c>
      <c r="B769" s="1">
        <v>41545</v>
      </c>
      <c r="C769">
        <v>38</v>
      </c>
      <c r="D769">
        <f>VLOOKUP(Table3[[#This Row],[violation_code]],Table2[[violation_code]:[category]],3,FALSE)</f>
        <v>5</v>
      </c>
      <c r="E769">
        <v>353164</v>
      </c>
      <c r="F769">
        <v>501</v>
      </c>
      <c r="G769">
        <v>501</v>
      </c>
      <c r="H769" t="s">
        <v>12</v>
      </c>
      <c r="I769">
        <v>1701</v>
      </c>
      <c r="J769" s="2">
        <v>0.7090277777777777</v>
      </c>
      <c r="K769">
        <v>17</v>
      </c>
      <c r="L769">
        <v>189</v>
      </c>
      <c r="M769" t="s">
        <v>41</v>
      </c>
      <c r="N769" t="str">
        <f>CONCATENATE(Table3[[#This Row],[house_number]], " ",Table3[[#This Row],[street_name]])</f>
        <v>189 Allen St</v>
      </c>
      <c r="O769" t="s">
        <v>103</v>
      </c>
      <c r="P769" t="s">
        <v>13</v>
      </c>
      <c r="Q769">
        <v>10014</v>
      </c>
      <c r="R769" t="str">
        <f>CONCATENATE(Table3[[#This Row],[address]],",",Table3[[#This Row],[city]],",",Table3[[#This Row],[state]])</f>
        <v>189 Allen St,New York,NY</v>
      </c>
      <c r="S769">
        <f>VLOOKUP(Table3[[#This Row],[summons_number]],GeocodeResults!A:G,6,FALSE)</f>
        <v>40.722915999999998</v>
      </c>
      <c r="T769">
        <f>VLOOKUP(Table3[[#This Row],[summons_number]],GeocodeResults!A:G,7,FALSE)</f>
        <v>-73.988730000000004</v>
      </c>
    </row>
    <row r="770" spans="1:20" x14ac:dyDescent="0.25">
      <c r="A770">
        <v>7391083677</v>
      </c>
      <c r="B770" s="1">
        <v>41545</v>
      </c>
      <c r="C770">
        <v>37</v>
      </c>
      <c r="D770">
        <f>VLOOKUP(Table3[[#This Row],[violation_code]],Table2[[violation_code]:[category]],3,FALSE)</f>
        <v>4</v>
      </c>
      <c r="E770">
        <v>353164</v>
      </c>
      <c r="F770">
        <v>455</v>
      </c>
      <c r="G770">
        <v>455</v>
      </c>
      <c r="H770" t="s">
        <v>12</v>
      </c>
      <c r="I770">
        <v>1655</v>
      </c>
      <c r="J770" s="2">
        <v>0.70486111111111116</v>
      </c>
      <c r="K770">
        <v>16</v>
      </c>
      <c r="L770">
        <v>149</v>
      </c>
      <c r="M770" t="s">
        <v>41</v>
      </c>
      <c r="N770" t="str">
        <f>CONCATENATE(Table3[[#This Row],[house_number]], " ",Table3[[#This Row],[street_name]])</f>
        <v>149 Allen St</v>
      </c>
      <c r="O770" t="s">
        <v>103</v>
      </c>
      <c r="P770" t="s">
        <v>13</v>
      </c>
      <c r="Q770">
        <v>10014</v>
      </c>
      <c r="R770" t="str">
        <f>CONCATENATE(Table3[[#This Row],[address]],",",Table3[[#This Row],[city]],",",Table3[[#This Row],[state]])</f>
        <v>149 Allen St,New York,NY</v>
      </c>
      <c r="S770">
        <f>VLOOKUP(Table3[[#This Row],[summons_number]],GeocodeResults!A:G,6,FALSE)</f>
        <v>40.721663999999997</v>
      </c>
      <c r="T770">
        <f>VLOOKUP(Table3[[#This Row],[summons_number]],GeocodeResults!A:G,7,FALSE)</f>
        <v>-73.989320000000006</v>
      </c>
    </row>
    <row r="771" spans="1:20" x14ac:dyDescent="0.25">
      <c r="A771">
        <v>7391083628</v>
      </c>
      <c r="B771" s="1">
        <v>41545</v>
      </c>
      <c r="C771">
        <v>16</v>
      </c>
      <c r="D771">
        <f>VLOOKUP(Table3[[#This Row],[violation_code]],Table2[[violation_code]:[category]],3,FALSE)</f>
        <v>2</v>
      </c>
      <c r="E771">
        <v>353164</v>
      </c>
      <c r="F771">
        <v>356</v>
      </c>
      <c r="G771">
        <v>356</v>
      </c>
      <c r="H771" t="s">
        <v>12</v>
      </c>
      <c r="I771">
        <v>1556</v>
      </c>
      <c r="J771" s="2">
        <v>0.66388888888888886</v>
      </c>
      <c r="K771">
        <v>15</v>
      </c>
      <c r="L771">
        <v>306</v>
      </c>
      <c r="M771" t="s">
        <v>19</v>
      </c>
      <c r="N771" t="str">
        <f>CONCATENATE(Table3[[#This Row],[house_number]], " ",Table3[[#This Row],[street_name]])</f>
        <v>306 Mott St</v>
      </c>
      <c r="O771" t="s">
        <v>103</v>
      </c>
      <c r="P771" t="s">
        <v>13</v>
      </c>
      <c r="Q771">
        <v>10014</v>
      </c>
      <c r="R771" t="str">
        <f>CONCATENATE(Table3[[#This Row],[address]],",",Table3[[#This Row],[city]],",",Table3[[#This Row],[state]])</f>
        <v>306 Mott St,New York,NY</v>
      </c>
      <c r="S771">
        <f>VLOOKUP(Table3[[#This Row],[summons_number]],GeocodeResults!A:G,6,FALSE)</f>
        <v>40.724792000000001</v>
      </c>
      <c r="T771">
        <f>VLOOKUP(Table3[[#This Row],[summons_number]],GeocodeResults!A:G,7,FALSE)</f>
        <v>-73.994063999999995</v>
      </c>
    </row>
    <row r="772" spans="1:20" x14ac:dyDescent="0.25">
      <c r="A772">
        <v>7391083598</v>
      </c>
      <c r="B772" s="1">
        <v>41545</v>
      </c>
      <c r="C772">
        <v>14</v>
      </c>
      <c r="D772">
        <f>VLOOKUP(Table3[[#This Row],[violation_code]],Table2[[violation_code]:[category]],3,FALSE)</f>
        <v>2</v>
      </c>
      <c r="E772">
        <v>353164</v>
      </c>
      <c r="F772">
        <v>344</v>
      </c>
      <c r="G772">
        <v>344</v>
      </c>
      <c r="H772" t="s">
        <v>12</v>
      </c>
      <c r="I772">
        <v>1544</v>
      </c>
      <c r="J772" s="2">
        <v>0.65555555555555556</v>
      </c>
      <c r="K772">
        <v>15</v>
      </c>
      <c r="L772">
        <v>87</v>
      </c>
      <c r="M772" t="s">
        <v>26</v>
      </c>
      <c r="N772" t="str">
        <f>CONCATENATE(Table3[[#This Row],[house_number]], " ",Table3[[#This Row],[street_name]])</f>
        <v>87 E Houston St</v>
      </c>
      <c r="O772" t="s">
        <v>103</v>
      </c>
      <c r="P772" t="s">
        <v>13</v>
      </c>
      <c r="Q772">
        <v>10014</v>
      </c>
      <c r="R772" t="str">
        <f>CONCATENATE(Table3[[#This Row],[address]],",",Table3[[#This Row],[city]],",",Table3[[#This Row],[state]])</f>
        <v>87 E Houston St,New York,NY</v>
      </c>
      <c r="S772">
        <f>VLOOKUP(Table3[[#This Row],[summons_number]],GeocodeResults!A:G,6,FALSE)</f>
        <v>40.724150000000002</v>
      </c>
      <c r="T772">
        <f>VLOOKUP(Table3[[#This Row],[summons_number]],GeocodeResults!A:G,7,FALSE)</f>
        <v>-73.992819999999995</v>
      </c>
    </row>
    <row r="773" spans="1:20" x14ac:dyDescent="0.25">
      <c r="A773">
        <v>7391083550</v>
      </c>
      <c r="B773" s="1">
        <v>41545</v>
      </c>
      <c r="C773">
        <v>16</v>
      </c>
      <c r="D773">
        <f>VLOOKUP(Table3[[#This Row],[violation_code]],Table2[[violation_code]:[category]],3,FALSE)</f>
        <v>2</v>
      </c>
      <c r="E773">
        <v>353164</v>
      </c>
      <c r="F773">
        <v>238</v>
      </c>
      <c r="G773">
        <v>238</v>
      </c>
      <c r="H773" t="s">
        <v>12</v>
      </c>
      <c r="I773">
        <v>1438</v>
      </c>
      <c r="J773" s="2">
        <v>0.60972222222222217</v>
      </c>
      <c r="K773">
        <v>14</v>
      </c>
      <c r="L773" t="s">
        <v>21</v>
      </c>
      <c r="M773" t="s">
        <v>19</v>
      </c>
      <c r="N773" t="str">
        <f>CONCATENATE(Table3[[#This Row],[house_number]], " ",Table3[[#This Row],[street_name]])</f>
        <v>302-4 Mott St</v>
      </c>
      <c r="O773" t="s">
        <v>103</v>
      </c>
      <c r="P773" t="s">
        <v>13</v>
      </c>
      <c r="Q773">
        <v>10014</v>
      </c>
      <c r="R773" t="str">
        <f>CONCATENATE(Table3[[#This Row],[address]],",",Table3[[#This Row],[city]],",",Table3[[#This Row],[state]])</f>
        <v>302-4 Mott St,New York,NY</v>
      </c>
      <c r="S773">
        <f>VLOOKUP(Table3[[#This Row],[summons_number]],GeocodeResults!A:G,6,FALSE)</f>
        <v>40.724760000000003</v>
      </c>
      <c r="T773">
        <f>VLOOKUP(Table3[[#This Row],[summons_number]],GeocodeResults!A:G,7,FALSE)</f>
        <v>-73.994079999999997</v>
      </c>
    </row>
    <row r="774" spans="1:20" x14ac:dyDescent="0.25">
      <c r="A774">
        <v>7391083501</v>
      </c>
      <c r="B774" s="1">
        <v>41545</v>
      </c>
      <c r="C774">
        <v>16</v>
      </c>
      <c r="D774">
        <f>VLOOKUP(Table3[[#This Row],[violation_code]],Table2[[violation_code]:[category]],3,FALSE)</f>
        <v>2</v>
      </c>
      <c r="E774">
        <v>353164</v>
      </c>
      <c r="F774">
        <v>204</v>
      </c>
      <c r="G774">
        <v>204</v>
      </c>
      <c r="H774" t="s">
        <v>12</v>
      </c>
      <c r="I774">
        <v>1404</v>
      </c>
      <c r="J774" s="2">
        <v>0.58611111111111114</v>
      </c>
      <c r="K774">
        <v>14</v>
      </c>
      <c r="L774" t="s">
        <v>84</v>
      </c>
      <c r="M774" t="s">
        <v>33</v>
      </c>
      <c r="N774" t="str">
        <f>CONCATENATE(Table3[[#This Row],[house_number]], " ",Table3[[#This Row],[street_name]])</f>
        <v>168-170 Forsyth St</v>
      </c>
      <c r="O774" t="s">
        <v>103</v>
      </c>
      <c r="P774" t="s">
        <v>13</v>
      </c>
      <c r="Q774">
        <v>10014</v>
      </c>
      <c r="R774" t="str">
        <f>CONCATENATE(Table3[[#This Row],[address]],",",Table3[[#This Row],[city]],",",Table3[[#This Row],[state]])</f>
        <v>168-170 Forsyth St,New York,NY</v>
      </c>
      <c r="S774">
        <f>VLOOKUP(Table3[[#This Row],[summons_number]],GeocodeResults!A:G,6,FALSE)</f>
        <v>40.721043000000002</v>
      </c>
      <c r="T774">
        <f>VLOOKUP(Table3[[#This Row],[summons_number]],GeocodeResults!A:G,7,FALSE)</f>
        <v>-73.991425000000007</v>
      </c>
    </row>
    <row r="775" spans="1:20" x14ac:dyDescent="0.25">
      <c r="A775">
        <v>7391083446</v>
      </c>
      <c r="B775" s="1">
        <v>41545</v>
      </c>
      <c r="C775">
        <v>14</v>
      </c>
      <c r="D775">
        <f>VLOOKUP(Table3[[#This Row],[violation_code]],Table2[[violation_code]:[category]],3,FALSE)</f>
        <v>2</v>
      </c>
      <c r="E775">
        <v>353164</v>
      </c>
      <c r="F775">
        <v>106</v>
      </c>
      <c r="G775">
        <v>106</v>
      </c>
      <c r="H775" t="s">
        <v>12</v>
      </c>
      <c r="I775">
        <v>1306</v>
      </c>
      <c r="J775" s="2">
        <v>0.54583333333333328</v>
      </c>
      <c r="K775">
        <v>13</v>
      </c>
      <c r="L775">
        <v>153</v>
      </c>
      <c r="M775" t="s">
        <v>26</v>
      </c>
      <c r="N775" t="str">
        <f>CONCATENATE(Table3[[#This Row],[house_number]], " ",Table3[[#This Row],[street_name]])</f>
        <v>153 E Houston St</v>
      </c>
      <c r="O775" t="s">
        <v>103</v>
      </c>
      <c r="P775" t="s">
        <v>13</v>
      </c>
      <c r="Q775">
        <v>10014</v>
      </c>
      <c r="R775" t="str">
        <f>CONCATENATE(Table3[[#This Row],[address]],",",Table3[[#This Row],[city]],",",Table3[[#This Row],[state]])</f>
        <v>153 E Houston St,New York,NY</v>
      </c>
      <c r="S775">
        <f>VLOOKUP(Table3[[#This Row],[summons_number]],GeocodeResults!A:G,6,FALSE)</f>
        <v>40.723117999999999</v>
      </c>
      <c r="T775">
        <f>VLOOKUP(Table3[[#This Row],[summons_number]],GeocodeResults!A:G,7,FALSE)</f>
        <v>-73.989400000000003</v>
      </c>
    </row>
    <row r="776" spans="1:20" x14ac:dyDescent="0.25">
      <c r="A776">
        <v>7391083884</v>
      </c>
      <c r="B776" s="1">
        <v>41549</v>
      </c>
      <c r="C776">
        <v>10</v>
      </c>
      <c r="D776">
        <f>VLOOKUP(Table3[[#This Row],[violation_code]],Table2[[violation_code]:[category]],3,FALSE)</f>
        <v>2</v>
      </c>
      <c r="E776">
        <v>353164</v>
      </c>
      <c r="F776">
        <v>214</v>
      </c>
      <c r="G776">
        <v>214</v>
      </c>
      <c r="H776" t="s">
        <v>12</v>
      </c>
      <c r="I776">
        <v>1414</v>
      </c>
      <c r="J776" s="2">
        <v>0.59305555555555556</v>
      </c>
      <c r="K776">
        <v>14</v>
      </c>
      <c r="L776">
        <v>8</v>
      </c>
      <c r="M776" t="s">
        <v>35</v>
      </c>
      <c r="N776" t="str">
        <f>CONCATENATE(Table3[[#This Row],[house_number]], " ",Table3[[#This Row],[street_name]])</f>
        <v>8 Rivington St</v>
      </c>
      <c r="O776" t="s">
        <v>103</v>
      </c>
      <c r="P776" t="s">
        <v>13</v>
      </c>
      <c r="Q776">
        <v>10014</v>
      </c>
      <c r="R776" t="str">
        <f>CONCATENATE(Table3[[#This Row],[address]],",",Table3[[#This Row],[city]],",",Table3[[#This Row],[state]])</f>
        <v>8 Rivington St,New York,NY</v>
      </c>
      <c r="S776">
        <f>VLOOKUP(Table3[[#This Row],[summons_number]],GeocodeResults!A:G,6,FALSE)</f>
        <v>40.721454999999999</v>
      </c>
      <c r="T776">
        <f>VLOOKUP(Table3[[#This Row],[summons_number]],GeocodeResults!A:G,7,FALSE)</f>
        <v>-73.992729999999995</v>
      </c>
    </row>
    <row r="777" spans="1:20" x14ac:dyDescent="0.25">
      <c r="A777">
        <v>7391083793</v>
      </c>
      <c r="B777" s="1">
        <v>41549</v>
      </c>
      <c r="C777">
        <v>38</v>
      </c>
      <c r="D777">
        <f>VLOOKUP(Table3[[#This Row],[violation_code]],Table2[[violation_code]:[category]],3,FALSE)</f>
        <v>5</v>
      </c>
      <c r="E777">
        <v>353164</v>
      </c>
      <c r="F777">
        <v>1250</v>
      </c>
      <c r="G777">
        <v>50</v>
      </c>
      <c r="H777" t="s">
        <v>12</v>
      </c>
      <c r="I777">
        <v>1250</v>
      </c>
      <c r="J777" s="2">
        <v>0.53472222222222221</v>
      </c>
      <c r="K777">
        <v>12</v>
      </c>
      <c r="L777">
        <v>167</v>
      </c>
      <c r="M777" t="s">
        <v>41</v>
      </c>
      <c r="N777" t="str">
        <f>CONCATENATE(Table3[[#This Row],[house_number]], " ",Table3[[#This Row],[street_name]])</f>
        <v>167 Allen St</v>
      </c>
      <c r="O777" t="s">
        <v>103</v>
      </c>
      <c r="P777" t="s">
        <v>13</v>
      </c>
      <c r="Q777">
        <v>10014</v>
      </c>
      <c r="R777" t="str">
        <f>CONCATENATE(Table3[[#This Row],[address]],",",Table3[[#This Row],[city]],",",Table3[[#This Row],[state]])</f>
        <v>167 Allen St,New York,NY</v>
      </c>
      <c r="S777">
        <f>VLOOKUP(Table3[[#This Row],[summons_number]],GeocodeResults!A:G,6,FALSE)</f>
        <v>40.721153000000001</v>
      </c>
      <c r="T777">
        <f>VLOOKUP(Table3[[#This Row],[summons_number]],GeocodeResults!A:G,7,FALSE)</f>
        <v>-73.989590000000007</v>
      </c>
    </row>
    <row r="778" spans="1:20" x14ac:dyDescent="0.25">
      <c r="A778">
        <v>7391084049</v>
      </c>
      <c r="B778" s="1">
        <v>41549</v>
      </c>
      <c r="C778">
        <v>20</v>
      </c>
      <c r="D778">
        <f>VLOOKUP(Table3[[#This Row],[violation_code]],Table2[[violation_code]:[category]],3,FALSE)</f>
        <v>2</v>
      </c>
      <c r="E778">
        <v>353164</v>
      </c>
      <c r="F778">
        <v>555</v>
      </c>
      <c r="G778">
        <v>555</v>
      </c>
      <c r="H778" t="s">
        <v>12</v>
      </c>
      <c r="I778">
        <v>1755</v>
      </c>
      <c r="J778" s="2">
        <v>0.74652777777777779</v>
      </c>
      <c r="K778">
        <v>17</v>
      </c>
      <c r="L778">
        <v>206</v>
      </c>
      <c r="M778" t="s">
        <v>27</v>
      </c>
      <c r="N778" t="str">
        <f>CONCATENATE(Table3[[#This Row],[house_number]], " ",Table3[[#This Row],[street_name]])</f>
        <v>206 Elizabeth St</v>
      </c>
      <c r="O778" t="s">
        <v>103</v>
      </c>
      <c r="P778" t="s">
        <v>13</v>
      </c>
      <c r="Q778">
        <v>10014</v>
      </c>
      <c r="R778" t="str">
        <f>CONCATENATE(Table3[[#This Row],[address]],",",Table3[[#This Row],[city]],",",Table3[[#This Row],[state]])</f>
        <v>206 Elizabeth St,New York,NY</v>
      </c>
      <c r="S778">
        <f>VLOOKUP(Table3[[#This Row],[summons_number]],GeocodeResults!A:G,6,FALSE)</f>
        <v>40.722149999999999</v>
      </c>
      <c r="T778">
        <f>VLOOKUP(Table3[[#This Row],[summons_number]],GeocodeResults!A:G,7,FALSE)</f>
        <v>-73.994299999999996</v>
      </c>
    </row>
    <row r="779" spans="1:20" x14ac:dyDescent="0.25">
      <c r="A779">
        <v>7391083999</v>
      </c>
      <c r="B779" s="1">
        <v>41549</v>
      </c>
      <c r="C779">
        <v>37</v>
      </c>
      <c r="D779">
        <f>VLOOKUP(Table3[[#This Row],[violation_code]],Table2[[violation_code]:[category]],3,FALSE)</f>
        <v>4</v>
      </c>
      <c r="E779">
        <v>353164</v>
      </c>
      <c r="F779">
        <v>417</v>
      </c>
      <c r="G779">
        <v>417</v>
      </c>
      <c r="H779" t="s">
        <v>12</v>
      </c>
      <c r="I779">
        <v>1617</v>
      </c>
      <c r="J779" s="2">
        <v>0.67847222222222225</v>
      </c>
      <c r="K779">
        <v>16</v>
      </c>
      <c r="L779">
        <v>188</v>
      </c>
      <c r="M779" t="s">
        <v>41</v>
      </c>
      <c r="N779" t="str">
        <f>CONCATENATE(Table3[[#This Row],[house_number]], " ",Table3[[#This Row],[street_name]])</f>
        <v>188 Allen St</v>
      </c>
      <c r="O779" t="s">
        <v>103</v>
      </c>
      <c r="P779" t="s">
        <v>13</v>
      </c>
      <c r="Q779">
        <v>10014</v>
      </c>
      <c r="R779" t="str">
        <f>CONCATENATE(Table3[[#This Row],[address]],",",Table3[[#This Row],[city]],",",Table3[[#This Row],[state]])</f>
        <v>188 Allen St,New York,NY</v>
      </c>
      <c r="S779">
        <f>VLOOKUP(Table3[[#This Row],[summons_number]],GeocodeResults!A:G,6,FALSE)</f>
        <v>40.721783000000002</v>
      </c>
      <c r="T779">
        <f>VLOOKUP(Table3[[#This Row],[summons_number]],GeocodeResults!A:G,7,FALSE)</f>
        <v>-73.988910000000004</v>
      </c>
    </row>
    <row r="780" spans="1:20" x14ac:dyDescent="0.25">
      <c r="A780">
        <v>7391083987</v>
      </c>
      <c r="B780" s="1">
        <v>41549</v>
      </c>
      <c r="C780">
        <v>16</v>
      </c>
      <c r="D780">
        <f>VLOOKUP(Table3[[#This Row],[violation_code]],Table2[[violation_code]:[category]],3,FALSE)</f>
        <v>2</v>
      </c>
      <c r="E780">
        <v>353164</v>
      </c>
      <c r="F780">
        <v>316</v>
      </c>
      <c r="G780">
        <v>316</v>
      </c>
      <c r="H780" t="s">
        <v>12</v>
      </c>
      <c r="I780">
        <v>1516</v>
      </c>
      <c r="J780" s="2">
        <v>0.63611111111111118</v>
      </c>
      <c r="K780">
        <v>15</v>
      </c>
      <c r="L780">
        <v>229</v>
      </c>
      <c r="M780" t="s">
        <v>38</v>
      </c>
      <c r="N780" t="str">
        <f>CONCATENATE(Table3[[#This Row],[house_number]], " ",Table3[[#This Row],[street_name]])</f>
        <v>229 Chrystie St</v>
      </c>
      <c r="O780" t="s">
        <v>103</v>
      </c>
      <c r="P780" t="s">
        <v>13</v>
      </c>
      <c r="Q780">
        <v>10014</v>
      </c>
      <c r="R780" t="str">
        <f>CONCATENATE(Table3[[#This Row],[address]],",",Table3[[#This Row],[city]],",",Table3[[#This Row],[state]])</f>
        <v>229 Chrystie St,New York,NY</v>
      </c>
      <c r="S780">
        <f>VLOOKUP(Table3[[#This Row],[summons_number]],GeocodeResults!A:G,6,FALSE)</f>
        <v>40.722700000000003</v>
      </c>
      <c r="T780">
        <f>VLOOKUP(Table3[[#This Row],[summons_number]],GeocodeResults!A:G,7,FALSE)</f>
        <v>-73.991579999999999</v>
      </c>
    </row>
    <row r="781" spans="1:20" x14ac:dyDescent="0.25">
      <c r="A781">
        <v>7391083975</v>
      </c>
      <c r="B781" s="1">
        <v>41549</v>
      </c>
      <c r="C781">
        <v>74</v>
      </c>
      <c r="D781">
        <f>VLOOKUP(Table3[[#This Row],[violation_code]],Table2[[violation_code]:[category]],3,FALSE)</f>
        <v>5</v>
      </c>
      <c r="E781">
        <v>353164</v>
      </c>
      <c r="F781">
        <v>243</v>
      </c>
      <c r="G781">
        <v>243</v>
      </c>
      <c r="H781" t="s">
        <v>12</v>
      </c>
      <c r="I781">
        <v>1443</v>
      </c>
      <c r="J781" s="2">
        <v>0.61319444444444449</v>
      </c>
      <c r="K781">
        <v>14</v>
      </c>
      <c r="L781">
        <v>24</v>
      </c>
      <c r="M781" t="s">
        <v>45</v>
      </c>
      <c r="N781" t="str">
        <f>CONCATENATE(Table3[[#This Row],[house_number]], " ",Table3[[#This Row],[street_name]])</f>
        <v>24 Prince St</v>
      </c>
      <c r="O781" t="s">
        <v>103</v>
      </c>
      <c r="P781" t="s">
        <v>13</v>
      </c>
      <c r="Q781">
        <v>10014</v>
      </c>
      <c r="R781" t="str">
        <f>CONCATENATE(Table3[[#This Row],[address]],",",Table3[[#This Row],[city]],",",Table3[[#This Row],[state]])</f>
        <v>24 Prince St,New York,NY</v>
      </c>
      <c r="S781">
        <f>VLOOKUP(Table3[[#This Row],[summons_number]],GeocodeResults!A:G,6,FALSE)</f>
        <v>40.722850000000001</v>
      </c>
      <c r="T781">
        <f>VLOOKUP(Table3[[#This Row],[summons_number]],GeocodeResults!A:G,7,FALSE)</f>
        <v>-73.994609999999994</v>
      </c>
    </row>
    <row r="782" spans="1:20" x14ac:dyDescent="0.25">
      <c r="A782">
        <v>7391083963</v>
      </c>
      <c r="B782" s="1">
        <v>41549</v>
      </c>
      <c r="C782">
        <v>71</v>
      </c>
      <c r="D782">
        <f>VLOOKUP(Table3[[#This Row],[violation_code]],Table2[[violation_code]:[category]],3,FALSE)</f>
        <v>5</v>
      </c>
      <c r="E782">
        <v>353164</v>
      </c>
      <c r="F782">
        <v>242</v>
      </c>
      <c r="G782">
        <v>242</v>
      </c>
      <c r="H782" t="s">
        <v>12</v>
      </c>
      <c r="I782">
        <v>1442</v>
      </c>
      <c r="J782" s="2">
        <v>0.61249999999999993</v>
      </c>
      <c r="K782">
        <v>14</v>
      </c>
      <c r="L782">
        <v>24</v>
      </c>
      <c r="M782" t="s">
        <v>45</v>
      </c>
      <c r="N782" t="str">
        <f>CONCATENATE(Table3[[#This Row],[house_number]], " ",Table3[[#This Row],[street_name]])</f>
        <v>24 Prince St</v>
      </c>
      <c r="O782" t="s">
        <v>103</v>
      </c>
      <c r="P782" t="s">
        <v>13</v>
      </c>
      <c r="Q782">
        <v>10014</v>
      </c>
      <c r="R782" t="str">
        <f>CONCATENATE(Table3[[#This Row],[address]],",",Table3[[#This Row],[city]],",",Table3[[#This Row],[state]])</f>
        <v>24 Prince St,New York,NY</v>
      </c>
      <c r="S782">
        <f>VLOOKUP(Table3[[#This Row],[summons_number]],GeocodeResults!A:G,6,FALSE)</f>
        <v>40.722850000000001</v>
      </c>
      <c r="T782">
        <f>VLOOKUP(Table3[[#This Row],[summons_number]],GeocodeResults!A:G,7,FALSE)</f>
        <v>-73.994609999999994</v>
      </c>
    </row>
    <row r="783" spans="1:20" x14ac:dyDescent="0.25">
      <c r="A783">
        <v>7391083951</v>
      </c>
      <c r="B783" s="1">
        <v>41549</v>
      </c>
      <c r="C783">
        <v>20</v>
      </c>
      <c r="D783">
        <f>VLOOKUP(Table3[[#This Row],[violation_code]],Table2[[violation_code]:[category]],3,FALSE)</f>
        <v>2</v>
      </c>
      <c r="E783">
        <v>353164</v>
      </c>
      <c r="F783">
        <v>240</v>
      </c>
      <c r="G783">
        <v>240</v>
      </c>
      <c r="H783" t="s">
        <v>12</v>
      </c>
      <c r="I783">
        <v>1440</v>
      </c>
      <c r="J783" s="2">
        <v>0.61111111111111105</v>
      </c>
      <c r="K783">
        <v>14</v>
      </c>
      <c r="L783">
        <v>32</v>
      </c>
      <c r="M783" t="s">
        <v>45</v>
      </c>
      <c r="N783" t="str">
        <f>CONCATENATE(Table3[[#This Row],[house_number]], " ",Table3[[#This Row],[street_name]])</f>
        <v>32 Prince St</v>
      </c>
      <c r="O783" t="s">
        <v>103</v>
      </c>
      <c r="P783" t="s">
        <v>13</v>
      </c>
      <c r="Q783">
        <v>10014</v>
      </c>
      <c r="R783" t="str">
        <f>CONCATENATE(Table3[[#This Row],[address]],",",Table3[[#This Row],[city]],",",Table3[[#This Row],[state]])</f>
        <v>32 Prince St,New York,NY</v>
      </c>
      <c r="S783">
        <f>VLOOKUP(Table3[[#This Row],[summons_number]],GeocodeResults!A:G,6,FALSE)</f>
        <v>40.722999999999999</v>
      </c>
      <c r="T783">
        <f>VLOOKUP(Table3[[#This Row],[summons_number]],GeocodeResults!A:G,7,FALSE)</f>
        <v>-73.994964999999993</v>
      </c>
    </row>
    <row r="784" spans="1:20" x14ac:dyDescent="0.25">
      <c r="A784">
        <v>7391083940</v>
      </c>
      <c r="B784" s="1">
        <v>41549</v>
      </c>
      <c r="C784">
        <v>20</v>
      </c>
      <c r="D784">
        <f>VLOOKUP(Table3[[#This Row],[violation_code]],Table2[[violation_code]:[category]],3,FALSE)</f>
        <v>2</v>
      </c>
      <c r="E784">
        <v>353164</v>
      </c>
      <c r="F784">
        <v>238</v>
      </c>
      <c r="G784">
        <v>238</v>
      </c>
      <c r="H784" t="s">
        <v>12</v>
      </c>
      <c r="I784">
        <v>1438</v>
      </c>
      <c r="J784" s="2">
        <v>0.60972222222222217</v>
      </c>
      <c r="K784">
        <v>14</v>
      </c>
      <c r="L784">
        <v>250</v>
      </c>
      <c r="M784" t="s">
        <v>19</v>
      </c>
      <c r="N784" t="str">
        <f>CONCATENATE(Table3[[#This Row],[house_number]], " ",Table3[[#This Row],[street_name]])</f>
        <v>250 Mott St</v>
      </c>
      <c r="O784" t="s">
        <v>103</v>
      </c>
      <c r="P784" t="s">
        <v>13</v>
      </c>
      <c r="Q784">
        <v>10014</v>
      </c>
      <c r="R784" t="str">
        <f>CONCATENATE(Table3[[#This Row],[address]],",",Table3[[#This Row],[city]],",",Table3[[#This Row],[state]])</f>
        <v>250 Mott St,New York,NY</v>
      </c>
      <c r="S784">
        <f>VLOOKUP(Table3[[#This Row],[summons_number]],GeocodeResults!A:G,6,FALSE)</f>
        <v>40.723309999999998</v>
      </c>
      <c r="T784">
        <f>VLOOKUP(Table3[[#This Row],[summons_number]],GeocodeResults!A:G,7,FALSE)</f>
        <v>-73.994709999999998</v>
      </c>
    </row>
    <row r="785" spans="1:20" x14ac:dyDescent="0.25">
      <c r="A785">
        <v>7391083896</v>
      </c>
      <c r="B785" s="1">
        <v>41549</v>
      </c>
      <c r="C785">
        <v>20</v>
      </c>
      <c r="D785">
        <f>VLOOKUP(Table3[[#This Row],[violation_code]],Table2[[violation_code]:[category]],3,FALSE)</f>
        <v>2</v>
      </c>
      <c r="E785">
        <v>353164</v>
      </c>
      <c r="F785">
        <v>219</v>
      </c>
      <c r="G785">
        <v>219</v>
      </c>
      <c r="H785" t="s">
        <v>12</v>
      </c>
      <c r="I785">
        <v>1419</v>
      </c>
      <c r="J785" s="2">
        <v>0.59652777777777777</v>
      </c>
      <c r="K785">
        <v>14</v>
      </c>
      <c r="L785">
        <v>195</v>
      </c>
      <c r="M785" t="s">
        <v>38</v>
      </c>
      <c r="N785" t="str">
        <f>CONCATENATE(Table3[[#This Row],[house_number]], " ",Table3[[#This Row],[street_name]])</f>
        <v>195 Chrystie St</v>
      </c>
      <c r="O785" t="s">
        <v>103</v>
      </c>
      <c r="P785" t="s">
        <v>13</v>
      </c>
      <c r="Q785">
        <v>10014</v>
      </c>
      <c r="R785" t="str">
        <f>CONCATENATE(Table3[[#This Row],[address]],",",Table3[[#This Row],[city]],",",Table3[[#This Row],[state]])</f>
        <v>195 Chrystie St,New York,NY</v>
      </c>
      <c r="S785">
        <f>VLOOKUP(Table3[[#This Row],[summons_number]],GeocodeResults!A:G,6,FALSE)</f>
        <v>40.721879999999999</v>
      </c>
      <c r="T785">
        <f>VLOOKUP(Table3[[#This Row],[summons_number]],GeocodeResults!A:G,7,FALSE)</f>
        <v>-73.991990000000001</v>
      </c>
    </row>
    <row r="786" spans="1:20" x14ac:dyDescent="0.25">
      <c r="A786">
        <v>7391084037</v>
      </c>
      <c r="B786" s="1">
        <v>41549</v>
      </c>
      <c r="C786">
        <v>16</v>
      </c>
      <c r="D786">
        <f>VLOOKUP(Table3[[#This Row],[violation_code]],Table2[[violation_code]:[category]],3,FALSE)</f>
        <v>2</v>
      </c>
      <c r="E786">
        <v>353164</v>
      </c>
      <c r="F786">
        <v>525</v>
      </c>
      <c r="G786">
        <v>525</v>
      </c>
      <c r="H786" t="s">
        <v>12</v>
      </c>
      <c r="I786">
        <v>1725</v>
      </c>
      <c r="J786" s="2">
        <v>0.72569444444444453</v>
      </c>
      <c r="K786">
        <v>17</v>
      </c>
      <c r="L786">
        <v>306</v>
      </c>
      <c r="M786" t="s">
        <v>19</v>
      </c>
      <c r="N786" t="str">
        <f>CONCATENATE(Table3[[#This Row],[house_number]], " ",Table3[[#This Row],[street_name]])</f>
        <v>306 Mott St</v>
      </c>
      <c r="O786" t="s">
        <v>103</v>
      </c>
      <c r="P786" t="s">
        <v>13</v>
      </c>
      <c r="Q786">
        <v>10014</v>
      </c>
      <c r="R786" t="str">
        <f>CONCATENATE(Table3[[#This Row],[address]],",",Table3[[#This Row],[city]],",",Table3[[#This Row],[state]])</f>
        <v>306 Mott St,New York,NY</v>
      </c>
      <c r="S786">
        <f>VLOOKUP(Table3[[#This Row],[summons_number]],GeocodeResults!A:G,6,FALSE)</f>
        <v>40.724792000000001</v>
      </c>
      <c r="T786">
        <f>VLOOKUP(Table3[[#This Row],[summons_number]],GeocodeResults!A:G,7,FALSE)</f>
        <v>-73.994063999999995</v>
      </c>
    </row>
    <row r="787" spans="1:20" x14ac:dyDescent="0.25">
      <c r="A787">
        <v>7391084001</v>
      </c>
      <c r="B787" s="1">
        <v>41549</v>
      </c>
      <c r="C787">
        <v>20</v>
      </c>
      <c r="D787">
        <f>VLOOKUP(Table3[[#This Row],[violation_code]],Table2[[violation_code]:[category]],3,FALSE)</f>
        <v>2</v>
      </c>
      <c r="E787">
        <v>353164</v>
      </c>
      <c r="F787">
        <v>514</v>
      </c>
      <c r="G787">
        <v>514</v>
      </c>
      <c r="H787" t="s">
        <v>12</v>
      </c>
      <c r="I787">
        <v>1714</v>
      </c>
      <c r="J787" s="2">
        <v>0.71805555555555556</v>
      </c>
      <c r="K787">
        <v>17</v>
      </c>
      <c r="L787">
        <v>284</v>
      </c>
      <c r="M787" t="s">
        <v>18</v>
      </c>
      <c r="N787" t="str">
        <f>CONCATENATE(Table3[[#This Row],[house_number]], " ",Table3[[#This Row],[street_name]])</f>
        <v>284 Lafayette St</v>
      </c>
      <c r="O787" t="s">
        <v>103</v>
      </c>
      <c r="P787" t="s">
        <v>13</v>
      </c>
      <c r="Q787">
        <v>10014</v>
      </c>
      <c r="R787" t="str">
        <f>CONCATENATE(Table3[[#This Row],[address]],",",Table3[[#This Row],[city]],",",Table3[[#This Row],[state]])</f>
        <v>284 Lafayette St,New York,NY</v>
      </c>
      <c r="S787">
        <f>VLOOKUP(Table3[[#This Row],[summons_number]],GeocodeResults!A:G,6,FALSE)</f>
        <v>40.724227999999997</v>
      </c>
      <c r="T787">
        <f>VLOOKUP(Table3[[#This Row],[summons_number]],GeocodeResults!A:G,7,FALSE)</f>
        <v>-73.996120000000005</v>
      </c>
    </row>
    <row r="788" spans="1:20" x14ac:dyDescent="0.25">
      <c r="A788">
        <v>7391083938</v>
      </c>
      <c r="B788" s="1">
        <v>41549</v>
      </c>
      <c r="C788">
        <v>20</v>
      </c>
      <c r="D788">
        <f>VLOOKUP(Table3[[#This Row],[violation_code]],Table2[[violation_code]:[category]],3,FALSE)</f>
        <v>2</v>
      </c>
      <c r="E788">
        <v>353164</v>
      </c>
      <c r="F788">
        <v>236</v>
      </c>
      <c r="G788">
        <v>236</v>
      </c>
      <c r="H788" t="s">
        <v>12</v>
      </c>
      <c r="I788">
        <v>1436</v>
      </c>
      <c r="J788" s="2">
        <v>0.60833333333333328</v>
      </c>
      <c r="K788">
        <v>14</v>
      </c>
      <c r="L788">
        <v>262</v>
      </c>
      <c r="M788" t="s">
        <v>19</v>
      </c>
      <c r="N788" t="str">
        <f>CONCATENATE(Table3[[#This Row],[house_number]], " ",Table3[[#This Row],[street_name]])</f>
        <v>262 Mott St</v>
      </c>
      <c r="O788" t="s">
        <v>103</v>
      </c>
      <c r="P788" t="s">
        <v>13</v>
      </c>
      <c r="Q788">
        <v>10014</v>
      </c>
      <c r="R788" t="str">
        <f>CONCATENATE(Table3[[#This Row],[address]],",",Table3[[#This Row],[city]],",",Table3[[#This Row],[state]])</f>
        <v>262 Mott St,New York,NY</v>
      </c>
      <c r="S788">
        <f>VLOOKUP(Table3[[#This Row],[summons_number]],GeocodeResults!A:G,6,FALSE)</f>
        <v>40.723666999999999</v>
      </c>
      <c r="T788">
        <f>VLOOKUP(Table3[[#This Row],[summons_number]],GeocodeResults!A:G,7,FALSE)</f>
        <v>-73.994550000000004</v>
      </c>
    </row>
    <row r="789" spans="1:20" x14ac:dyDescent="0.25">
      <c r="A789">
        <v>7391083926</v>
      </c>
      <c r="B789" s="1">
        <v>41549</v>
      </c>
      <c r="C789">
        <v>20</v>
      </c>
      <c r="D789">
        <f>VLOOKUP(Table3[[#This Row],[violation_code]],Table2[[violation_code]:[category]],3,FALSE)</f>
        <v>2</v>
      </c>
      <c r="E789">
        <v>353164</v>
      </c>
      <c r="F789">
        <v>235</v>
      </c>
      <c r="G789">
        <v>235</v>
      </c>
      <c r="H789" t="s">
        <v>12</v>
      </c>
      <c r="I789">
        <v>1435</v>
      </c>
      <c r="J789" s="2">
        <v>0.60763888888888895</v>
      </c>
      <c r="K789">
        <v>14</v>
      </c>
      <c r="L789">
        <v>284</v>
      </c>
      <c r="M789" t="s">
        <v>19</v>
      </c>
      <c r="N789" t="str">
        <f>CONCATENATE(Table3[[#This Row],[house_number]], " ",Table3[[#This Row],[street_name]])</f>
        <v>284 Mott St</v>
      </c>
      <c r="O789" t="s">
        <v>103</v>
      </c>
      <c r="P789" t="s">
        <v>13</v>
      </c>
      <c r="Q789">
        <v>10014</v>
      </c>
      <c r="R789" t="str">
        <f>CONCATENATE(Table3[[#This Row],[address]],",",Table3[[#This Row],[city]],",",Table3[[#This Row],[state]])</f>
        <v>284 Mott St,New York,NY</v>
      </c>
      <c r="S789">
        <f>VLOOKUP(Table3[[#This Row],[summons_number]],GeocodeResults!A:G,6,FALSE)</f>
        <v>40.724327000000002</v>
      </c>
      <c r="T789">
        <f>VLOOKUP(Table3[[#This Row],[summons_number]],GeocodeResults!A:G,7,FALSE)</f>
        <v>-73.994259999999997</v>
      </c>
    </row>
    <row r="790" spans="1:20" x14ac:dyDescent="0.25">
      <c r="A790">
        <v>7391083914</v>
      </c>
      <c r="B790" s="1">
        <v>41549</v>
      </c>
      <c r="C790">
        <v>20</v>
      </c>
      <c r="D790">
        <f>VLOOKUP(Table3[[#This Row],[violation_code]],Table2[[violation_code]:[category]],3,FALSE)</f>
        <v>2</v>
      </c>
      <c r="E790">
        <v>353164</v>
      </c>
      <c r="F790">
        <v>233</v>
      </c>
      <c r="G790">
        <v>233</v>
      </c>
      <c r="H790" t="s">
        <v>12</v>
      </c>
      <c r="I790">
        <v>1433</v>
      </c>
      <c r="J790" s="2">
        <v>0.60625000000000007</v>
      </c>
      <c r="K790">
        <v>14</v>
      </c>
      <c r="L790">
        <v>284</v>
      </c>
      <c r="M790" t="s">
        <v>19</v>
      </c>
      <c r="N790" t="str">
        <f>CONCATENATE(Table3[[#This Row],[house_number]], " ",Table3[[#This Row],[street_name]])</f>
        <v>284 Mott St</v>
      </c>
      <c r="O790" t="s">
        <v>103</v>
      </c>
      <c r="P790" t="s">
        <v>13</v>
      </c>
      <c r="Q790">
        <v>10014</v>
      </c>
      <c r="R790" t="str">
        <f>CONCATENATE(Table3[[#This Row],[address]],",",Table3[[#This Row],[city]],",",Table3[[#This Row],[state]])</f>
        <v>284 Mott St,New York,NY</v>
      </c>
      <c r="S790">
        <f>VLOOKUP(Table3[[#This Row],[summons_number]],GeocodeResults!A:G,6,FALSE)</f>
        <v>40.724327000000002</v>
      </c>
      <c r="T790">
        <f>VLOOKUP(Table3[[#This Row],[summons_number]],GeocodeResults!A:G,7,FALSE)</f>
        <v>-73.994259999999997</v>
      </c>
    </row>
    <row r="791" spans="1:20" x14ac:dyDescent="0.25">
      <c r="A791">
        <v>7391083902</v>
      </c>
      <c r="B791" s="1">
        <v>41549</v>
      </c>
      <c r="C791">
        <v>19</v>
      </c>
      <c r="D791">
        <f>VLOOKUP(Table3[[#This Row],[violation_code]],Table2[[violation_code]:[category]],3,FALSE)</f>
        <v>2</v>
      </c>
      <c r="E791">
        <v>353164</v>
      </c>
      <c r="F791">
        <v>227</v>
      </c>
      <c r="G791">
        <v>227</v>
      </c>
      <c r="H791" t="s">
        <v>12</v>
      </c>
      <c r="I791">
        <v>1427</v>
      </c>
      <c r="J791" s="2">
        <v>0.6020833333333333</v>
      </c>
      <c r="K791">
        <v>14</v>
      </c>
      <c r="L791">
        <v>269</v>
      </c>
      <c r="M791" t="s">
        <v>20</v>
      </c>
      <c r="N791" t="str">
        <f>CONCATENATE(Table3[[#This Row],[house_number]], " ",Table3[[#This Row],[street_name]])</f>
        <v>269 Bowery</v>
      </c>
      <c r="O791" t="s">
        <v>103</v>
      </c>
      <c r="P791" t="s">
        <v>13</v>
      </c>
      <c r="Q791">
        <v>10014</v>
      </c>
      <c r="R791" t="str">
        <f>CONCATENATE(Table3[[#This Row],[address]],",",Table3[[#This Row],[city]],",",Table3[[#This Row],[state]])</f>
        <v>269 Bowery,New York,NY</v>
      </c>
      <c r="S791">
        <f>VLOOKUP(Table3[[#This Row],[summons_number]],GeocodeResults!A:G,6,FALSE)</f>
        <v>40.724044999999997</v>
      </c>
      <c r="T791">
        <f>VLOOKUP(Table3[[#This Row],[summons_number]],GeocodeResults!A:G,7,FALSE)</f>
        <v>-73.992559999999997</v>
      </c>
    </row>
    <row r="792" spans="1:20" x14ac:dyDescent="0.25">
      <c r="A792">
        <v>7391083872</v>
      </c>
      <c r="B792" s="1">
        <v>41549</v>
      </c>
      <c r="C792">
        <v>10</v>
      </c>
      <c r="D792">
        <f>VLOOKUP(Table3[[#This Row],[violation_code]],Table2[[violation_code]:[category]],3,FALSE)</f>
        <v>2</v>
      </c>
      <c r="E792">
        <v>353164</v>
      </c>
      <c r="F792">
        <v>208</v>
      </c>
      <c r="G792">
        <v>208</v>
      </c>
      <c r="H792" t="s">
        <v>12</v>
      </c>
      <c r="I792">
        <v>1408</v>
      </c>
      <c r="J792" s="2">
        <v>0.58888888888888891</v>
      </c>
      <c r="K792">
        <v>14</v>
      </c>
      <c r="L792">
        <v>30</v>
      </c>
      <c r="M792" t="s">
        <v>45</v>
      </c>
      <c r="N792" t="str">
        <f>CONCATENATE(Table3[[#This Row],[house_number]], " ",Table3[[#This Row],[street_name]])</f>
        <v>30 Prince St</v>
      </c>
      <c r="O792" t="s">
        <v>103</v>
      </c>
      <c r="P792" t="s">
        <v>13</v>
      </c>
      <c r="Q792">
        <v>10014</v>
      </c>
      <c r="R792" t="str">
        <f>CONCATENATE(Table3[[#This Row],[address]],",",Table3[[#This Row],[city]],",",Table3[[#This Row],[state]])</f>
        <v>30 Prince St,New York,NY</v>
      </c>
      <c r="S792">
        <f>VLOOKUP(Table3[[#This Row],[summons_number]],GeocodeResults!A:G,6,FALSE)</f>
        <v>40.72298</v>
      </c>
      <c r="T792">
        <f>VLOOKUP(Table3[[#This Row],[summons_number]],GeocodeResults!A:G,7,FALSE)</f>
        <v>-73.994919999999993</v>
      </c>
    </row>
    <row r="793" spans="1:20" x14ac:dyDescent="0.25">
      <c r="A793">
        <v>7391083860</v>
      </c>
      <c r="B793" s="1">
        <v>41549</v>
      </c>
      <c r="C793">
        <v>46</v>
      </c>
      <c r="D793">
        <f>VLOOKUP(Table3[[#This Row],[violation_code]],Table2[[violation_code]:[category]],3,FALSE)</f>
        <v>3</v>
      </c>
      <c r="E793">
        <v>353164</v>
      </c>
      <c r="F793">
        <v>151</v>
      </c>
      <c r="G793">
        <v>151</v>
      </c>
      <c r="H793" t="s">
        <v>12</v>
      </c>
      <c r="I793">
        <v>1351</v>
      </c>
      <c r="J793" s="2">
        <v>0.57708333333333328</v>
      </c>
      <c r="K793">
        <v>13</v>
      </c>
      <c r="L793">
        <v>293</v>
      </c>
      <c r="M793" t="s">
        <v>18</v>
      </c>
      <c r="N793" t="str">
        <f>CONCATENATE(Table3[[#This Row],[house_number]], " ",Table3[[#This Row],[street_name]])</f>
        <v>293 Lafayette St</v>
      </c>
      <c r="O793" t="s">
        <v>103</v>
      </c>
      <c r="P793" t="s">
        <v>13</v>
      </c>
      <c r="Q793">
        <v>10014</v>
      </c>
      <c r="R793" t="str">
        <f>CONCATENATE(Table3[[#This Row],[address]],",",Table3[[#This Row],[city]],",",Table3[[#This Row],[state]])</f>
        <v>293 Lafayette St,New York,NY</v>
      </c>
      <c r="S793">
        <f>VLOOKUP(Table3[[#This Row],[summons_number]],GeocodeResults!A:G,6,FALSE)</f>
        <v>40.724353999999998</v>
      </c>
      <c r="T793">
        <f>VLOOKUP(Table3[[#This Row],[summons_number]],GeocodeResults!A:G,7,FALSE)</f>
        <v>-73.995840000000001</v>
      </c>
    </row>
    <row r="794" spans="1:20" x14ac:dyDescent="0.25">
      <c r="A794">
        <v>7391083859</v>
      </c>
      <c r="B794" s="1">
        <v>41549</v>
      </c>
      <c r="C794">
        <v>20</v>
      </c>
      <c r="D794">
        <f>VLOOKUP(Table3[[#This Row],[violation_code]],Table2[[violation_code]:[category]],3,FALSE)</f>
        <v>2</v>
      </c>
      <c r="E794">
        <v>353164</v>
      </c>
      <c r="F794">
        <v>145</v>
      </c>
      <c r="G794">
        <v>145</v>
      </c>
      <c r="H794" t="s">
        <v>12</v>
      </c>
      <c r="I794">
        <v>1345</v>
      </c>
      <c r="J794" s="2">
        <v>0.57291666666666663</v>
      </c>
      <c r="K794">
        <v>13</v>
      </c>
      <c r="L794">
        <v>284</v>
      </c>
      <c r="M794" t="s">
        <v>18</v>
      </c>
      <c r="N794" t="str">
        <f>CONCATENATE(Table3[[#This Row],[house_number]], " ",Table3[[#This Row],[street_name]])</f>
        <v>284 Lafayette St</v>
      </c>
      <c r="O794" t="s">
        <v>103</v>
      </c>
      <c r="P794" t="s">
        <v>13</v>
      </c>
      <c r="Q794">
        <v>10014</v>
      </c>
      <c r="R794" t="str">
        <f>CONCATENATE(Table3[[#This Row],[address]],",",Table3[[#This Row],[city]],",",Table3[[#This Row],[state]])</f>
        <v>284 Lafayette St,New York,NY</v>
      </c>
      <c r="S794">
        <f>VLOOKUP(Table3[[#This Row],[summons_number]],GeocodeResults!A:G,6,FALSE)</f>
        <v>40.724227999999997</v>
      </c>
      <c r="T794">
        <f>VLOOKUP(Table3[[#This Row],[summons_number]],GeocodeResults!A:G,7,FALSE)</f>
        <v>-73.996120000000005</v>
      </c>
    </row>
    <row r="795" spans="1:20" x14ac:dyDescent="0.25">
      <c r="A795">
        <v>7391083823</v>
      </c>
      <c r="B795" s="1">
        <v>41549</v>
      </c>
      <c r="C795">
        <v>20</v>
      </c>
      <c r="D795">
        <f>VLOOKUP(Table3[[#This Row],[violation_code]],Table2[[violation_code]:[category]],3,FALSE)</f>
        <v>2</v>
      </c>
      <c r="E795">
        <v>353164</v>
      </c>
      <c r="F795">
        <v>136</v>
      </c>
      <c r="G795">
        <v>136</v>
      </c>
      <c r="H795" t="s">
        <v>12</v>
      </c>
      <c r="I795">
        <v>1336</v>
      </c>
      <c r="J795" s="2">
        <v>0.56666666666666665</v>
      </c>
      <c r="K795">
        <v>13</v>
      </c>
      <c r="L795">
        <v>112</v>
      </c>
      <c r="M795" t="s">
        <v>44</v>
      </c>
      <c r="N795" t="str">
        <f>CONCATENATE(Table3[[#This Row],[house_number]], " ",Table3[[#This Row],[street_name]])</f>
        <v>112 Crosby St</v>
      </c>
      <c r="O795" t="s">
        <v>103</v>
      </c>
      <c r="P795" t="s">
        <v>13</v>
      </c>
      <c r="Q795">
        <v>10014</v>
      </c>
      <c r="R795" t="str">
        <f>CONCATENATE(Table3[[#This Row],[address]],",",Table3[[#This Row],[city]],",",Table3[[#This Row],[state]])</f>
        <v>112 Crosby St,New York,NY</v>
      </c>
      <c r="S795">
        <f>VLOOKUP(Table3[[#This Row],[summons_number]],GeocodeResults!A:G,6,FALSE)</f>
        <v>40.724080000000001</v>
      </c>
      <c r="T795">
        <f>VLOOKUP(Table3[[#This Row],[summons_number]],GeocodeResults!A:G,7,FALSE)</f>
        <v>-73.996870000000001</v>
      </c>
    </row>
    <row r="796" spans="1:20" x14ac:dyDescent="0.25">
      <c r="A796">
        <v>7391083811</v>
      </c>
      <c r="B796" s="1">
        <v>41549</v>
      </c>
      <c r="C796">
        <v>46</v>
      </c>
      <c r="D796">
        <f>VLOOKUP(Table3[[#This Row],[violation_code]],Table2[[violation_code]:[category]],3,FALSE)</f>
        <v>3</v>
      </c>
      <c r="E796">
        <v>353164</v>
      </c>
      <c r="F796">
        <v>103</v>
      </c>
      <c r="G796">
        <v>103</v>
      </c>
      <c r="H796" t="s">
        <v>12</v>
      </c>
      <c r="I796">
        <v>1303</v>
      </c>
      <c r="J796" s="2">
        <v>0.54375000000000007</v>
      </c>
      <c r="K796">
        <v>13</v>
      </c>
      <c r="L796">
        <v>208</v>
      </c>
      <c r="M796" t="s">
        <v>33</v>
      </c>
      <c r="N796" t="str">
        <f>CONCATENATE(Table3[[#This Row],[house_number]], " ",Table3[[#This Row],[street_name]])</f>
        <v>208 Forsyth St</v>
      </c>
      <c r="O796" t="s">
        <v>103</v>
      </c>
      <c r="P796" t="s">
        <v>13</v>
      </c>
      <c r="Q796">
        <v>10014</v>
      </c>
      <c r="R796" t="str">
        <f>CONCATENATE(Table3[[#This Row],[address]],",",Table3[[#This Row],[city]],",",Table3[[#This Row],[state]])</f>
        <v>208 Forsyth St,New York,NY</v>
      </c>
      <c r="S796">
        <f>VLOOKUP(Table3[[#This Row],[summons_number]],GeocodeResults!A:G,6,FALSE)</f>
        <v>40.722355</v>
      </c>
      <c r="T796">
        <f>VLOOKUP(Table3[[#This Row],[summons_number]],GeocodeResults!A:G,7,FALSE)</f>
        <v>-73.990746000000001</v>
      </c>
    </row>
    <row r="797" spans="1:20" x14ac:dyDescent="0.25">
      <c r="A797">
        <v>7391083800</v>
      </c>
      <c r="B797" s="1">
        <v>41549</v>
      </c>
      <c r="C797">
        <v>82</v>
      </c>
      <c r="D797">
        <f>VLOOKUP(Table3[[#This Row],[violation_code]],Table2[[violation_code]:[category]],3,FALSE)</f>
        <v>5</v>
      </c>
      <c r="E797">
        <v>353164</v>
      </c>
      <c r="F797">
        <v>101</v>
      </c>
      <c r="G797">
        <v>101</v>
      </c>
      <c r="H797" t="s">
        <v>12</v>
      </c>
      <c r="I797">
        <v>1301</v>
      </c>
      <c r="J797" s="2">
        <v>0.54236111111111118</v>
      </c>
      <c r="K797">
        <v>13</v>
      </c>
      <c r="L797">
        <v>208</v>
      </c>
      <c r="M797" t="s">
        <v>33</v>
      </c>
      <c r="N797" t="str">
        <f>CONCATENATE(Table3[[#This Row],[house_number]], " ",Table3[[#This Row],[street_name]])</f>
        <v>208 Forsyth St</v>
      </c>
      <c r="O797" t="s">
        <v>103</v>
      </c>
      <c r="P797" t="s">
        <v>13</v>
      </c>
      <c r="Q797">
        <v>10014</v>
      </c>
      <c r="R797" t="str">
        <f>CONCATENATE(Table3[[#This Row],[address]],",",Table3[[#This Row],[city]],",",Table3[[#This Row],[state]])</f>
        <v>208 Forsyth St,New York,NY</v>
      </c>
      <c r="S797">
        <f>VLOOKUP(Table3[[#This Row],[summons_number]],GeocodeResults!A:G,6,FALSE)</f>
        <v>40.722355</v>
      </c>
      <c r="T797">
        <f>VLOOKUP(Table3[[#This Row],[summons_number]],GeocodeResults!A:G,7,FALSE)</f>
        <v>-73.990746000000001</v>
      </c>
    </row>
    <row r="798" spans="1:20" x14ac:dyDescent="0.25">
      <c r="A798">
        <v>7391084311</v>
      </c>
      <c r="B798" s="1">
        <v>41550</v>
      </c>
      <c r="C798">
        <v>17</v>
      </c>
      <c r="D798">
        <f>VLOOKUP(Table3[[#This Row],[violation_code]],Table2[[violation_code]:[category]],3,FALSE)</f>
        <v>2</v>
      </c>
      <c r="E798">
        <v>353164</v>
      </c>
      <c r="F798">
        <v>547</v>
      </c>
      <c r="G798">
        <v>547</v>
      </c>
      <c r="H798" t="s">
        <v>12</v>
      </c>
      <c r="I798">
        <v>1747</v>
      </c>
      <c r="J798" s="2">
        <v>0.74097222222222225</v>
      </c>
      <c r="K798">
        <v>17</v>
      </c>
      <c r="L798">
        <v>31</v>
      </c>
      <c r="M798" t="s">
        <v>23</v>
      </c>
      <c r="N798" t="str">
        <f>CONCATENATE(Table3[[#This Row],[house_number]], " ",Table3[[#This Row],[street_name]])</f>
        <v>31 Bleecker St</v>
      </c>
      <c r="O798" t="s">
        <v>103</v>
      </c>
      <c r="P798" t="s">
        <v>13</v>
      </c>
      <c r="Q798">
        <v>10014</v>
      </c>
      <c r="R798" t="str">
        <f>CONCATENATE(Table3[[#This Row],[address]],",",Table3[[#This Row],[city]],",",Table3[[#This Row],[state]])</f>
        <v>31 Bleecker St,New York,NY</v>
      </c>
      <c r="S798">
        <f>VLOOKUP(Table3[[#This Row],[summons_number]],GeocodeResults!A:G,6,FALSE)</f>
        <v>40.725616000000002</v>
      </c>
      <c r="T798">
        <f>VLOOKUP(Table3[[#This Row],[summons_number]],GeocodeResults!A:G,7,FALSE)</f>
        <v>-73.993440000000007</v>
      </c>
    </row>
    <row r="799" spans="1:20" x14ac:dyDescent="0.25">
      <c r="A799">
        <v>7391084281</v>
      </c>
      <c r="B799" s="1">
        <v>41550</v>
      </c>
      <c r="C799">
        <v>20</v>
      </c>
      <c r="D799">
        <f>VLOOKUP(Table3[[#This Row],[violation_code]],Table2[[violation_code]:[category]],3,FALSE)</f>
        <v>2</v>
      </c>
      <c r="E799">
        <v>353164</v>
      </c>
      <c r="F799">
        <v>448</v>
      </c>
      <c r="G799">
        <v>448</v>
      </c>
      <c r="H799" t="s">
        <v>12</v>
      </c>
      <c r="I799">
        <v>1648</v>
      </c>
      <c r="J799" s="2">
        <v>0.70000000000000007</v>
      </c>
      <c r="K799">
        <v>16</v>
      </c>
      <c r="L799">
        <v>33</v>
      </c>
      <c r="M799" t="s">
        <v>23</v>
      </c>
      <c r="N799" t="str">
        <f>CONCATENATE(Table3[[#This Row],[house_number]], " ",Table3[[#This Row],[street_name]])</f>
        <v>33 Bleecker St</v>
      </c>
      <c r="O799" t="s">
        <v>103</v>
      </c>
      <c r="P799" t="s">
        <v>13</v>
      </c>
      <c r="Q799">
        <v>10014</v>
      </c>
      <c r="R799" t="str">
        <f>CONCATENATE(Table3[[#This Row],[address]],",",Table3[[#This Row],[city]],",",Table3[[#This Row],[state]])</f>
        <v>33 Bleecker St,New York,NY</v>
      </c>
      <c r="S799">
        <f>VLOOKUP(Table3[[#This Row],[summons_number]],GeocodeResults!A:G,6,FALSE)</f>
        <v>40.725628</v>
      </c>
      <c r="T799">
        <f>VLOOKUP(Table3[[#This Row],[summons_number]],GeocodeResults!A:G,7,FALSE)</f>
        <v>-73.993470000000002</v>
      </c>
    </row>
    <row r="800" spans="1:20" x14ac:dyDescent="0.25">
      <c r="A800">
        <v>7391084268</v>
      </c>
      <c r="B800" s="1">
        <v>41550</v>
      </c>
      <c r="C800">
        <v>42</v>
      </c>
      <c r="D800">
        <f>VLOOKUP(Table3[[#This Row],[violation_code]],Table2[[violation_code]:[category]],3,FALSE)</f>
        <v>4</v>
      </c>
      <c r="E800">
        <v>353164</v>
      </c>
      <c r="F800">
        <v>400</v>
      </c>
      <c r="G800">
        <v>400</v>
      </c>
      <c r="H800" t="s">
        <v>12</v>
      </c>
      <c r="I800">
        <v>1600</v>
      </c>
      <c r="J800" s="2">
        <v>0.66666666666666663</v>
      </c>
      <c r="K800">
        <v>16</v>
      </c>
      <c r="L800">
        <v>736</v>
      </c>
      <c r="M800" t="s">
        <v>17</v>
      </c>
      <c r="N800" t="str">
        <f>CONCATENATE(Table3[[#This Row],[house_number]], " ",Table3[[#This Row],[street_name]])</f>
        <v>736 Broadway</v>
      </c>
      <c r="O800" t="s">
        <v>103</v>
      </c>
      <c r="P800" t="s">
        <v>13</v>
      </c>
      <c r="Q800">
        <v>10014</v>
      </c>
      <c r="R800" t="str">
        <f>CONCATENATE(Table3[[#This Row],[address]],",",Table3[[#This Row],[city]],",",Table3[[#This Row],[state]])</f>
        <v>736 Broadway,New York,NY</v>
      </c>
      <c r="S800">
        <f>VLOOKUP(Table3[[#This Row],[summons_number]],GeocodeResults!A:G,6,FALSE)</f>
        <v>40.72972</v>
      </c>
      <c r="T800">
        <f>VLOOKUP(Table3[[#This Row],[summons_number]],GeocodeResults!A:G,7,FALSE)</f>
        <v>-73.99306</v>
      </c>
    </row>
    <row r="801" spans="1:20" x14ac:dyDescent="0.25">
      <c r="A801">
        <v>7391084256</v>
      </c>
      <c r="B801" s="1">
        <v>41550</v>
      </c>
      <c r="C801">
        <v>16</v>
      </c>
      <c r="D801">
        <f>VLOOKUP(Table3[[#This Row],[violation_code]],Table2[[violation_code]:[category]],3,FALSE)</f>
        <v>2</v>
      </c>
      <c r="E801">
        <v>353164</v>
      </c>
      <c r="F801">
        <v>253</v>
      </c>
      <c r="G801">
        <v>253</v>
      </c>
      <c r="H801" t="s">
        <v>12</v>
      </c>
      <c r="I801">
        <v>1453</v>
      </c>
      <c r="J801" s="2">
        <v>0.62013888888888891</v>
      </c>
      <c r="K801">
        <v>14</v>
      </c>
      <c r="L801">
        <v>250</v>
      </c>
      <c r="M801" t="s">
        <v>15</v>
      </c>
      <c r="N801" t="str">
        <f>CONCATENATE(Table3[[#This Row],[house_number]], " ",Table3[[#This Row],[street_name]])</f>
        <v>250 Mercer St</v>
      </c>
      <c r="O801" t="s">
        <v>103</v>
      </c>
      <c r="P801" t="s">
        <v>13</v>
      </c>
      <c r="Q801">
        <v>10014</v>
      </c>
      <c r="R801" t="str">
        <f>CONCATENATE(Table3[[#This Row],[address]],",",Table3[[#This Row],[city]],",",Table3[[#This Row],[state]])</f>
        <v>250 Mercer St,New York,NY</v>
      </c>
      <c r="S801">
        <f>VLOOKUP(Table3[[#This Row],[summons_number]],GeocodeResults!A:G,6,FALSE)</f>
        <v>40.728299999999997</v>
      </c>
      <c r="T801">
        <f>VLOOKUP(Table3[[#This Row],[summons_number]],GeocodeResults!A:G,7,FALSE)</f>
        <v>-73.995414999999994</v>
      </c>
    </row>
    <row r="802" spans="1:20" x14ac:dyDescent="0.25">
      <c r="A802">
        <v>7391084190</v>
      </c>
      <c r="B802" s="1">
        <v>41550</v>
      </c>
      <c r="C802">
        <v>20</v>
      </c>
      <c r="D802">
        <f>VLOOKUP(Table3[[#This Row],[violation_code]],Table2[[violation_code]:[category]],3,FALSE)</f>
        <v>2</v>
      </c>
      <c r="E802">
        <v>353164</v>
      </c>
      <c r="F802">
        <v>223</v>
      </c>
      <c r="G802">
        <v>223</v>
      </c>
      <c r="H802" t="s">
        <v>12</v>
      </c>
      <c r="I802">
        <v>1423</v>
      </c>
      <c r="J802" s="2">
        <v>0.59930555555555554</v>
      </c>
      <c r="K802">
        <v>14</v>
      </c>
      <c r="L802">
        <v>25</v>
      </c>
      <c r="M802" t="s">
        <v>64</v>
      </c>
      <c r="N802" t="str">
        <f>CONCATENATE(Table3[[#This Row],[house_number]], " ",Table3[[#This Row],[street_name]])</f>
        <v>25 Bond St</v>
      </c>
      <c r="O802" t="s">
        <v>103</v>
      </c>
      <c r="P802" t="s">
        <v>13</v>
      </c>
      <c r="Q802">
        <v>10014</v>
      </c>
      <c r="R802" t="str">
        <f>CONCATENATE(Table3[[#This Row],[address]],",",Table3[[#This Row],[city]],",",Table3[[#This Row],[state]])</f>
        <v>25 Bond St,New York,NY</v>
      </c>
      <c r="S802">
        <f>VLOOKUP(Table3[[#This Row],[summons_number]],GeocodeResults!A:G,6,FALSE)</f>
        <v>40.726494000000002</v>
      </c>
      <c r="T802">
        <f>VLOOKUP(Table3[[#This Row],[summons_number]],GeocodeResults!A:G,7,FALSE)</f>
        <v>-73.993960000000001</v>
      </c>
    </row>
    <row r="803" spans="1:20" x14ac:dyDescent="0.25">
      <c r="A803">
        <v>7391084165</v>
      </c>
      <c r="B803" s="1">
        <v>41550</v>
      </c>
      <c r="C803">
        <v>20</v>
      </c>
      <c r="D803">
        <f>VLOOKUP(Table3[[#This Row],[violation_code]],Table2[[violation_code]:[category]],3,FALSE)</f>
        <v>2</v>
      </c>
      <c r="E803">
        <v>353164</v>
      </c>
      <c r="F803">
        <v>207</v>
      </c>
      <c r="G803">
        <v>207</v>
      </c>
      <c r="H803" t="s">
        <v>12</v>
      </c>
      <c r="I803">
        <v>1407</v>
      </c>
      <c r="J803" s="2">
        <v>0.58819444444444446</v>
      </c>
      <c r="K803">
        <v>14</v>
      </c>
      <c r="L803">
        <v>303</v>
      </c>
      <c r="M803" t="s">
        <v>20</v>
      </c>
      <c r="N803" t="str">
        <f>CONCATENATE(Table3[[#This Row],[house_number]], " ",Table3[[#This Row],[street_name]])</f>
        <v>303 Bowery</v>
      </c>
      <c r="O803" t="s">
        <v>103</v>
      </c>
      <c r="P803" t="s">
        <v>13</v>
      </c>
      <c r="Q803">
        <v>10014</v>
      </c>
      <c r="R803" t="str">
        <f>CONCATENATE(Table3[[#This Row],[address]],",",Table3[[#This Row],[city]],",",Table3[[#This Row],[state]])</f>
        <v>303 Bowery,New York,NY</v>
      </c>
      <c r="S803">
        <f>VLOOKUP(Table3[[#This Row],[summons_number]],GeocodeResults!A:G,6,FALSE)</f>
        <v>40.724902999999998</v>
      </c>
      <c r="T803">
        <f>VLOOKUP(Table3[[#This Row],[summons_number]],GeocodeResults!A:G,7,FALSE)</f>
        <v>-73.992255999999998</v>
      </c>
    </row>
    <row r="804" spans="1:20" x14ac:dyDescent="0.25">
      <c r="A804">
        <v>7391084130</v>
      </c>
      <c r="B804" s="1">
        <v>41550</v>
      </c>
      <c r="C804">
        <v>37</v>
      </c>
      <c r="D804">
        <f>VLOOKUP(Table3[[#This Row],[violation_code]],Table2[[violation_code]:[category]],3,FALSE)</f>
        <v>4</v>
      </c>
      <c r="E804">
        <v>353164</v>
      </c>
      <c r="F804">
        <v>139</v>
      </c>
      <c r="G804">
        <v>139</v>
      </c>
      <c r="H804" t="s">
        <v>12</v>
      </c>
      <c r="I804">
        <v>1339</v>
      </c>
      <c r="J804" s="2">
        <v>0.56874999999999998</v>
      </c>
      <c r="K804">
        <v>13</v>
      </c>
      <c r="L804">
        <v>356</v>
      </c>
      <c r="M804" t="s">
        <v>20</v>
      </c>
      <c r="N804" t="str">
        <f>CONCATENATE(Table3[[#This Row],[house_number]], " ",Table3[[#This Row],[street_name]])</f>
        <v>356 Bowery</v>
      </c>
      <c r="O804" t="s">
        <v>103</v>
      </c>
      <c r="P804" t="s">
        <v>13</v>
      </c>
      <c r="Q804">
        <v>10014</v>
      </c>
      <c r="R804" t="str">
        <f>CONCATENATE(Table3[[#This Row],[address]],",",Table3[[#This Row],[city]],",",Table3[[#This Row],[state]])</f>
        <v>356 Bowery,New York,NY</v>
      </c>
      <c r="S804">
        <f>VLOOKUP(Table3[[#This Row],[summons_number]],GeocodeResults!A:G,6,FALSE)</f>
        <v>40.726531999999999</v>
      </c>
      <c r="T804">
        <f>VLOOKUP(Table3[[#This Row],[summons_number]],GeocodeResults!A:G,7,FALSE)</f>
        <v>-73.991820000000004</v>
      </c>
    </row>
    <row r="805" spans="1:20" x14ac:dyDescent="0.25">
      <c r="A805">
        <v>7391084086</v>
      </c>
      <c r="B805" s="1">
        <v>41550</v>
      </c>
      <c r="C805">
        <v>14</v>
      </c>
      <c r="D805">
        <f>VLOOKUP(Table3[[#This Row],[violation_code]],Table2[[violation_code]:[category]],3,FALSE)</f>
        <v>2</v>
      </c>
      <c r="E805">
        <v>353164</v>
      </c>
      <c r="F805">
        <v>106</v>
      </c>
      <c r="G805">
        <v>106</v>
      </c>
      <c r="H805" t="s">
        <v>12</v>
      </c>
      <c r="I805">
        <v>1306</v>
      </c>
      <c r="J805" s="2">
        <v>0.54583333333333328</v>
      </c>
      <c r="K805">
        <v>13</v>
      </c>
      <c r="L805">
        <v>29</v>
      </c>
      <c r="M805" t="s">
        <v>89</v>
      </c>
      <c r="N805" t="str">
        <f>CONCATENATE(Table3[[#This Row],[house_number]], " ",Table3[[#This Row],[street_name]])</f>
        <v>29 E 2nd St</v>
      </c>
      <c r="O805" t="s">
        <v>103</v>
      </c>
      <c r="P805" t="s">
        <v>13</v>
      </c>
      <c r="Q805">
        <v>10014</v>
      </c>
      <c r="R805" t="str">
        <f>CONCATENATE(Table3[[#This Row],[address]],",",Table3[[#This Row],[city]],",",Table3[[#This Row],[state]])</f>
        <v>29 E 2nd St,New York,NY</v>
      </c>
      <c r="S805">
        <f>VLOOKUP(Table3[[#This Row],[summons_number]],GeocodeResults!A:G,6,FALSE)</f>
        <v>40.725116999999997</v>
      </c>
      <c r="T805">
        <f>VLOOKUP(Table3[[#This Row],[summons_number]],GeocodeResults!A:G,7,FALSE)</f>
        <v>-73.990943999999999</v>
      </c>
    </row>
    <row r="806" spans="1:20" x14ac:dyDescent="0.25">
      <c r="A806">
        <v>7391084074</v>
      </c>
      <c r="B806" s="1">
        <v>41550</v>
      </c>
      <c r="C806">
        <v>38</v>
      </c>
      <c r="D806">
        <f>VLOOKUP(Table3[[#This Row],[violation_code]],Table2[[violation_code]:[category]],3,FALSE)</f>
        <v>5</v>
      </c>
      <c r="E806">
        <v>353164</v>
      </c>
      <c r="F806">
        <v>1253</v>
      </c>
      <c r="G806">
        <v>53</v>
      </c>
      <c r="H806" t="s">
        <v>12</v>
      </c>
      <c r="I806">
        <v>1253</v>
      </c>
      <c r="J806" s="2">
        <v>0.53680555555555554</v>
      </c>
      <c r="K806">
        <v>12</v>
      </c>
      <c r="L806">
        <v>126</v>
      </c>
      <c r="M806" t="s">
        <v>69</v>
      </c>
      <c r="N806" t="str">
        <f>CONCATENATE(Table3[[#This Row],[house_number]], " ",Table3[[#This Row],[street_name]])</f>
        <v>126 E 4th St</v>
      </c>
      <c r="O806" t="s">
        <v>103</v>
      </c>
      <c r="P806" t="s">
        <v>13</v>
      </c>
      <c r="Q806">
        <v>10014</v>
      </c>
      <c r="R806" t="str">
        <f>CONCATENATE(Table3[[#This Row],[address]],",",Table3[[#This Row],[city]],",",Table3[[#This Row],[state]])</f>
        <v>126 E 4th St,New York,NY</v>
      </c>
      <c r="S806">
        <f>VLOOKUP(Table3[[#This Row],[summons_number]],GeocodeResults!A:G,6,FALSE)</f>
        <v>40.7254</v>
      </c>
      <c r="T806">
        <f>VLOOKUP(Table3[[#This Row],[summons_number]],GeocodeResults!A:G,7,FALSE)</f>
        <v>-73.987669999999994</v>
      </c>
    </row>
    <row r="807" spans="1:20" x14ac:dyDescent="0.25">
      <c r="A807">
        <v>7391084116</v>
      </c>
      <c r="B807" s="1">
        <v>41550</v>
      </c>
      <c r="C807">
        <v>20</v>
      </c>
      <c r="D807">
        <f>VLOOKUP(Table3[[#This Row],[violation_code]],Table2[[violation_code]:[category]],3,FALSE)</f>
        <v>2</v>
      </c>
      <c r="E807">
        <v>353164</v>
      </c>
      <c r="F807">
        <v>134</v>
      </c>
      <c r="G807">
        <v>134</v>
      </c>
      <c r="H807" t="s">
        <v>12</v>
      </c>
      <c r="I807">
        <v>1334</v>
      </c>
      <c r="J807" s="2">
        <v>0.56527777777777777</v>
      </c>
      <c r="K807">
        <v>13</v>
      </c>
      <c r="L807">
        <v>344</v>
      </c>
      <c r="M807" t="s">
        <v>20</v>
      </c>
      <c r="N807" t="str">
        <f>CONCATENATE(Table3[[#This Row],[house_number]], " ",Table3[[#This Row],[street_name]])</f>
        <v>344 Bowery</v>
      </c>
      <c r="O807" t="s">
        <v>103</v>
      </c>
      <c r="P807" t="s">
        <v>13</v>
      </c>
      <c r="Q807">
        <v>10014</v>
      </c>
      <c r="R807" t="str">
        <f>CONCATENATE(Table3[[#This Row],[address]],",",Table3[[#This Row],[city]],",",Table3[[#This Row],[state]])</f>
        <v>344 Bowery,New York,NY</v>
      </c>
      <c r="S807">
        <f>VLOOKUP(Table3[[#This Row],[summons_number]],GeocodeResults!A:G,6,FALSE)</f>
        <v>40.726295</v>
      </c>
      <c r="T807">
        <f>VLOOKUP(Table3[[#This Row],[summons_number]],GeocodeResults!A:G,7,FALSE)</f>
        <v>-73.991905000000003</v>
      </c>
    </row>
    <row r="808" spans="1:20" hidden="1" x14ac:dyDescent="0.25">
      <c r="A808">
        <v>7391084062</v>
      </c>
      <c r="B808" s="1">
        <v>41550</v>
      </c>
      <c r="C808">
        <v>37</v>
      </c>
      <c r="D808">
        <f>VLOOKUP(Table3[[#This Row],[violation_code]],Table2[[violation_code]:[category]],3,FALSE)</f>
        <v>4</v>
      </c>
      <c r="E808">
        <v>353164</v>
      </c>
      <c r="F808">
        <v>1246</v>
      </c>
      <c r="G808">
        <v>46</v>
      </c>
      <c r="H808" t="s">
        <v>12</v>
      </c>
      <c r="I808">
        <v>1246</v>
      </c>
      <c r="J808" s="2">
        <v>0.53194444444444444</v>
      </c>
      <c r="K808">
        <v>12</v>
      </c>
      <c r="L808">
        <v>21</v>
      </c>
      <c r="M808" t="s">
        <v>75</v>
      </c>
      <c r="N808" t="str">
        <f>CONCATENATE(Table3[[#This Row],[house_number]], " ",Table3[[#This Row],[street_name]])</f>
        <v>21 1st Ave</v>
      </c>
      <c r="O808" t="s">
        <v>103</v>
      </c>
      <c r="P808" t="s">
        <v>13</v>
      </c>
      <c r="Q808">
        <v>10014</v>
      </c>
      <c r="R808" t="str">
        <f>CONCATENATE(Table3[[#This Row],[address]],",",Table3[[#This Row],[city]],",",Table3[[#This Row],[state]])</f>
        <v>21 1st Ave,New York,NY</v>
      </c>
      <c r="S808">
        <f>VLOOKUP(Table3[[#This Row],[summons_number]],GeocodeResults!A:G,6,FALSE)</f>
        <v>0</v>
      </c>
      <c r="T808">
        <f>VLOOKUP(Table3[[#This Row],[summons_number]],GeocodeResults!A:G,7,FALSE)</f>
        <v>0</v>
      </c>
    </row>
    <row r="809" spans="1:20" x14ac:dyDescent="0.25">
      <c r="A809">
        <v>7391084300</v>
      </c>
      <c r="B809" s="1">
        <v>41550</v>
      </c>
      <c r="C809">
        <v>20</v>
      </c>
      <c r="D809">
        <f>VLOOKUP(Table3[[#This Row],[violation_code]],Table2[[violation_code]:[category]],3,FALSE)</f>
        <v>2</v>
      </c>
      <c r="E809">
        <v>353164</v>
      </c>
      <c r="F809">
        <v>545</v>
      </c>
      <c r="G809">
        <v>545</v>
      </c>
      <c r="H809" t="s">
        <v>12</v>
      </c>
      <c r="I809">
        <v>1745</v>
      </c>
      <c r="J809" s="2">
        <v>0.73958333333333337</v>
      </c>
      <c r="K809">
        <v>17</v>
      </c>
      <c r="L809" t="s">
        <v>21</v>
      </c>
      <c r="M809" t="s">
        <v>19</v>
      </c>
      <c r="N809" t="str">
        <f>CONCATENATE(Table3[[#This Row],[house_number]], " ",Table3[[#This Row],[street_name]])</f>
        <v>302-4 Mott St</v>
      </c>
      <c r="O809" t="s">
        <v>103</v>
      </c>
      <c r="P809" t="s">
        <v>13</v>
      </c>
      <c r="Q809">
        <v>10014</v>
      </c>
      <c r="R809" t="str">
        <f>CONCATENATE(Table3[[#This Row],[address]],",",Table3[[#This Row],[city]],",",Table3[[#This Row],[state]])</f>
        <v>302-4 Mott St,New York,NY</v>
      </c>
      <c r="S809">
        <f>VLOOKUP(Table3[[#This Row],[summons_number]],GeocodeResults!A:G,6,FALSE)</f>
        <v>40.724760000000003</v>
      </c>
      <c r="T809">
        <f>VLOOKUP(Table3[[#This Row],[summons_number]],GeocodeResults!A:G,7,FALSE)</f>
        <v>-73.994079999999997</v>
      </c>
    </row>
    <row r="810" spans="1:20" x14ac:dyDescent="0.25">
      <c r="A810">
        <v>7391084293</v>
      </c>
      <c r="B810" s="1">
        <v>41550</v>
      </c>
      <c r="C810">
        <v>16</v>
      </c>
      <c r="D810">
        <f>VLOOKUP(Table3[[#This Row],[violation_code]],Table2[[violation_code]:[category]],3,FALSE)</f>
        <v>2</v>
      </c>
      <c r="E810">
        <v>353164</v>
      </c>
      <c r="F810">
        <v>451</v>
      </c>
      <c r="G810">
        <v>451</v>
      </c>
      <c r="H810" t="s">
        <v>12</v>
      </c>
      <c r="I810">
        <v>1651</v>
      </c>
      <c r="J810" s="2">
        <v>0.70208333333333339</v>
      </c>
      <c r="K810">
        <v>16</v>
      </c>
      <c r="L810">
        <v>306</v>
      </c>
      <c r="M810" t="s">
        <v>19</v>
      </c>
      <c r="N810" t="str">
        <f>CONCATENATE(Table3[[#This Row],[house_number]], " ",Table3[[#This Row],[street_name]])</f>
        <v>306 Mott St</v>
      </c>
      <c r="O810" t="s">
        <v>103</v>
      </c>
      <c r="P810" t="s">
        <v>13</v>
      </c>
      <c r="Q810">
        <v>10014</v>
      </c>
      <c r="R810" t="str">
        <f>CONCATENATE(Table3[[#This Row],[address]],",",Table3[[#This Row],[city]],",",Table3[[#This Row],[state]])</f>
        <v>306 Mott St,New York,NY</v>
      </c>
      <c r="S810">
        <f>VLOOKUP(Table3[[#This Row],[summons_number]],GeocodeResults!A:G,6,FALSE)</f>
        <v>40.724792000000001</v>
      </c>
      <c r="T810">
        <f>VLOOKUP(Table3[[#This Row],[summons_number]],GeocodeResults!A:G,7,FALSE)</f>
        <v>-73.994063999999995</v>
      </c>
    </row>
    <row r="811" spans="1:20" x14ac:dyDescent="0.25">
      <c r="A811">
        <v>7391084244</v>
      </c>
      <c r="B811" s="1">
        <v>41550</v>
      </c>
      <c r="C811">
        <v>20</v>
      </c>
      <c r="D811">
        <f>VLOOKUP(Table3[[#This Row],[violation_code]],Table2[[violation_code]:[category]],3,FALSE)</f>
        <v>2</v>
      </c>
      <c r="E811">
        <v>353164</v>
      </c>
      <c r="F811">
        <v>238</v>
      </c>
      <c r="G811">
        <v>238</v>
      </c>
      <c r="H811" t="s">
        <v>12</v>
      </c>
      <c r="I811">
        <v>1438</v>
      </c>
      <c r="J811" s="2">
        <v>0.60972222222222217</v>
      </c>
      <c r="K811">
        <v>14</v>
      </c>
      <c r="L811">
        <v>301</v>
      </c>
      <c r="M811" t="s">
        <v>24</v>
      </c>
      <c r="N811" t="str">
        <f>CONCATENATE(Table3[[#This Row],[house_number]], " ",Table3[[#This Row],[street_name]])</f>
        <v>301 Mulberry St</v>
      </c>
      <c r="O811" t="s">
        <v>103</v>
      </c>
      <c r="P811" t="s">
        <v>13</v>
      </c>
      <c r="Q811">
        <v>10014</v>
      </c>
      <c r="R811" t="str">
        <f>CONCATENATE(Table3[[#This Row],[address]],",",Table3[[#This Row],[city]],",",Table3[[#This Row],[state]])</f>
        <v>301 Mulberry St,New York,NY</v>
      </c>
      <c r="S811">
        <f>VLOOKUP(Table3[[#This Row],[summons_number]],GeocodeResults!A:G,6,FALSE)</f>
        <v>40.725014000000002</v>
      </c>
      <c r="T811">
        <f>VLOOKUP(Table3[[#This Row],[summons_number]],GeocodeResults!A:G,7,FALSE)</f>
        <v>-73.994960000000006</v>
      </c>
    </row>
    <row r="812" spans="1:20" x14ac:dyDescent="0.25">
      <c r="A812">
        <v>7391084232</v>
      </c>
      <c r="B812" s="1">
        <v>41550</v>
      </c>
      <c r="C812">
        <v>20</v>
      </c>
      <c r="D812">
        <f>VLOOKUP(Table3[[#This Row],[violation_code]],Table2[[violation_code]:[category]],3,FALSE)</f>
        <v>2</v>
      </c>
      <c r="E812">
        <v>353164</v>
      </c>
      <c r="F812">
        <v>237</v>
      </c>
      <c r="G812">
        <v>237</v>
      </c>
      <c r="H812" t="s">
        <v>12</v>
      </c>
      <c r="I812">
        <v>1437</v>
      </c>
      <c r="J812" s="2">
        <v>0.60902777777777783</v>
      </c>
      <c r="K812">
        <v>14</v>
      </c>
      <c r="L812">
        <v>304</v>
      </c>
      <c r="M812" t="s">
        <v>24</v>
      </c>
      <c r="N812" t="str">
        <f>CONCATENATE(Table3[[#This Row],[house_number]], " ",Table3[[#This Row],[street_name]])</f>
        <v>304 Mulberry St</v>
      </c>
      <c r="O812" t="s">
        <v>103</v>
      </c>
      <c r="P812" t="s">
        <v>13</v>
      </c>
      <c r="Q812">
        <v>10014</v>
      </c>
      <c r="R812" t="str">
        <f>CONCATENATE(Table3[[#This Row],[address]],",",Table3[[#This Row],[city]],",",Table3[[#This Row],[state]])</f>
        <v>304 Mulberry St,New York,NY</v>
      </c>
      <c r="S812">
        <f>VLOOKUP(Table3[[#This Row],[summons_number]],GeocodeResults!A:G,6,FALSE)</f>
        <v>40.72504</v>
      </c>
      <c r="T812">
        <f>VLOOKUP(Table3[[#This Row],[summons_number]],GeocodeResults!A:G,7,FALSE)</f>
        <v>-73.994789999999995</v>
      </c>
    </row>
    <row r="813" spans="1:20" x14ac:dyDescent="0.25">
      <c r="A813">
        <v>7391084219</v>
      </c>
      <c r="B813" s="1">
        <v>41550</v>
      </c>
      <c r="C813">
        <v>20</v>
      </c>
      <c r="D813">
        <f>VLOOKUP(Table3[[#This Row],[violation_code]],Table2[[violation_code]:[category]],3,FALSE)</f>
        <v>2</v>
      </c>
      <c r="E813">
        <v>353164</v>
      </c>
      <c r="F813">
        <v>229</v>
      </c>
      <c r="G813">
        <v>229</v>
      </c>
      <c r="H813" t="s">
        <v>12</v>
      </c>
      <c r="I813">
        <v>1429</v>
      </c>
      <c r="J813" s="2">
        <v>0.60347222222222219</v>
      </c>
      <c r="K813">
        <v>14</v>
      </c>
      <c r="L813">
        <v>383</v>
      </c>
      <c r="M813" t="s">
        <v>18</v>
      </c>
      <c r="N813" t="str">
        <f>CONCATENATE(Table3[[#This Row],[house_number]], " ",Table3[[#This Row],[street_name]])</f>
        <v>383 Lafayette St</v>
      </c>
      <c r="O813" t="s">
        <v>103</v>
      </c>
      <c r="P813" t="s">
        <v>13</v>
      </c>
      <c r="Q813">
        <v>10014</v>
      </c>
      <c r="R813" t="str">
        <f>CONCATENATE(Table3[[#This Row],[address]],",",Table3[[#This Row],[city]],",",Table3[[#This Row],[state]])</f>
        <v>383 Lafayette St,New York,NY</v>
      </c>
      <c r="S813">
        <f>VLOOKUP(Table3[[#This Row],[summons_number]],GeocodeResults!A:G,6,FALSE)</f>
        <v>40.727576999999997</v>
      </c>
      <c r="T813">
        <f>VLOOKUP(Table3[[#This Row],[summons_number]],GeocodeResults!A:G,7,FALSE)</f>
        <v>-73.993309999999994</v>
      </c>
    </row>
    <row r="814" spans="1:20" x14ac:dyDescent="0.25">
      <c r="A814">
        <v>7391084207</v>
      </c>
      <c r="B814" s="1">
        <v>41550</v>
      </c>
      <c r="C814">
        <v>20</v>
      </c>
      <c r="D814">
        <f>VLOOKUP(Table3[[#This Row],[violation_code]],Table2[[violation_code]:[category]],3,FALSE)</f>
        <v>2</v>
      </c>
      <c r="E814">
        <v>353164</v>
      </c>
      <c r="F814">
        <v>225</v>
      </c>
      <c r="G814">
        <v>225</v>
      </c>
      <c r="H814" t="s">
        <v>12</v>
      </c>
      <c r="I814">
        <v>1425</v>
      </c>
      <c r="J814" s="2">
        <v>0.60069444444444442</v>
      </c>
      <c r="K814">
        <v>14</v>
      </c>
      <c r="L814">
        <v>22</v>
      </c>
      <c r="M814" t="s">
        <v>64</v>
      </c>
      <c r="N814" t="str">
        <f>CONCATENATE(Table3[[#This Row],[house_number]], " ",Table3[[#This Row],[street_name]])</f>
        <v>22 Bond St</v>
      </c>
      <c r="O814" t="s">
        <v>103</v>
      </c>
      <c r="P814" t="s">
        <v>13</v>
      </c>
      <c r="Q814">
        <v>10014</v>
      </c>
      <c r="R814" t="str">
        <f>CONCATENATE(Table3[[#This Row],[address]],",",Table3[[#This Row],[city]],",",Table3[[#This Row],[state]])</f>
        <v>22 Bond St,New York,NY</v>
      </c>
      <c r="S814">
        <f>VLOOKUP(Table3[[#This Row],[summons_number]],GeocodeResults!A:G,6,FALSE)</f>
        <v>40.726635000000002</v>
      </c>
      <c r="T814">
        <f>VLOOKUP(Table3[[#This Row],[summons_number]],GeocodeResults!A:G,7,FALSE)</f>
        <v>-73.993979999999993</v>
      </c>
    </row>
    <row r="815" spans="1:20" x14ac:dyDescent="0.25">
      <c r="A815">
        <v>7391084177</v>
      </c>
      <c r="B815" s="1">
        <v>41550</v>
      </c>
      <c r="C815">
        <v>40</v>
      </c>
      <c r="D815">
        <f>VLOOKUP(Table3[[#This Row],[violation_code]],Table2[[violation_code]:[category]],3,FALSE)</f>
        <v>2</v>
      </c>
      <c r="E815">
        <v>353164</v>
      </c>
      <c r="F815">
        <v>212</v>
      </c>
      <c r="G815">
        <v>212</v>
      </c>
      <c r="H815" t="s">
        <v>12</v>
      </c>
      <c r="I815">
        <v>1412</v>
      </c>
      <c r="J815" s="2">
        <v>0.59166666666666667</v>
      </c>
      <c r="K815">
        <v>14</v>
      </c>
      <c r="L815">
        <v>310</v>
      </c>
      <c r="M815" t="s">
        <v>20</v>
      </c>
      <c r="N815" t="str">
        <f>CONCATENATE(Table3[[#This Row],[house_number]], " ",Table3[[#This Row],[street_name]])</f>
        <v>310 Bowery</v>
      </c>
      <c r="O815" t="s">
        <v>103</v>
      </c>
      <c r="P815" t="s">
        <v>13</v>
      </c>
      <c r="Q815">
        <v>10014</v>
      </c>
      <c r="R815" t="str">
        <f>CONCATENATE(Table3[[#This Row],[address]],",",Table3[[#This Row],[city]],",",Table3[[#This Row],[state]])</f>
        <v>310 Bowery,New York,NY</v>
      </c>
      <c r="S815">
        <f>VLOOKUP(Table3[[#This Row],[summons_number]],GeocodeResults!A:G,6,FALSE)</f>
        <v>40.724899999999998</v>
      </c>
      <c r="T815">
        <f>VLOOKUP(Table3[[#This Row],[summons_number]],GeocodeResults!A:G,7,FALSE)</f>
        <v>-73.992410000000007</v>
      </c>
    </row>
    <row r="816" spans="1:20" x14ac:dyDescent="0.25">
      <c r="A816">
        <v>7391084153</v>
      </c>
      <c r="B816" s="1">
        <v>41550</v>
      </c>
      <c r="C816">
        <v>16</v>
      </c>
      <c r="D816">
        <f>VLOOKUP(Table3[[#This Row],[violation_code]],Table2[[violation_code]:[category]],3,FALSE)</f>
        <v>2</v>
      </c>
      <c r="E816">
        <v>353164</v>
      </c>
      <c r="F816">
        <v>203</v>
      </c>
      <c r="G816">
        <v>203</v>
      </c>
      <c r="H816" t="s">
        <v>12</v>
      </c>
      <c r="I816">
        <v>1403</v>
      </c>
      <c r="J816" s="2">
        <v>0.5854166666666667</v>
      </c>
      <c r="K816">
        <v>14</v>
      </c>
      <c r="L816">
        <v>312</v>
      </c>
      <c r="M816" t="s">
        <v>20</v>
      </c>
      <c r="N816" t="str">
        <f>CONCATENATE(Table3[[#This Row],[house_number]], " ",Table3[[#This Row],[street_name]])</f>
        <v>312 Bowery</v>
      </c>
      <c r="O816" t="s">
        <v>103</v>
      </c>
      <c r="P816" t="s">
        <v>13</v>
      </c>
      <c r="Q816">
        <v>10014</v>
      </c>
      <c r="R816" t="str">
        <f>CONCATENATE(Table3[[#This Row],[address]],",",Table3[[#This Row],[city]],",",Table3[[#This Row],[state]])</f>
        <v>312 Bowery,New York,NY</v>
      </c>
      <c r="S816">
        <f>VLOOKUP(Table3[[#This Row],[summons_number]],GeocodeResults!A:G,6,FALSE)</f>
        <v>40.724933999999998</v>
      </c>
      <c r="T816">
        <f>VLOOKUP(Table3[[#This Row],[summons_number]],GeocodeResults!A:G,7,FALSE)</f>
        <v>-73.99239</v>
      </c>
    </row>
    <row r="817" spans="1:20" x14ac:dyDescent="0.25">
      <c r="A817">
        <v>7391084128</v>
      </c>
      <c r="B817" s="1">
        <v>41550</v>
      </c>
      <c r="C817">
        <v>20</v>
      </c>
      <c r="D817">
        <f>VLOOKUP(Table3[[#This Row],[violation_code]],Table2[[violation_code]:[category]],3,FALSE)</f>
        <v>2</v>
      </c>
      <c r="E817">
        <v>353164</v>
      </c>
      <c r="F817">
        <v>137</v>
      </c>
      <c r="G817">
        <v>137</v>
      </c>
      <c r="H817" t="s">
        <v>12</v>
      </c>
      <c r="I817">
        <v>1337</v>
      </c>
      <c r="J817" s="2">
        <v>0.56736111111111109</v>
      </c>
      <c r="K817">
        <v>13</v>
      </c>
      <c r="L817">
        <v>350</v>
      </c>
      <c r="M817" t="s">
        <v>20</v>
      </c>
      <c r="N817" t="str">
        <f>CONCATENATE(Table3[[#This Row],[house_number]], " ",Table3[[#This Row],[street_name]])</f>
        <v>350 Bowery</v>
      </c>
      <c r="O817" t="s">
        <v>103</v>
      </c>
      <c r="P817" t="s">
        <v>13</v>
      </c>
      <c r="Q817">
        <v>10014</v>
      </c>
      <c r="R817" t="str">
        <f>CONCATENATE(Table3[[#This Row],[address]],",",Table3[[#This Row],[city]],",",Table3[[#This Row],[state]])</f>
        <v>350 Bowery,New York,NY</v>
      </c>
      <c r="S817">
        <f>VLOOKUP(Table3[[#This Row],[summons_number]],GeocodeResults!A:G,6,FALSE)</f>
        <v>40.72645</v>
      </c>
      <c r="T817">
        <f>VLOOKUP(Table3[[#This Row],[summons_number]],GeocodeResults!A:G,7,FALSE)</f>
        <v>-73.991844</v>
      </c>
    </row>
    <row r="818" spans="1:20" x14ac:dyDescent="0.25">
      <c r="A818">
        <v>7391084852</v>
      </c>
      <c r="B818" s="1">
        <v>41551</v>
      </c>
      <c r="C818">
        <v>16</v>
      </c>
      <c r="D818">
        <f>VLOOKUP(Table3[[#This Row],[violation_code]],Table2[[violation_code]:[category]],3,FALSE)</f>
        <v>2</v>
      </c>
      <c r="E818">
        <v>353164</v>
      </c>
      <c r="F818">
        <v>541</v>
      </c>
      <c r="G818">
        <v>541</v>
      </c>
      <c r="H818" t="s">
        <v>12</v>
      </c>
      <c r="I818">
        <v>1741</v>
      </c>
      <c r="J818" s="2">
        <v>0.7368055555555556</v>
      </c>
      <c r="K818">
        <v>17</v>
      </c>
      <c r="L818">
        <v>183</v>
      </c>
      <c r="M818" t="s">
        <v>19</v>
      </c>
      <c r="N818" t="str">
        <f>CONCATENATE(Table3[[#This Row],[house_number]], " ",Table3[[#This Row],[street_name]])</f>
        <v>183 Mott St</v>
      </c>
      <c r="O818" t="s">
        <v>103</v>
      </c>
      <c r="P818" t="s">
        <v>13</v>
      </c>
      <c r="Q818">
        <v>10014</v>
      </c>
      <c r="R818" t="str">
        <f>CONCATENATE(Table3[[#This Row],[address]],",",Table3[[#This Row],[city]],",",Table3[[#This Row],[state]])</f>
        <v>183 Mott St,New York,NY</v>
      </c>
      <c r="S818">
        <f>VLOOKUP(Table3[[#This Row],[summons_number]],GeocodeResults!A:G,6,FALSE)</f>
        <v>40.720585</v>
      </c>
      <c r="T818">
        <f>VLOOKUP(Table3[[#This Row],[summons_number]],GeocodeResults!A:G,7,FALSE)</f>
        <v>-73.995949999999993</v>
      </c>
    </row>
    <row r="819" spans="1:20" x14ac:dyDescent="0.25">
      <c r="A819">
        <v>7391084839</v>
      </c>
      <c r="B819" s="1">
        <v>41551</v>
      </c>
      <c r="C819">
        <v>70</v>
      </c>
      <c r="D819">
        <f>VLOOKUP(Table3[[#This Row],[violation_code]],Table2[[violation_code]:[category]],3,FALSE)</f>
        <v>5</v>
      </c>
      <c r="E819">
        <v>353164</v>
      </c>
      <c r="F819">
        <v>508</v>
      </c>
      <c r="G819">
        <v>508</v>
      </c>
      <c r="H819" t="s">
        <v>12</v>
      </c>
      <c r="I819">
        <v>1708</v>
      </c>
      <c r="J819" s="2">
        <v>0.71388888888888891</v>
      </c>
      <c r="K819">
        <v>17</v>
      </c>
      <c r="L819">
        <v>170</v>
      </c>
      <c r="M819" t="s">
        <v>15</v>
      </c>
      <c r="N819" t="str">
        <f>CONCATENATE(Table3[[#This Row],[house_number]], " ",Table3[[#This Row],[street_name]])</f>
        <v>170 Mercer St</v>
      </c>
      <c r="O819" t="s">
        <v>103</v>
      </c>
      <c r="P819" t="s">
        <v>13</v>
      </c>
      <c r="Q819">
        <v>10014</v>
      </c>
      <c r="R819" t="str">
        <f>CONCATENATE(Table3[[#This Row],[address]],",",Table3[[#This Row],[city]],",",Table3[[#This Row],[state]])</f>
        <v>170 Mercer St,New York,NY</v>
      </c>
      <c r="S819">
        <f>VLOOKUP(Table3[[#This Row],[summons_number]],GeocodeResults!A:G,6,FALSE)</f>
        <v>40.725549999999998</v>
      </c>
      <c r="T819">
        <f>VLOOKUP(Table3[[#This Row],[summons_number]],GeocodeResults!A:G,7,FALSE)</f>
        <v>-73.997733999999994</v>
      </c>
    </row>
    <row r="820" spans="1:20" x14ac:dyDescent="0.25">
      <c r="A820">
        <v>7391084827</v>
      </c>
      <c r="B820" s="1">
        <v>41551</v>
      </c>
      <c r="C820">
        <v>20</v>
      </c>
      <c r="D820">
        <f>VLOOKUP(Table3[[#This Row],[violation_code]],Table2[[violation_code]:[category]],3,FALSE)</f>
        <v>2</v>
      </c>
      <c r="E820">
        <v>353164</v>
      </c>
      <c r="F820">
        <v>504</v>
      </c>
      <c r="G820">
        <v>504</v>
      </c>
      <c r="H820" t="s">
        <v>12</v>
      </c>
      <c r="I820">
        <v>1704</v>
      </c>
      <c r="J820" s="2">
        <v>0.71111111111111114</v>
      </c>
      <c r="K820">
        <v>17</v>
      </c>
      <c r="L820">
        <v>160</v>
      </c>
      <c r="M820" t="s">
        <v>15</v>
      </c>
      <c r="N820" t="str">
        <f>CONCATENATE(Table3[[#This Row],[house_number]], " ",Table3[[#This Row],[street_name]])</f>
        <v>160 Mercer St</v>
      </c>
      <c r="O820" t="s">
        <v>103</v>
      </c>
      <c r="P820" t="s">
        <v>13</v>
      </c>
      <c r="Q820">
        <v>10014</v>
      </c>
      <c r="R820" t="str">
        <f>CONCATENATE(Table3[[#This Row],[address]],",",Table3[[#This Row],[city]],",",Table3[[#This Row],[state]])</f>
        <v>160 Mercer St,New York,NY</v>
      </c>
      <c r="S820">
        <f>VLOOKUP(Table3[[#This Row],[summons_number]],GeocodeResults!A:G,6,FALSE)</f>
        <v>40.725245999999999</v>
      </c>
      <c r="T820">
        <f>VLOOKUP(Table3[[#This Row],[summons_number]],GeocodeResults!A:G,7,FALSE)</f>
        <v>-73.997985999999997</v>
      </c>
    </row>
    <row r="821" spans="1:20" x14ac:dyDescent="0.25">
      <c r="A821">
        <v>7391084815</v>
      </c>
      <c r="B821" s="1">
        <v>41551</v>
      </c>
      <c r="C821">
        <v>71</v>
      </c>
      <c r="D821">
        <f>VLOOKUP(Table3[[#This Row],[violation_code]],Table2[[violation_code]:[category]],3,FALSE)</f>
        <v>5</v>
      </c>
      <c r="E821">
        <v>353164</v>
      </c>
      <c r="F821">
        <v>502</v>
      </c>
      <c r="G821">
        <v>502</v>
      </c>
      <c r="H821" t="s">
        <v>12</v>
      </c>
      <c r="I821">
        <v>1702</v>
      </c>
      <c r="J821" s="2">
        <v>0.70972222222222225</v>
      </c>
      <c r="K821">
        <v>17</v>
      </c>
      <c r="L821">
        <v>160</v>
      </c>
      <c r="M821" t="s">
        <v>15</v>
      </c>
      <c r="N821" t="str">
        <f>CONCATENATE(Table3[[#This Row],[house_number]], " ",Table3[[#This Row],[street_name]])</f>
        <v>160 Mercer St</v>
      </c>
      <c r="O821" t="s">
        <v>103</v>
      </c>
      <c r="P821" t="s">
        <v>13</v>
      </c>
      <c r="Q821">
        <v>10014</v>
      </c>
      <c r="R821" t="str">
        <f>CONCATENATE(Table3[[#This Row],[address]],",",Table3[[#This Row],[city]],",",Table3[[#This Row],[state]])</f>
        <v>160 Mercer St,New York,NY</v>
      </c>
      <c r="S821">
        <f>VLOOKUP(Table3[[#This Row],[summons_number]],GeocodeResults!A:G,6,FALSE)</f>
        <v>40.725245999999999</v>
      </c>
      <c r="T821">
        <f>VLOOKUP(Table3[[#This Row],[summons_number]],GeocodeResults!A:G,7,FALSE)</f>
        <v>-73.997985999999997</v>
      </c>
    </row>
    <row r="822" spans="1:20" x14ac:dyDescent="0.25">
      <c r="A822">
        <v>7391084750</v>
      </c>
      <c r="B822" s="1">
        <v>41551</v>
      </c>
      <c r="C822">
        <v>20</v>
      </c>
      <c r="D822">
        <f>VLOOKUP(Table3[[#This Row],[violation_code]],Table2[[violation_code]:[category]],3,FALSE)</f>
        <v>2</v>
      </c>
      <c r="E822">
        <v>353164</v>
      </c>
      <c r="F822">
        <v>322</v>
      </c>
      <c r="G822">
        <v>322</v>
      </c>
      <c r="H822" t="s">
        <v>12</v>
      </c>
      <c r="I822">
        <v>1522</v>
      </c>
      <c r="J822" s="2">
        <v>0.64027777777777783</v>
      </c>
      <c r="K822">
        <v>15</v>
      </c>
      <c r="L822">
        <v>250</v>
      </c>
      <c r="M822" t="s">
        <v>19</v>
      </c>
      <c r="N822" t="str">
        <f>CONCATENATE(Table3[[#This Row],[house_number]], " ",Table3[[#This Row],[street_name]])</f>
        <v>250 Mott St</v>
      </c>
      <c r="O822" t="s">
        <v>103</v>
      </c>
      <c r="P822" t="s">
        <v>13</v>
      </c>
      <c r="Q822">
        <v>10014</v>
      </c>
      <c r="R822" t="str">
        <f>CONCATENATE(Table3[[#This Row],[address]],",",Table3[[#This Row],[city]],",",Table3[[#This Row],[state]])</f>
        <v>250 Mott St,New York,NY</v>
      </c>
      <c r="S822">
        <f>VLOOKUP(Table3[[#This Row],[summons_number]],GeocodeResults!A:G,6,FALSE)</f>
        <v>40.723309999999998</v>
      </c>
      <c r="T822">
        <f>VLOOKUP(Table3[[#This Row],[summons_number]],GeocodeResults!A:G,7,FALSE)</f>
        <v>-73.994709999999998</v>
      </c>
    </row>
    <row r="823" spans="1:20" x14ac:dyDescent="0.25">
      <c r="A823">
        <v>7391084748</v>
      </c>
      <c r="B823" s="1">
        <v>41551</v>
      </c>
      <c r="C823">
        <v>20</v>
      </c>
      <c r="D823">
        <f>VLOOKUP(Table3[[#This Row],[violation_code]],Table2[[violation_code]:[category]],3,FALSE)</f>
        <v>2</v>
      </c>
      <c r="E823">
        <v>353164</v>
      </c>
      <c r="F823">
        <v>320</v>
      </c>
      <c r="G823">
        <v>320</v>
      </c>
      <c r="H823" t="s">
        <v>12</v>
      </c>
      <c r="I823">
        <v>1520</v>
      </c>
      <c r="J823" s="2">
        <v>0.63888888888888895</v>
      </c>
      <c r="K823">
        <v>15</v>
      </c>
      <c r="L823">
        <v>280</v>
      </c>
      <c r="M823" t="s">
        <v>19</v>
      </c>
      <c r="N823" t="str">
        <f>CONCATENATE(Table3[[#This Row],[house_number]], " ",Table3[[#This Row],[street_name]])</f>
        <v>280 Mott St</v>
      </c>
      <c r="O823" t="s">
        <v>103</v>
      </c>
      <c r="P823" t="s">
        <v>13</v>
      </c>
      <c r="Q823">
        <v>10014</v>
      </c>
      <c r="R823" t="str">
        <f>CONCATENATE(Table3[[#This Row],[address]],",",Table3[[#This Row],[city]],",",Table3[[#This Row],[state]])</f>
        <v>280 Mott St,New York,NY</v>
      </c>
      <c r="S823">
        <f>VLOOKUP(Table3[[#This Row],[summons_number]],GeocodeResults!A:G,6,FALSE)</f>
        <v>40.724209999999999</v>
      </c>
      <c r="T823">
        <f>VLOOKUP(Table3[[#This Row],[summons_number]],GeocodeResults!A:G,7,FALSE)</f>
        <v>-73.994315999999998</v>
      </c>
    </row>
    <row r="824" spans="1:20" x14ac:dyDescent="0.25">
      <c r="A824">
        <v>7391084694</v>
      </c>
      <c r="B824" s="1">
        <v>41551</v>
      </c>
      <c r="C824">
        <v>20</v>
      </c>
      <c r="D824">
        <f>VLOOKUP(Table3[[#This Row],[violation_code]],Table2[[violation_code]:[category]],3,FALSE)</f>
        <v>2</v>
      </c>
      <c r="E824">
        <v>353164</v>
      </c>
      <c r="F824">
        <v>303</v>
      </c>
      <c r="G824">
        <v>303</v>
      </c>
      <c r="H824" t="s">
        <v>12</v>
      </c>
      <c r="I824">
        <v>1503</v>
      </c>
      <c r="J824" s="2">
        <v>0.62708333333333333</v>
      </c>
      <c r="K824">
        <v>15</v>
      </c>
      <c r="L824">
        <v>247</v>
      </c>
      <c r="M824" t="s">
        <v>24</v>
      </c>
      <c r="N824" t="str">
        <f>CONCATENATE(Table3[[#This Row],[house_number]], " ",Table3[[#This Row],[street_name]])</f>
        <v>247 Mulberry St</v>
      </c>
      <c r="O824" t="s">
        <v>103</v>
      </c>
      <c r="P824" t="s">
        <v>13</v>
      </c>
      <c r="Q824">
        <v>10014</v>
      </c>
      <c r="R824" t="str">
        <f>CONCATENATE(Table3[[#This Row],[address]],",",Table3[[#This Row],[city]],",",Table3[[#This Row],[state]])</f>
        <v>247 Mulberry St,New York,NY</v>
      </c>
      <c r="S824">
        <f>VLOOKUP(Table3[[#This Row],[summons_number]],GeocodeResults!A:G,6,FALSE)</f>
        <v>40.723087</v>
      </c>
      <c r="T824">
        <f>VLOOKUP(Table3[[#This Row],[summons_number]],GeocodeResults!A:G,7,FALSE)</f>
        <v>-73.995895000000004</v>
      </c>
    </row>
    <row r="825" spans="1:20" x14ac:dyDescent="0.25">
      <c r="A825">
        <v>7391084682</v>
      </c>
      <c r="B825" s="1">
        <v>41551</v>
      </c>
      <c r="C825">
        <v>20</v>
      </c>
      <c r="D825">
        <f>VLOOKUP(Table3[[#This Row],[violation_code]],Table2[[violation_code]:[category]],3,FALSE)</f>
        <v>2</v>
      </c>
      <c r="E825">
        <v>353164</v>
      </c>
      <c r="F825">
        <v>301</v>
      </c>
      <c r="G825">
        <v>301</v>
      </c>
      <c r="H825" t="s">
        <v>12</v>
      </c>
      <c r="I825">
        <v>1501</v>
      </c>
      <c r="J825" s="2">
        <v>0.62569444444444444</v>
      </c>
      <c r="K825">
        <v>15</v>
      </c>
      <c r="L825">
        <v>44</v>
      </c>
      <c r="M825" t="s">
        <v>45</v>
      </c>
      <c r="N825" t="str">
        <f>CONCATENATE(Table3[[#This Row],[house_number]], " ",Table3[[#This Row],[street_name]])</f>
        <v>44 Prince St</v>
      </c>
      <c r="O825" t="s">
        <v>103</v>
      </c>
      <c r="P825" t="s">
        <v>13</v>
      </c>
      <c r="Q825">
        <v>10014</v>
      </c>
      <c r="R825" t="str">
        <f>CONCATENATE(Table3[[#This Row],[address]],",",Table3[[#This Row],[city]],",",Table3[[#This Row],[state]])</f>
        <v>44 Prince St,New York,NY</v>
      </c>
      <c r="S825">
        <f>VLOOKUP(Table3[[#This Row],[summons_number]],GeocodeResults!A:G,6,FALSE)</f>
        <v>40.723263000000003</v>
      </c>
      <c r="T825">
        <f>VLOOKUP(Table3[[#This Row],[summons_number]],GeocodeResults!A:G,7,FALSE)</f>
        <v>-73.995609999999999</v>
      </c>
    </row>
    <row r="826" spans="1:20" x14ac:dyDescent="0.25">
      <c r="A826">
        <v>7391084670</v>
      </c>
      <c r="B826" s="1">
        <v>41551</v>
      </c>
      <c r="C826">
        <v>20</v>
      </c>
      <c r="D826">
        <f>VLOOKUP(Table3[[#This Row],[violation_code]],Table2[[violation_code]:[category]],3,FALSE)</f>
        <v>2</v>
      </c>
      <c r="E826">
        <v>353164</v>
      </c>
      <c r="F826">
        <v>239</v>
      </c>
      <c r="G826">
        <v>239</v>
      </c>
      <c r="H826" t="s">
        <v>12</v>
      </c>
      <c r="I826">
        <v>1439</v>
      </c>
      <c r="J826" s="2">
        <v>0.61041666666666672</v>
      </c>
      <c r="K826">
        <v>14</v>
      </c>
      <c r="L826">
        <v>28</v>
      </c>
      <c r="M826" t="s">
        <v>45</v>
      </c>
      <c r="N826" t="str">
        <f>CONCATENATE(Table3[[#This Row],[house_number]], " ",Table3[[#This Row],[street_name]])</f>
        <v>28 Prince St</v>
      </c>
      <c r="O826" t="s">
        <v>103</v>
      </c>
      <c r="P826" t="s">
        <v>13</v>
      </c>
      <c r="Q826">
        <v>10014</v>
      </c>
      <c r="R826" t="str">
        <f>CONCATENATE(Table3[[#This Row],[address]],",",Table3[[#This Row],[city]],",",Table3[[#This Row],[state]])</f>
        <v>28 Prince St,New York,NY</v>
      </c>
      <c r="S826">
        <f>VLOOKUP(Table3[[#This Row],[summons_number]],GeocodeResults!A:G,6,FALSE)</f>
        <v>40.722940000000001</v>
      </c>
      <c r="T826">
        <f>VLOOKUP(Table3[[#This Row],[summons_number]],GeocodeResults!A:G,7,FALSE)</f>
        <v>-73.994820000000004</v>
      </c>
    </row>
    <row r="827" spans="1:20" x14ac:dyDescent="0.25">
      <c r="A827">
        <v>7391084657</v>
      </c>
      <c r="B827" s="1">
        <v>41551</v>
      </c>
      <c r="C827">
        <v>20</v>
      </c>
      <c r="D827">
        <f>VLOOKUP(Table3[[#This Row],[violation_code]],Table2[[violation_code]:[category]],3,FALSE)</f>
        <v>2</v>
      </c>
      <c r="E827">
        <v>353164</v>
      </c>
      <c r="F827">
        <v>218</v>
      </c>
      <c r="G827">
        <v>218</v>
      </c>
      <c r="H827" t="s">
        <v>12</v>
      </c>
      <c r="I827">
        <v>1418</v>
      </c>
      <c r="J827" s="2">
        <v>0.59583333333333333</v>
      </c>
      <c r="K827">
        <v>14</v>
      </c>
      <c r="L827">
        <v>24</v>
      </c>
      <c r="M827" t="s">
        <v>45</v>
      </c>
      <c r="N827" t="str">
        <f>CONCATENATE(Table3[[#This Row],[house_number]], " ",Table3[[#This Row],[street_name]])</f>
        <v>24 Prince St</v>
      </c>
      <c r="O827" t="s">
        <v>103</v>
      </c>
      <c r="P827" t="s">
        <v>13</v>
      </c>
      <c r="Q827">
        <v>10014</v>
      </c>
      <c r="R827" t="str">
        <f>CONCATENATE(Table3[[#This Row],[address]],",",Table3[[#This Row],[city]],",",Table3[[#This Row],[state]])</f>
        <v>24 Prince St,New York,NY</v>
      </c>
      <c r="S827">
        <f>VLOOKUP(Table3[[#This Row],[summons_number]],GeocodeResults!A:G,6,FALSE)</f>
        <v>40.722850000000001</v>
      </c>
      <c r="T827">
        <f>VLOOKUP(Table3[[#This Row],[summons_number]],GeocodeResults!A:G,7,FALSE)</f>
        <v>-73.994609999999994</v>
      </c>
    </row>
    <row r="828" spans="1:20" x14ac:dyDescent="0.25">
      <c r="A828">
        <v>7391084645</v>
      </c>
      <c r="B828" s="1">
        <v>41551</v>
      </c>
      <c r="C828">
        <v>20</v>
      </c>
      <c r="D828">
        <f>VLOOKUP(Table3[[#This Row],[violation_code]],Table2[[violation_code]:[category]],3,FALSE)</f>
        <v>2</v>
      </c>
      <c r="E828">
        <v>353164</v>
      </c>
      <c r="F828">
        <v>210</v>
      </c>
      <c r="G828">
        <v>210</v>
      </c>
      <c r="H828" t="s">
        <v>12</v>
      </c>
      <c r="I828">
        <v>1410</v>
      </c>
      <c r="J828" s="2">
        <v>0.59027777777777779</v>
      </c>
      <c r="K828">
        <v>14</v>
      </c>
      <c r="L828">
        <v>10</v>
      </c>
      <c r="M828" t="s">
        <v>43</v>
      </c>
      <c r="N828" t="str">
        <f>CONCATENATE(Table3[[#This Row],[house_number]], " ",Table3[[#This Row],[street_name]])</f>
        <v>10 Spring St</v>
      </c>
      <c r="O828" t="s">
        <v>103</v>
      </c>
      <c r="P828" t="s">
        <v>13</v>
      </c>
      <c r="Q828">
        <v>10014</v>
      </c>
      <c r="R828" t="str">
        <f>CONCATENATE(Table3[[#This Row],[address]],",",Table3[[#This Row],[city]],",",Table3[[#This Row],[state]])</f>
        <v>10 Spring St,New York,NY</v>
      </c>
      <c r="S828">
        <f>VLOOKUP(Table3[[#This Row],[summons_number]],GeocodeResults!A:G,6,FALSE)</f>
        <v>40.721179999999997</v>
      </c>
      <c r="T828">
        <f>VLOOKUP(Table3[[#This Row],[summons_number]],GeocodeResults!A:G,7,FALSE)</f>
        <v>-73.994545000000002</v>
      </c>
    </row>
    <row r="829" spans="1:20" x14ac:dyDescent="0.25">
      <c r="A829">
        <v>7391084621</v>
      </c>
      <c r="B829" s="1">
        <v>41551</v>
      </c>
      <c r="C829">
        <v>48</v>
      </c>
      <c r="D829">
        <f>VLOOKUP(Table3[[#This Row],[violation_code]],Table2[[violation_code]:[category]],3,FALSE)</f>
        <v>3</v>
      </c>
      <c r="E829">
        <v>353164</v>
      </c>
      <c r="F829">
        <v>138</v>
      </c>
      <c r="G829">
        <v>138</v>
      </c>
      <c r="H829" t="s">
        <v>12</v>
      </c>
      <c r="I829">
        <v>1338</v>
      </c>
      <c r="J829" s="2">
        <v>0.56805555555555554</v>
      </c>
      <c r="K829">
        <v>13</v>
      </c>
      <c r="L829">
        <v>179</v>
      </c>
      <c r="M829" t="s">
        <v>38</v>
      </c>
      <c r="N829" t="str">
        <f>CONCATENATE(Table3[[#This Row],[house_number]], " ",Table3[[#This Row],[street_name]])</f>
        <v>179 Chrystie St</v>
      </c>
      <c r="O829" t="s">
        <v>103</v>
      </c>
      <c r="P829" t="s">
        <v>13</v>
      </c>
      <c r="Q829">
        <v>10014</v>
      </c>
      <c r="R829" t="str">
        <f>CONCATENATE(Table3[[#This Row],[address]],",",Table3[[#This Row],[city]],",",Table3[[#This Row],[state]])</f>
        <v>179 Chrystie St,New York,NY</v>
      </c>
      <c r="S829">
        <f>VLOOKUP(Table3[[#This Row],[summons_number]],GeocodeResults!A:G,6,FALSE)</f>
        <v>40.721302000000001</v>
      </c>
      <c r="T829">
        <f>VLOOKUP(Table3[[#This Row],[summons_number]],GeocodeResults!A:G,7,FALSE)</f>
        <v>-73.992289999999997</v>
      </c>
    </row>
    <row r="830" spans="1:20" x14ac:dyDescent="0.25">
      <c r="A830">
        <v>7391084608</v>
      </c>
      <c r="B830" s="1">
        <v>41551</v>
      </c>
      <c r="C830">
        <v>20</v>
      </c>
      <c r="D830">
        <f>VLOOKUP(Table3[[#This Row],[violation_code]],Table2[[violation_code]:[category]],3,FALSE)</f>
        <v>2</v>
      </c>
      <c r="E830">
        <v>353164</v>
      </c>
      <c r="F830">
        <v>1254</v>
      </c>
      <c r="G830">
        <v>54</v>
      </c>
      <c r="H830" t="s">
        <v>12</v>
      </c>
      <c r="I830">
        <v>1254</v>
      </c>
      <c r="J830" s="2">
        <v>0.53749999999999998</v>
      </c>
      <c r="K830">
        <v>12</v>
      </c>
      <c r="L830">
        <v>137</v>
      </c>
      <c r="M830" t="s">
        <v>26</v>
      </c>
      <c r="N830" t="str">
        <f>CONCATENATE(Table3[[#This Row],[house_number]], " ",Table3[[#This Row],[street_name]])</f>
        <v>137 E Houston St</v>
      </c>
      <c r="O830" t="s">
        <v>103</v>
      </c>
      <c r="P830" t="s">
        <v>13</v>
      </c>
      <c r="Q830">
        <v>10014</v>
      </c>
      <c r="R830" t="str">
        <f>CONCATENATE(Table3[[#This Row],[address]],",",Table3[[#This Row],[city]],",",Table3[[#This Row],[state]])</f>
        <v>137 E Houston St,New York,NY</v>
      </c>
      <c r="S830">
        <f>VLOOKUP(Table3[[#This Row],[summons_number]],GeocodeResults!A:G,6,FALSE)</f>
        <v>40.72334</v>
      </c>
      <c r="T830">
        <f>VLOOKUP(Table3[[#This Row],[summons_number]],GeocodeResults!A:G,7,FALSE)</f>
        <v>-73.990170000000006</v>
      </c>
    </row>
    <row r="831" spans="1:20" x14ac:dyDescent="0.25">
      <c r="A831">
        <v>7391084591</v>
      </c>
      <c r="B831" s="1">
        <v>41551</v>
      </c>
      <c r="C831">
        <v>71</v>
      </c>
      <c r="D831">
        <f>VLOOKUP(Table3[[#This Row],[violation_code]],Table2[[violation_code]:[category]],3,FALSE)</f>
        <v>5</v>
      </c>
      <c r="E831">
        <v>353164</v>
      </c>
      <c r="F831">
        <v>1248</v>
      </c>
      <c r="G831">
        <v>48</v>
      </c>
      <c r="H831" t="s">
        <v>12</v>
      </c>
      <c r="I831">
        <v>1248</v>
      </c>
      <c r="J831" s="2">
        <v>0.53333333333333333</v>
      </c>
      <c r="K831">
        <v>12</v>
      </c>
      <c r="L831">
        <v>189</v>
      </c>
      <c r="M831" t="s">
        <v>41</v>
      </c>
      <c r="N831" t="str">
        <f>CONCATENATE(Table3[[#This Row],[house_number]], " ",Table3[[#This Row],[street_name]])</f>
        <v>189 Allen St</v>
      </c>
      <c r="O831" t="s">
        <v>103</v>
      </c>
      <c r="P831" t="s">
        <v>13</v>
      </c>
      <c r="Q831">
        <v>10014</v>
      </c>
      <c r="R831" t="str">
        <f>CONCATENATE(Table3[[#This Row],[address]],",",Table3[[#This Row],[city]],",",Table3[[#This Row],[state]])</f>
        <v>189 Allen St,New York,NY</v>
      </c>
      <c r="S831">
        <f>VLOOKUP(Table3[[#This Row],[summons_number]],GeocodeResults!A:G,6,FALSE)</f>
        <v>40.722915999999998</v>
      </c>
      <c r="T831">
        <f>VLOOKUP(Table3[[#This Row],[summons_number]],GeocodeResults!A:G,7,FALSE)</f>
        <v>-73.988730000000004</v>
      </c>
    </row>
    <row r="832" spans="1:20" x14ac:dyDescent="0.25">
      <c r="A832">
        <v>7391084580</v>
      </c>
      <c r="B832" s="1">
        <v>41551</v>
      </c>
      <c r="C832">
        <v>37</v>
      </c>
      <c r="D832">
        <f>VLOOKUP(Table3[[#This Row],[violation_code]],Table2[[violation_code]:[category]],3,FALSE)</f>
        <v>4</v>
      </c>
      <c r="E832">
        <v>353164</v>
      </c>
      <c r="F832">
        <v>1243</v>
      </c>
      <c r="G832">
        <v>43</v>
      </c>
      <c r="H832" t="s">
        <v>12</v>
      </c>
      <c r="I832">
        <v>1243</v>
      </c>
      <c r="J832" s="2">
        <v>0.52986111111111112</v>
      </c>
      <c r="K832">
        <v>12</v>
      </c>
      <c r="L832">
        <v>163</v>
      </c>
      <c r="M832" t="s">
        <v>41</v>
      </c>
      <c r="N832" t="str">
        <f>CONCATENATE(Table3[[#This Row],[house_number]], " ",Table3[[#This Row],[street_name]])</f>
        <v>163 Allen St</v>
      </c>
      <c r="O832" t="s">
        <v>103</v>
      </c>
      <c r="P832" t="s">
        <v>13</v>
      </c>
      <c r="Q832">
        <v>10014</v>
      </c>
      <c r="R832" t="str">
        <f>CONCATENATE(Table3[[#This Row],[address]],",",Table3[[#This Row],[city]],",",Table3[[#This Row],[state]])</f>
        <v>163 Allen St,New York,NY</v>
      </c>
      <c r="S832">
        <f>VLOOKUP(Table3[[#This Row],[summons_number]],GeocodeResults!A:G,6,FALSE)</f>
        <v>40.721268000000002</v>
      </c>
      <c r="T832">
        <f>VLOOKUP(Table3[[#This Row],[summons_number]],GeocodeResults!A:G,7,FALSE)</f>
        <v>-73.989530000000002</v>
      </c>
    </row>
    <row r="833" spans="1:20" x14ac:dyDescent="0.25">
      <c r="A833">
        <v>7391084797</v>
      </c>
      <c r="B833" s="1">
        <v>41551</v>
      </c>
      <c r="C833">
        <v>20</v>
      </c>
      <c r="D833">
        <f>VLOOKUP(Table3[[#This Row],[violation_code]],Table2[[violation_code]:[category]],3,FALSE)</f>
        <v>2</v>
      </c>
      <c r="E833">
        <v>353164</v>
      </c>
      <c r="F833">
        <v>417</v>
      </c>
      <c r="G833">
        <v>417</v>
      </c>
      <c r="H833" t="s">
        <v>12</v>
      </c>
      <c r="I833">
        <v>1617</v>
      </c>
      <c r="J833" s="2">
        <v>0.67847222222222225</v>
      </c>
      <c r="K833">
        <v>16</v>
      </c>
      <c r="L833">
        <v>108</v>
      </c>
      <c r="M833" t="s">
        <v>44</v>
      </c>
      <c r="N833" t="str">
        <f>CONCATENATE(Table3[[#This Row],[house_number]], " ",Table3[[#This Row],[street_name]])</f>
        <v>108 Crosby St</v>
      </c>
      <c r="O833" t="s">
        <v>103</v>
      </c>
      <c r="P833" t="s">
        <v>13</v>
      </c>
      <c r="Q833">
        <v>10014</v>
      </c>
      <c r="R833" t="str">
        <f>CONCATENATE(Table3[[#This Row],[address]],",",Table3[[#This Row],[city]],",",Table3[[#This Row],[state]])</f>
        <v>108 Crosby St,New York,NY</v>
      </c>
      <c r="S833">
        <f>VLOOKUP(Table3[[#This Row],[summons_number]],GeocodeResults!A:G,6,FALSE)</f>
        <v>40.723934</v>
      </c>
      <c r="T833">
        <f>VLOOKUP(Table3[[#This Row],[summons_number]],GeocodeResults!A:G,7,FALSE)</f>
        <v>-73.996994000000001</v>
      </c>
    </row>
    <row r="834" spans="1:20" x14ac:dyDescent="0.25">
      <c r="A834">
        <v>7391084785</v>
      </c>
      <c r="B834" s="1">
        <v>41551</v>
      </c>
      <c r="C834">
        <v>20</v>
      </c>
      <c r="D834">
        <f>VLOOKUP(Table3[[#This Row],[violation_code]],Table2[[violation_code]:[category]],3,FALSE)</f>
        <v>2</v>
      </c>
      <c r="E834">
        <v>353164</v>
      </c>
      <c r="F834">
        <v>416</v>
      </c>
      <c r="G834">
        <v>416</v>
      </c>
      <c r="H834" t="s">
        <v>12</v>
      </c>
      <c r="I834">
        <v>1616</v>
      </c>
      <c r="J834" s="2">
        <v>0.6777777777777777</v>
      </c>
      <c r="K834">
        <v>16</v>
      </c>
      <c r="L834">
        <v>116</v>
      </c>
      <c r="M834" t="s">
        <v>44</v>
      </c>
      <c r="N834" t="str">
        <f>CONCATENATE(Table3[[#This Row],[house_number]], " ",Table3[[#This Row],[street_name]])</f>
        <v>116 Crosby St</v>
      </c>
      <c r="O834" t="s">
        <v>103</v>
      </c>
      <c r="P834" t="s">
        <v>13</v>
      </c>
      <c r="Q834">
        <v>10014</v>
      </c>
      <c r="R834" t="str">
        <f>CONCATENATE(Table3[[#This Row],[address]],",",Table3[[#This Row],[city]],",",Table3[[#This Row],[state]])</f>
        <v>116 Crosby St,New York,NY</v>
      </c>
      <c r="S834">
        <f>VLOOKUP(Table3[[#This Row],[summons_number]],GeocodeResults!A:G,6,FALSE)</f>
        <v>40.724227999999997</v>
      </c>
      <c r="T834">
        <f>VLOOKUP(Table3[[#This Row],[summons_number]],GeocodeResults!A:G,7,FALSE)</f>
        <v>-73.996750000000006</v>
      </c>
    </row>
    <row r="835" spans="1:20" x14ac:dyDescent="0.25">
      <c r="A835">
        <v>7391084773</v>
      </c>
      <c r="B835" s="1">
        <v>41551</v>
      </c>
      <c r="C835">
        <v>20</v>
      </c>
      <c r="D835">
        <f>VLOOKUP(Table3[[#This Row],[violation_code]],Table2[[violation_code]:[category]],3,FALSE)</f>
        <v>2</v>
      </c>
      <c r="E835">
        <v>353164</v>
      </c>
      <c r="F835">
        <v>413</v>
      </c>
      <c r="G835">
        <v>413</v>
      </c>
      <c r="H835" t="s">
        <v>12</v>
      </c>
      <c r="I835">
        <v>1613</v>
      </c>
      <c r="J835" s="2">
        <v>0.67569444444444438</v>
      </c>
      <c r="K835">
        <v>16</v>
      </c>
      <c r="L835">
        <v>130</v>
      </c>
      <c r="M835" t="s">
        <v>44</v>
      </c>
      <c r="N835" t="str">
        <f>CONCATENATE(Table3[[#This Row],[house_number]], " ",Table3[[#This Row],[street_name]])</f>
        <v>130 Crosby St</v>
      </c>
      <c r="O835" t="s">
        <v>103</v>
      </c>
      <c r="P835" t="s">
        <v>13</v>
      </c>
      <c r="Q835">
        <v>10014</v>
      </c>
      <c r="R835" t="str">
        <f>CONCATENATE(Table3[[#This Row],[address]],",",Table3[[#This Row],[city]],",",Table3[[#This Row],[state]])</f>
        <v>130 Crosby St,New York,NY</v>
      </c>
      <c r="S835">
        <f>VLOOKUP(Table3[[#This Row],[summons_number]],GeocodeResults!A:G,6,FALSE)</f>
        <v>40.724710000000002</v>
      </c>
      <c r="T835">
        <f>VLOOKUP(Table3[[#This Row],[summons_number]],GeocodeResults!A:G,7,FALSE)</f>
        <v>-73.996346000000003</v>
      </c>
    </row>
    <row r="836" spans="1:20" x14ac:dyDescent="0.25">
      <c r="A836">
        <v>7391084761</v>
      </c>
      <c r="B836" s="1">
        <v>41551</v>
      </c>
      <c r="C836">
        <v>16</v>
      </c>
      <c r="D836">
        <f>VLOOKUP(Table3[[#This Row],[violation_code]],Table2[[violation_code]:[category]],3,FALSE)</f>
        <v>2</v>
      </c>
      <c r="E836">
        <v>353164</v>
      </c>
      <c r="F836">
        <v>329</v>
      </c>
      <c r="G836">
        <v>329</v>
      </c>
      <c r="H836" t="s">
        <v>12</v>
      </c>
      <c r="I836">
        <v>1529</v>
      </c>
      <c r="J836" s="2">
        <v>0.64513888888888882</v>
      </c>
      <c r="K836">
        <v>15</v>
      </c>
      <c r="L836">
        <v>270</v>
      </c>
      <c r="M836" t="s">
        <v>18</v>
      </c>
      <c r="N836" t="str">
        <f>CONCATENATE(Table3[[#This Row],[house_number]], " ",Table3[[#This Row],[street_name]])</f>
        <v>270 Lafayette St</v>
      </c>
      <c r="O836" t="s">
        <v>103</v>
      </c>
      <c r="P836" t="s">
        <v>13</v>
      </c>
      <c r="Q836">
        <v>10014</v>
      </c>
      <c r="R836" t="str">
        <f>CONCATENATE(Table3[[#This Row],[address]],",",Table3[[#This Row],[city]],",",Table3[[#This Row],[state]])</f>
        <v>270 Lafayette St,New York,NY</v>
      </c>
      <c r="S836">
        <f>VLOOKUP(Table3[[#This Row],[summons_number]],GeocodeResults!A:G,6,FALSE)</f>
        <v>40.723796999999998</v>
      </c>
      <c r="T836">
        <f>VLOOKUP(Table3[[#This Row],[summons_number]],GeocodeResults!A:G,7,FALSE)</f>
        <v>-73.996470000000002</v>
      </c>
    </row>
    <row r="837" spans="1:20" x14ac:dyDescent="0.25">
      <c r="A837">
        <v>7391084700</v>
      </c>
      <c r="B837" s="1">
        <v>41551</v>
      </c>
      <c r="C837">
        <v>16</v>
      </c>
      <c r="D837">
        <f>VLOOKUP(Table3[[#This Row],[violation_code]],Table2[[violation_code]:[category]],3,FALSE)</f>
        <v>2</v>
      </c>
      <c r="E837">
        <v>353164</v>
      </c>
      <c r="F837">
        <v>307</v>
      </c>
      <c r="G837">
        <v>307</v>
      </c>
      <c r="H837" t="s">
        <v>12</v>
      </c>
      <c r="I837">
        <v>1507</v>
      </c>
      <c r="J837" s="2">
        <v>0.62986111111111109</v>
      </c>
      <c r="K837">
        <v>15</v>
      </c>
      <c r="L837">
        <v>281</v>
      </c>
      <c r="M837" t="s">
        <v>18</v>
      </c>
      <c r="N837" t="str">
        <f>CONCATENATE(Table3[[#This Row],[house_number]], " ",Table3[[#This Row],[street_name]])</f>
        <v>281 Lafayette St</v>
      </c>
      <c r="O837" t="s">
        <v>103</v>
      </c>
      <c r="P837" t="s">
        <v>13</v>
      </c>
      <c r="Q837">
        <v>10014</v>
      </c>
      <c r="R837" t="str">
        <f>CONCATENATE(Table3[[#This Row],[address]],",",Table3[[#This Row],[city]],",",Table3[[#This Row],[state]])</f>
        <v>281 Lafayette St,New York,NY</v>
      </c>
      <c r="S837">
        <f>VLOOKUP(Table3[[#This Row],[summons_number]],GeocodeResults!A:G,6,FALSE)</f>
        <v>40.723950000000002</v>
      </c>
      <c r="T837">
        <f>VLOOKUP(Table3[[#This Row],[summons_number]],GeocodeResults!A:G,7,FALSE)</f>
        <v>-73.996179999999995</v>
      </c>
    </row>
    <row r="838" spans="1:20" x14ac:dyDescent="0.25">
      <c r="A838">
        <v>7391084610</v>
      </c>
      <c r="B838" s="1">
        <v>41551</v>
      </c>
      <c r="C838">
        <v>20</v>
      </c>
      <c r="D838">
        <f>VLOOKUP(Table3[[#This Row],[violation_code]],Table2[[violation_code]:[category]],3,FALSE)</f>
        <v>2</v>
      </c>
      <c r="E838">
        <v>353164</v>
      </c>
      <c r="F838">
        <v>101</v>
      </c>
      <c r="G838">
        <v>101</v>
      </c>
      <c r="H838" t="s">
        <v>12</v>
      </c>
      <c r="I838">
        <v>1301</v>
      </c>
      <c r="J838" s="2">
        <v>0.54236111111111118</v>
      </c>
      <c r="K838">
        <v>13</v>
      </c>
      <c r="L838">
        <v>49</v>
      </c>
      <c r="M838" t="s">
        <v>34</v>
      </c>
      <c r="N838" t="str">
        <f>CONCATENATE(Table3[[#This Row],[house_number]], " ",Table3[[#This Row],[street_name]])</f>
        <v>49 Stanton St</v>
      </c>
      <c r="O838" t="s">
        <v>103</v>
      </c>
      <c r="P838" t="s">
        <v>13</v>
      </c>
      <c r="Q838">
        <v>10014</v>
      </c>
      <c r="R838" t="str">
        <f>CONCATENATE(Table3[[#This Row],[address]],",",Table3[[#This Row],[city]],",",Table3[[#This Row],[state]])</f>
        <v>49 Stanton St,New York,NY</v>
      </c>
      <c r="S838">
        <f>VLOOKUP(Table3[[#This Row],[summons_number]],GeocodeResults!A:G,6,FALSE)</f>
        <v>40.722014999999999</v>
      </c>
      <c r="T838">
        <f>VLOOKUP(Table3[[#This Row],[summons_number]],GeocodeResults!A:G,7,FALSE)</f>
        <v>-73.990549999999999</v>
      </c>
    </row>
    <row r="839" spans="1:20" x14ac:dyDescent="0.25">
      <c r="A839">
        <v>7391085133</v>
      </c>
      <c r="B839" s="1">
        <v>41552</v>
      </c>
      <c r="C839">
        <v>20</v>
      </c>
      <c r="D839">
        <f>VLOOKUP(Table3[[#This Row],[violation_code]],Table2[[violation_code]:[category]],3,FALSE)</f>
        <v>2</v>
      </c>
      <c r="E839">
        <v>353164</v>
      </c>
      <c r="F839">
        <v>425</v>
      </c>
      <c r="G839">
        <v>425</v>
      </c>
      <c r="H839" t="s">
        <v>12</v>
      </c>
      <c r="I839">
        <v>1625</v>
      </c>
      <c r="J839" s="2">
        <v>0.68402777777777779</v>
      </c>
      <c r="K839">
        <v>16</v>
      </c>
      <c r="L839">
        <v>190</v>
      </c>
      <c r="M839" t="s">
        <v>27</v>
      </c>
      <c r="N839" t="str">
        <f>CONCATENATE(Table3[[#This Row],[house_number]], " ",Table3[[#This Row],[street_name]])</f>
        <v>190 Elizabeth St</v>
      </c>
      <c r="O839" t="s">
        <v>103</v>
      </c>
      <c r="P839" t="s">
        <v>13</v>
      </c>
      <c r="Q839">
        <v>10014</v>
      </c>
      <c r="R839" t="str">
        <f>CONCATENATE(Table3[[#This Row],[address]],",",Table3[[#This Row],[city]],",",Table3[[#This Row],[state]])</f>
        <v>190 Elizabeth St,New York,NY</v>
      </c>
      <c r="S839">
        <f>VLOOKUP(Table3[[#This Row],[summons_number]],GeocodeResults!A:G,6,FALSE)</f>
        <v>40.721558000000002</v>
      </c>
      <c r="T839">
        <f>VLOOKUP(Table3[[#This Row],[summons_number]],GeocodeResults!A:G,7,FALSE)</f>
        <v>-73.994540000000001</v>
      </c>
    </row>
    <row r="840" spans="1:20" x14ac:dyDescent="0.25">
      <c r="A840">
        <v>7391085091</v>
      </c>
      <c r="B840" s="1">
        <v>41552</v>
      </c>
      <c r="C840">
        <v>14</v>
      </c>
      <c r="D840">
        <f>VLOOKUP(Table3[[#This Row],[violation_code]],Table2[[violation_code]:[category]],3,FALSE)</f>
        <v>2</v>
      </c>
      <c r="E840">
        <v>353164</v>
      </c>
      <c r="F840">
        <v>408</v>
      </c>
      <c r="G840">
        <v>408</v>
      </c>
      <c r="H840" t="s">
        <v>12</v>
      </c>
      <c r="I840">
        <v>1608</v>
      </c>
      <c r="J840" s="2">
        <v>0.67222222222222217</v>
      </c>
      <c r="K840">
        <v>16</v>
      </c>
      <c r="L840">
        <v>202</v>
      </c>
      <c r="M840" t="s">
        <v>20</v>
      </c>
      <c r="N840" t="str">
        <f>CONCATENATE(Table3[[#This Row],[house_number]], " ",Table3[[#This Row],[street_name]])</f>
        <v>202 Bowery</v>
      </c>
      <c r="O840" t="s">
        <v>103</v>
      </c>
      <c r="P840" t="s">
        <v>13</v>
      </c>
      <c r="Q840">
        <v>10014</v>
      </c>
      <c r="R840" t="str">
        <f>CONCATENATE(Table3[[#This Row],[address]],",",Table3[[#This Row],[city]],",",Table3[[#This Row],[state]])</f>
        <v>202 Bowery,New York,NY</v>
      </c>
      <c r="S840">
        <f>VLOOKUP(Table3[[#This Row],[summons_number]],GeocodeResults!A:G,6,FALSE)</f>
        <v>40.721386000000003</v>
      </c>
      <c r="T840">
        <f>VLOOKUP(Table3[[#This Row],[summons_number]],GeocodeResults!A:G,7,FALSE)</f>
        <v>-73.993700000000004</v>
      </c>
    </row>
    <row r="841" spans="1:20" x14ac:dyDescent="0.25">
      <c r="A841">
        <v>7391085066</v>
      </c>
      <c r="B841" s="1">
        <v>41552</v>
      </c>
      <c r="C841">
        <v>20</v>
      </c>
      <c r="D841">
        <f>VLOOKUP(Table3[[#This Row],[violation_code]],Table2[[violation_code]:[category]],3,FALSE)</f>
        <v>2</v>
      </c>
      <c r="E841">
        <v>353164</v>
      </c>
      <c r="F841">
        <v>353</v>
      </c>
      <c r="G841">
        <v>353</v>
      </c>
      <c r="H841" t="s">
        <v>12</v>
      </c>
      <c r="I841">
        <v>1553</v>
      </c>
      <c r="J841" s="2">
        <v>0.66180555555555554</v>
      </c>
      <c r="K841">
        <v>15</v>
      </c>
      <c r="L841">
        <v>210</v>
      </c>
      <c r="M841" t="s">
        <v>27</v>
      </c>
      <c r="N841" t="str">
        <f>CONCATENATE(Table3[[#This Row],[house_number]], " ",Table3[[#This Row],[street_name]])</f>
        <v>210 Elizabeth St</v>
      </c>
      <c r="O841" t="s">
        <v>103</v>
      </c>
      <c r="P841" t="s">
        <v>13</v>
      </c>
      <c r="Q841">
        <v>10014</v>
      </c>
      <c r="R841" t="str">
        <f>CONCATENATE(Table3[[#This Row],[address]],",",Table3[[#This Row],[city]],",",Table3[[#This Row],[state]])</f>
        <v>210 Elizabeth St,New York,NY</v>
      </c>
      <c r="S841">
        <f>VLOOKUP(Table3[[#This Row],[summons_number]],GeocodeResults!A:G,6,FALSE)</f>
        <v>40.722293999999998</v>
      </c>
      <c r="T841">
        <f>VLOOKUP(Table3[[#This Row],[summons_number]],GeocodeResults!A:G,7,FALSE)</f>
        <v>-73.994249999999994</v>
      </c>
    </row>
    <row r="842" spans="1:20" x14ac:dyDescent="0.25">
      <c r="A842">
        <v>7391084992</v>
      </c>
      <c r="B842" s="1">
        <v>41552</v>
      </c>
      <c r="C842">
        <v>71</v>
      </c>
      <c r="D842">
        <f>VLOOKUP(Table3[[#This Row],[violation_code]],Table2[[violation_code]:[category]],3,FALSE)</f>
        <v>5</v>
      </c>
      <c r="E842">
        <v>353164</v>
      </c>
      <c r="F842">
        <v>211</v>
      </c>
      <c r="G842">
        <v>211</v>
      </c>
      <c r="H842" t="s">
        <v>12</v>
      </c>
      <c r="I842">
        <v>1411</v>
      </c>
      <c r="J842" s="2">
        <v>0.59097222222222223</v>
      </c>
      <c r="K842">
        <v>14</v>
      </c>
      <c r="L842">
        <v>296</v>
      </c>
      <c r="M842" t="s">
        <v>27</v>
      </c>
      <c r="N842" t="str">
        <f>CONCATENATE(Table3[[#This Row],[house_number]], " ",Table3[[#This Row],[street_name]])</f>
        <v>296 Elizabeth St</v>
      </c>
      <c r="O842" t="s">
        <v>103</v>
      </c>
      <c r="P842" t="s">
        <v>13</v>
      </c>
      <c r="Q842">
        <v>10014</v>
      </c>
      <c r="R842" t="str">
        <f>CONCATENATE(Table3[[#This Row],[address]],",",Table3[[#This Row],[city]],",",Table3[[#This Row],[state]])</f>
        <v>296 Elizabeth St,New York,NY</v>
      </c>
      <c r="S842">
        <f>VLOOKUP(Table3[[#This Row],[summons_number]],GeocodeResults!A:G,6,FALSE)</f>
        <v>40.724589999999999</v>
      </c>
      <c r="T842">
        <f>VLOOKUP(Table3[[#This Row],[summons_number]],GeocodeResults!A:G,7,FALSE)</f>
        <v>-73.993319999999997</v>
      </c>
    </row>
    <row r="843" spans="1:20" x14ac:dyDescent="0.25">
      <c r="A843">
        <v>7391084943</v>
      </c>
      <c r="B843" s="1">
        <v>41552</v>
      </c>
      <c r="C843">
        <v>67</v>
      </c>
      <c r="D843">
        <f>VLOOKUP(Table3[[#This Row],[violation_code]],Table2[[violation_code]:[category]],3,FALSE)</f>
        <v>3</v>
      </c>
      <c r="E843">
        <v>353164</v>
      </c>
      <c r="F843">
        <v>127</v>
      </c>
      <c r="G843">
        <v>127</v>
      </c>
      <c r="H843" t="s">
        <v>12</v>
      </c>
      <c r="I843">
        <v>1327</v>
      </c>
      <c r="J843" s="2">
        <v>0.56041666666666667</v>
      </c>
      <c r="K843">
        <v>13</v>
      </c>
      <c r="L843">
        <v>310</v>
      </c>
      <c r="M843" t="s">
        <v>20</v>
      </c>
      <c r="N843" t="str">
        <f>CONCATENATE(Table3[[#This Row],[house_number]], " ",Table3[[#This Row],[street_name]])</f>
        <v>310 Bowery</v>
      </c>
      <c r="O843" t="s">
        <v>103</v>
      </c>
      <c r="P843" t="s">
        <v>13</v>
      </c>
      <c r="Q843">
        <v>10014</v>
      </c>
      <c r="R843" t="str">
        <f>CONCATENATE(Table3[[#This Row],[address]],",",Table3[[#This Row],[city]],",",Table3[[#This Row],[state]])</f>
        <v>310 Bowery,New York,NY</v>
      </c>
      <c r="S843">
        <f>VLOOKUP(Table3[[#This Row],[summons_number]],GeocodeResults!A:G,6,FALSE)</f>
        <v>40.724899999999998</v>
      </c>
      <c r="T843">
        <f>VLOOKUP(Table3[[#This Row],[summons_number]],GeocodeResults!A:G,7,FALSE)</f>
        <v>-73.992410000000007</v>
      </c>
    </row>
    <row r="844" spans="1:20" x14ac:dyDescent="0.25">
      <c r="A844">
        <v>7391084918</v>
      </c>
      <c r="B844" s="1">
        <v>41552</v>
      </c>
      <c r="C844">
        <v>14</v>
      </c>
      <c r="D844">
        <f>VLOOKUP(Table3[[#This Row],[violation_code]],Table2[[violation_code]:[category]],3,FALSE)</f>
        <v>2</v>
      </c>
      <c r="E844">
        <v>353164</v>
      </c>
      <c r="F844">
        <v>109</v>
      </c>
      <c r="G844">
        <v>109</v>
      </c>
      <c r="H844" t="s">
        <v>12</v>
      </c>
      <c r="I844">
        <v>1309</v>
      </c>
      <c r="J844" s="2">
        <v>0.54791666666666672</v>
      </c>
      <c r="K844">
        <v>13</v>
      </c>
      <c r="L844">
        <v>87</v>
      </c>
      <c r="M844" t="s">
        <v>26</v>
      </c>
      <c r="N844" t="str">
        <f>CONCATENATE(Table3[[#This Row],[house_number]], " ",Table3[[#This Row],[street_name]])</f>
        <v>87 E Houston St</v>
      </c>
      <c r="O844" t="s">
        <v>103</v>
      </c>
      <c r="P844" t="s">
        <v>13</v>
      </c>
      <c r="Q844">
        <v>10014</v>
      </c>
      <c r="R844" t="str">
        <f>CONCATENATE(Table3[[#This Row],[address]],",",Table3[[#This Row],[city]],",",Table3[[#This Row],[state]])</f>
        <v>87 E Houston St,New York,NY</v>
      </c>
      <c r="S844">
        <f>VLOOKUP(Table3[[#This Row],[summons_number]],GeocodeResults!A:G,6,FALSE)</f>
        <v>40.724150000000002</v>
      </c>
      <c r="T844">
        <f>VLOOKUP(Table3[[#This Row],[summons_number]],GeocodeResults!A:G,7,FALSE)</f>
        <v>-73.992819999999995</v>
      </c>
    </row>
    <row r="845" spans="1:20" x14ac:dyDescent="0.25">
      <c r="A845">
        <v>7391084890</v>
      </c>
      <c r="B845" s="1">
        <v>41552</v>
      </c>
      <c r="C845">
        <v>40</v>
      </c>
      <c r="D845">
        <f>VLOOKUP(Table3[[#This Row],[violation_code]],Table2[[violation_code]:[category]],3,FALSE)</f>
        <v>2</v>
      </c>
      <c r="E845">
        <v>353164</v>
      </c>
      <c r="F845">
        <v>1251</v>
      </c>
      <c r="G845">
        <v>51</v>
      </c>
      <c r="H845" t="s">
        <v>12</v>
      </c>
      <c r="I845">
        <v>1251</v>
      </c>
      <c r="J845" s="2">
        <v>0.53541666666666665</v>
      </c>
      <c r="K845">
        <v>12</v>
      </c>
      <c r="L845">
        <v>241</v>
      </c>
      <c r="M845" t="s">
        <v>56</v>
      </c>
      <c r="N845" t="str">
        <f>CONCATENATE(Table3[[#This Row],[house_number]], " ",Table3[[#This Row],[street_name]])</f>
        <v>241 Eldridge St</v>
      </c>
      <c r="O845" t="s">
        <v>103</v>
      </c>
      <c r="P845" t="s">
        <v>13</v>
      </c>
      <c r="Q845">
        <v>10014</v>
      </c>
      <c r="R845" t="str">
        <f>CONCATENATE(Table3[[#This Row],[address]],",",Table3[[#This Row],[city]],",",Table3[[#This Row],[state]])</f>
        <v>241 Eldridge St,New York,NY</v>
      </c>
      <c r="S845">
        <f>VLOOKUP(Table3[[#This Row],[summons_number]],GeocodeResults!A:G,6,FALSE)</f>
        <v>40.722259999999999</v>
      </c>
      <c r="T845">
        <f>VLOOKUP(Table3[[#This Row],[summons_number]],GeocodeResults!A:G,7,FALSE)</f>
        <v>-73.989943999999994</v>
      </c>
    </row>
    <row r="846" spans="1:20" x14ac:dyDescent="0.25">
      <c r="A846">
        <v>7391084888</v>
      </c>
      <c r="B846" s="1">
        <v>41552</v>
      </c>
      <c r="C846">
        <v>37</v>
      </c>
      <c r="D846">
        <f>VLOOKUP(Table3[[#This Row],[violation_code]],Table2[[violation_code]:[category]],3,FALSE)</f>
        <v>4</v>
      </c>
      <c r="E846">
        <v>353164</v>
      </c>
      <c r="F846">
        <v>1243</v>
      </c>
      <c r="G846">
        <v>43</v>
      </c>
      <c r="H846" t="s">
        <v>12</v>
      </c>
      <c r="I846">
        <v>1243</v>
      </c>
      <c r="J846" s="2">
        <v>0.52986111111111112</v>
      </c>
      <c r="K846">
        <v>12</v>
      </c>
      <c r="L846">
        <v>167</v>
      </c>
      <c r="M846" t="s">
        <v>41</v>
      </c>
      <c r="N846" t="str">
        <f>CONCATENATE(Table3[[#This Row],[house_number]], " ",Table3[[#This Row],[street_name]])</f>
        <v>167 Allen St</v>
      </c>
      <c r="O846" t="s">
        <v>103</v>
      </c>
      <c r="P846" t="s">
        <v>13</v>
      </c>
      <c r="Q846">
        <v>10014</v>
      </c>
      <c r="R846" t="str">
        <f>CONCATENATE(Table3[[#This Row],[address]],",",Table3[[#This Row],[city]],",",Table3[[#This Row],[state]])</f>
        <v>167 Allen St,New York,NY</v>
      </c>
      <c r="S846">
        <f>VLOOKUP(Table3[[#This Row],[summons_number]],GeocodeResults!A:G,6,FALSE)</f>
        <v>40.721153000000001</v>
      </c>
      <c r="T846">
        <f>VLOOKUP(Table3[[#This Row],[summons_number]],GeocodeResults!A:G,7,FALSE)</f>
        <v>-73.989590000000007</v>
      </c>
    </row>
    <row r="847" spans="1:20" x14ac:dyDescent="0.25">
      <c r="A847">
        <v>7391085170</v>
      </c>
      <c r="B847" s="1">
        <v>41552</v>
      </c>
      <c r="C847">
        <v>20</v>
      </c>
      <c r="D847">
        <f>VLOOKUP(Table3[[#This Row],[violation_code]],Table2[[violation_code]:[category]],3,FALSE)</f>
        <v>2</v>
      </c>
      <c r="E847">
        <v>353164</v>
      </c>
      <c r="F847">
        <v>549</v>
      </c>
      <c r="G847">
        <v>549</v>
      </c>
      <c r="H847" t="s">
        <v>12</v>
      </c>
      <c r="I847">
        <v>1749</v>
      </c>
      <c r="J847" s="2">
        <v>0.74236111111111114</v>
      </c>
      <c r="K847">
        <v>17</v>
      </c>
      <c r="L847">
        <v>33</v>
      </c>
      <c r="M847" t="s">
        <v>23</v>
      </c>
      <c r="N847" t="str">
        <f>CONCATENATE(Table3[[#This Row],[house_number]], " ",Table3[[#This Row],[street_name]])</f>
        <v>33 Bleecker St</v>
      </c>
      <c r="O847" t="s">
        <v>103</v>
      </c>
      <c r="P847" t="s">
        <v>13</v>
      </c>
      <c r="Q847">
        <v>10014</v>
      </c>
      <c r="R847" t="str">
        <f>CONCATENATE(Table3[[#This Row],[address]],",",Table3[[#This Row],[city]],",",Table3[[#This Row],[state]])</f>
        <v>33 Bleecker St,New York,NY</v>
      </c>
      <c r="S847">
        <f>VLOOKUP(Table3[[#This Row],[summons_number]],GeocodeResults!A:G,6,FALSE)</f>
        <v>40.725628</v>
      </c>
      <c r="T847">
        <f>VLOOKUP(Table3[[#This Row],[summons_number]],GeocodeResults!A:G,7,FALSE)</f>
        <v>-73.993470000000002</v>
      </c>
    </row>
    <row r="848" spans="1:20" x14ac:dyDescent="0.25">
      <c r="A848">
        <v>7391085145</v>
      </c>
      <c r="B848" s="1">
        <v>41552</v>
      </c>
      <c r="C848">
        <v>20</v>
      </c>
      <c r="D848">
        <f>VLOOKUP(Table3[[#This Row],[violation_code]],Table2[[violation_code]:[category]],3,FALSE)</f>
        <v>2</v>
      </c>
      <c r="E848">
        <v>353164</v>
      </c>
      <c r="F848">
        <v>427</v>
      </c>
      <c r="G848">
        <v>427</v>
      </c>
      <c r="H848" t="s">
        <v>12</v>
      </c>
      <c r="I848">
        <v>1627</v>
      </c>
      <c r="J848" s="2">
        <v>0.68541666666666667</v>
      </c>
      <c r="K848">
        <v>16</v>
      </c>
      <c r="L848">
        <v>198</v>
      </c>
      <c r="M848" t="s">
        <v>27</v>
      </c>
      <c r="N848" t="str">
        <f>CONCATENATE(Table3[[#This Row],[house_number]], " ",Table3[[#This Row],[street_name]])</f>
        <v>198 Elizabeth St</v>
      </c>
      <c r="O848" t="s">
        <v>103</v>
      </c>
      <c r="P848" t="s">
        <v>13</v>
      </c>
      <c r="Q848">
        <v>10014</v>
      </c>
      <c r="R848" t="str">
        <f>CONCATENATE(Table3[[#This Row],[address]],",",Table3[[#This Row],[city]],",",Table3[[#This Row],[state]])</f>
        <v>198 Elizabeth St,New York,NY</v>
      </c>
      <c r="S848">
        <f>VLOOKUP(Table3[[#This Row],[summons_number]],GeocodeResults!A:G,6,FALSE)</f>
        <v>40.721850000000003</v>
      </c>
      <c r="T848">
        <f>VLOOKUP(Table3[[#This Row],[summons_number]],GeocodeResults!A:G,7,FALSE)</f>
        <v>-73.994415000000004</v>
      </c>
    </row>
    <row r="849" spans="1:20" x14ac:dyDescent="0.25">
      <c r="A849">
        <v>7391085121</v>
      </c>
      <c r="B849" s="1">
        <v>41552</v>
      </c>
      <c r="C849">
        <v>20</v>
      </c>
      <c r="D849">
        <f>VLOOKUP(Table3[[#This Row],[violation_code]],Table2[[violation_code]:[category]],3,FALSE)</f>
        <v>2</v>
      </c>
      <c r="E849">
        <v>353164</v>
      </c>
      <c r="F849">
        <v>422</v>
      </c>
      <c r="G849">
        <v>422</v>
      </c>
      <c r="H849" t="s">
        <v>12</v>
      </c>
      <c r="I849">
        <v>1622</v>
      </c>
      <c r="J849" s="2">
        <v>0.68194444444444446</v>
      </c>
      <c r="K849">
        <v>16</v>
      </c>
      <c r="L849">
        <v>172</v>
      </c>
      <c r="M849" t="s">
        <v>27</v>
      </c>
      <c r="N849" t="str">
        <f>CONCATENATE(Table3[[#This Row],[house_number]], " ",Table3[[#This Row],[street_name]])</f>
        <v>172 Elizabeth St</v>
      </c>
      <c r="O849" t="s">
        <v>103</v>
      </c>
      <c r="P849" t="s">
        <v>13</v>
      </c>
      <c r="Q849">
        <v>10014</v>
      </c>
      <c r="R849" t="str">
        <f>CONCATENATE(Table3[[#This Row],[address]],",",Table3[[#This Row],[city]],",",Table3[[#This Row],[state]])</f>
        <v>172 Elizabeth St,New York,NY</v>
      </c>
      <c r="S849">
        <f>VLOOKUP(Table3[[#This Row],[summons_number]],GeocodeResults!A:G,6,FALSE)</f>
        <v>40.720979999999997</v>
      </c>
      <c r="T849">
        <f>VLOOKUP(Table3[[#This Row],[summons_number]],GeocodeResults!A:G,7,FALSE)</f>
        <v>-73.994759999999999</v>
      </c>
    </row>
    <row r="850" spans="1:20" x14ac:dyDescent="0.25">
      <c r="A850">
        <v>7391085110</v>
      </c>
      <c r="B850" s="1">
        <v>41552</v>
      </c>
      <c r="C850">
        <v>14</v>
      </c>
      <c r="D850">
        <f>VLOOKUP(Table3[[#This Row],[violation_code]],Table2[[violation_code]:[category]],3,FALSE)</f>
        <v>2</v>
      </c>
      <c r="E850">
        <v>353164</v>
      </c>
      <c r="F850">
        <v>411</v>
      </c>
      <c r="G850">
        <v>411</v>
      </c>
      <c r="H850" t="s">
        <v>12</v>
      </c>
      <c r="I850">
        <v>1611</v>
      </c>
      <c r="J850" s="2">
        <v>0.6743055555555556</v>
      </c>
      <c r="K850">
        <v>16</v>
      </c>
      <c r="L850">
        <v>199</v>
      </c>
      <c r="M850" t="s">
        <v>20</v>
      </c>
      <c r="N850" t="str">
        <f>CONCATENATE(Table3[[#This Row],[house_number]], " ",Table3[[#This Row],[street_name]])</f>
        <v>199 Bowery</v>
      </c>
      <c r="O850" t="s">
        <v>103</v>
      </c>
      <c r="P850" t="s">
        <v>13</v>
      </c>
      <c r="Q850">
        <v>10014</v>
      </c>
      <c r="R850" t="str">
        <f>CONCATENATE(Table3[[#This Row],[address]],",",Table3[[#This Row],[city]],",",Table3[[#This Row],[state]])</f>
        <v>199 Bowery,New York,NY</v>
      </c>
      <c r="S850">
        <f>VLOOKUP(Table3[[#This Row],[summons_number]],GeocodeResults!A:G,6,FALSE)</f>
        <v>40.721299999999999</v>
      </c>
      <c r="T850">
        <f>VLOOKUP(Table3[[#This Row],[summons_number]],GeocodeResults!A:G,7,FALSE)</f>
        <v>-73.993576000000004</v>
      </c>
    </row>
    <row r="851" spans="1:20" x14ac:dyDescent="0.25">
      <c r="A851">
        <v>7391085108</v>
      </c>
      <c r="B851" s="1">
        <v>41552</v>
      </c>
      <c r="C851">
        <v>14</v>
      </c>
      <c r="D851">
        <f>VLOOKUP(Table3[[#This Row],[violation_code]],Table2[[violation_code]:[category]],3,FALSE)</f>
        <v>2</v>
      </c>
      <c r="E851">
        <v>353164</v>
      </c>
      <c r="F851">
        <v>409</v>
      </c>
      <c r="G851">
        <v>409</v>
      </c>
      <c r="H851" t="s">
        <v>12</v>
      </c>
      <c r="I851">
        <v>1609</v>
      </c>
      <c r="J851" s="2">
        <v>0.67291666666666661</v>
      </c>
      <c r="K851">
        <v>16</v>
      </c>
      <c r="L851">
        <v>200</v>
      </c>
      <c r="M851" t="s">
        <v>20</v>
      </c>
      <c r="N851" t="str">
        <f>CONCATENATE(Table3[[#This Row],[house_number]], " ",Table3[[#This Row],[street_name]])</f>
        <v>200 Bowery</v>
      </c>
      <c r="O851" t="s">
        <v>103</v>
      </c>
      <c r="P851" t="s">
        <v>13</v>
      </c>
      <c r="Q851">
        <v>10014</v>
      </c>
      <c r="R851" t="str">
        <f>CONCATENATE(Table3[[#This Row],[address]],",",Table3[[#This Row],[city]],",",Table3[[#This Row],[state]])</f>
        <v>200 Bowery,New York,NY</v>
      </c>
      <c r="S851">
        <f>VLOOKUP(Table3[[#This Row],[summons_number]],GeocodeResults!A:G,6,FALSE)</f>
        <v>40.721333000000001</v>
      </c>
      <c r="T851">
        <f>VLOOKUP(Table3[[#This Row],[summons_number]],GeocodeResults!A:G,7,FALSE)</f>
        <v>-73.993709999999993</v>
      </c>
    </row>
    <row r="852" spans="1:20" x14ac:dyDescent="0.25">
      <c r="A852">
        <v>7391085080</v>
      </c>
      <c r="B852" s="1">
        <v>41552</v>
      </c>
      <c r="C852">
        <v>14</v>
      </c>
      <c r="D852">
        <f>VLOOKUP(Table3[[#This Row],[violation_code]],Table2[[violation_code]:[category]],3,FALSE)</f>
        <v>2</v>
      </c>
      <c r="E852">
        <v>353164</v>
      </c>
      <c r="F852">
        <v>407</v>
      </c>
      <c r="G852">
        <v>407</v>
      </c>
      <c r="H852" t="s">
        <v>12</v>
      </c>
      <c r="I852">
        <v>1607</v>
      </c>
      <c r="J852" s="2">
        <v>0.67152777777777783</v>
      </c>
      <c r="K852">
        <v>16</v>
      </c>
      <c r="L852">
        <v>218</v>
      </c>
      <c r="M852" t="s">
        <v>20</v>
      </c>
      <c r="N852" t="str">
        <f>CONCATENATE(Table3[[#This Row],[house_number]], " ",Table3[[#This Row],[street_name]])</f>
        <v>218 Bowery</v>
      </c>
      <c r="O852" t="s">
        <v>103</v>
      </c>
      <c r="P852" t="s">
        <v>13</v>
      </c>
      <c r="Q852">
        <v>10014</v>
      </c>
      <c r="R852" t="str">
        <f>CONCATENATE(Table3[[#This Row],[address]],",",Table3[[#This Row],[city]],",",Table3[[#This Row],[state]])</f>
        <v>218 Bowery,New York,NY</v>
      </c>
      <c r="S852">
        <f>VLOOKUP(Table3[[#This Row],[summons_number]],GeocodeResults!A:G,6,FALSE)</f>
        <v>40.721806000000001</v>
      </c>
      <c r="T852">
        <f>VLOOKUP(Table3[[#This Row],[summons_number]],GeocodeResults!A:G,7,FALSE)</f>
        <v>-73.993539999999996</v>
      </c>
    </row>
    <row r="853" spans="1:20" x14ac:dyDescent="0.25">
      <c r="A853">
        <v>7391085078</v>
      </c>
      <c r="B853" s="1">
        <v>41552</v>
      </c>
      <c r="C853">
        <v>20</v>
      </c>
      <c r="D853">
        <f>VLOOKUP(Table3[[#This Row],[violation_code]],Table2[[violation_code]:[category]],3,FALSE)</f>
        <v>2</v>
      </c>
      <c r="E853">
        <v>353164</v>
      </c>
      <c r="F853">
        <v>357</v>
      </c>
      <c r="G853">
        <v>357</v>
      </c>
      <c r="H853" t="s">
        <v>12</v>
      </c>
      <c r="I853">
        <v>1557</v>
      </c>
      <c r="J853" s="2">
        <v>0.6645833333333333</v>
      </c>
      <c r="K853">
        <v>15</v>
      </c>
      <c r="L853">
        <v>232</v>
      </c>
      <c r="M853" t="s">
        <v>27</v>
      </c>
      <c r="N853" t="str">
        <f>CONCATENATE(Table3[[#This Row],[house_number]], " ",Table3[[#This Row],[street_name]])</f>
        <v>232 Elizabeth St</v>
      </c>
      <c r="O853" t="s">
        <v>103</v>
      </c>
      <c r="P853" t="s">
        <v>13</v>
      </c>
      <c r="Q853">
        <v>10014</v>
      </c>
      <c r="R853" t="str">
        <f>CONCATENATE(Table3[[#This Row],[address]],",",Table3[[#This Row],[city]],",",Table3[[#This Row],[state]])</f>
        <v>232 Elizabeth St,New York,NY</v>
      </c>
      <c r="S853">
        <f>VLOOKUP(Table3[[#This Row],[summons_number]],GeocodeResults!A:G,6,FALSE)</f>
        <v>40.723056999999997</v>
      </c>
      <c r="T853">
        <f>VLOOKUP(Table3[[#This Row],[summons_number]],GeocodeResults!A:G,7,FALSE)</f>
        <v>-73.993939999999995</v>
      </c>
    </row>
    <row r="854" spans="1:20" x14ac:dyDescent="0.25">
      <c r="A854">
        <v>7391085042</v>
      </c>
      <c r="B854" s="1">
        <v>41552</v>
      </c>
      <c r="C854">
        <v>37</v>
      </c>
      <c r="D854">
        <f>VLOOKUP(Table3[[#This Row],[violation_code]],Table2[[violation_code]:[category]],3,FALSE)</f>
        <v>4</v>
      </c>
      <c r="E854">
        <v>353164</v>
      </c>
      <c r="F854">
        <v>303</v>
      </c>
      <c r="G854">
        <v>303</v>
      </c>
      <c r="H854" t="s">
        <v>12</v>
      </c>
      <c r="I854">
        <v>1503</v>
      </c>
      <c r="J854" s="2">
        <v>0.62708333333333333</v>
      </c>
      <c r="K854">
        <v>15</v>
      </c>
      <c r="L854">
        <v>185</v>
      </c>
      <c r="M854" t="s">
        <v>24</v>
      </c>
      <c r="N854" t="str">
        <f>CONCATENATE(Table3[[#This Row],[house_number]], " ",Table3[[#This Row],[street_name]])</f>
        <v>185 Mulberry St</v>
      </c>
      <c r="O854" t="s">
        <v>103</v>
      </c>
      <c r="P854" t="s">
        <v>13</v>
      </c>
      <c r="Q854">
        <v>10014</v>
      </c>
      <c r="R854" t="str">
        <f>CONCATENATE(Table3[[#This Row],[address]],",",Table3[[#This Row],[city]],",",Table3[[#This Row],[state]])</f>
        <v>185 Mulberry St,New York,NY</v>
      </c>
      <c r="S854">
        <f>VLOOKUP(Table3[[#This Row],[summons_number]],GeocodeResults!A:G,6,FALSE)</f>
        <v>40.720824999999998</v>
      </c>
      <c r="T854">
        <f>VLOOKUP(Table3[[#This Row],[summons_number]],GeocodeResults!A:G,7,FALSE)</f>
        <v>-73.996790000000004</v>
      </c>
    </row>
    <row r="855" spans="1:20" x14ac:dyDescent="0.25">
      <c r="A855">
        <v>7391085030</v>
      </c>
      <c r="B855" s="1">
        <v>41552</v>
      </c>
      <c r="C855">
        <v>20</v>
      </c>
      <c r="D855">
        <f>VLOOKUP(Table3[[#This Row],[violation_code]],Table2[[violation_code]:[category]],3,FALSE)</f>
        <v>2</v>
      </c>
      <c r="E855">
        <v>353164</v>
      </c>
      <c r="F855">
        <v>254</v>
      </c>
      <c r="G855">
        <v>254</v>
      </c>
      <c r="H855" t="s">
        <v>12</v>
      </c>
      <c r="I855">
        <v>1454</v>
      </c>
      <c r="J855" s="2">
        <v>0.62083333333333335</v>
      </c>
      <c r="K855">
        <v>14</v>
      </c>
      <c r="L855">
        <v>211</v>
      </c>
      <c r="M855" t="s">
        <v>27</v>
      </c>
      <c r="N855" t="str">
        <f>CONCATENATE(Table3[[#This Row],[house_number]], " ",Table3[[#This Row],[street_name]])</f>
        <v>211 Elizabeth St</v>
      </c>
      <c r="O855" t="s">
        <v>103</v>
      </c>
      <c r="P855" t="s">
        <v>13</v>
      </c>
      <c r="Q855">
        <v>10014</v>
      </c>
      <c r="R855" t="str">
        <f>CONCATENATE(Table3[[#This Row],[address]],",",Table3[[#This Row],[city]],",",Table3[[#This Row],[state]])</f>
        <v>211 Elizabeth St,New York,NY</v>
      </c>
      <c r="S855">
        <f>VLOOKUP(Table3[[#This Row],[summons_number]],GeocodeResults!A:G,6,FALSE)</f>
        <v>40.722377999999999</v>
      </c>
      <c r="T855">
        <f>VLOOKUP(Table3[[#This Row],[summons_number]],GeocodeResults!A:G,7,FALSE)</f>
        <v>-73.99436</v>
      </c>
    </row>
    <row r="856" spans="1:20" x14ac:dyDescent="0.25">
      <c r="A856">
        <v>7391085029</v>
      </c>
      <c r="B856" s="1">
        <v>41552</v>
      </c>
      <c r="C856">
        <v>20</v>
      </c>
      <c r="D856">
        <f>VLOOKUP(Table3[[#This Row],[violation_code]],Table2[[violation_code]:[category]],3,FALSE)</f>
        <v>2</v>
      </c>
      <c r="E856">
        <v>353164</v>
      </c>
      <c r="F856">
        <v>251</v>
      </c>
      <c r="G856">
        <v>251</v>
      </c>
      <c r="H856" t="s">
        <v>12</v>
      </c>
      <c r="I856">
        <v>1451</v>
      </c>
      <c r="J856" s="2">
        <v>0.61875000000000002</v>
      </c>
      <c r="K856">
        <v>14</v>
      </c>
      <c r="L856">
        <v>192</v>
      </c>
      <c r="M856" t="s">
        <v>27</v>
      </c>
      <c r="N856" t="str">
        <f>CONCATENATE(Table3[[#This Row],[house_number]], " ",Table3[[#This Row],[street_name]])</f>
        <v>192 Elizabeth St</v>
      </c>
      <c r="O856" t="s">
        <v>103</v>
      </c>
      <c r="P856" t="s">
        <v>13</v>
      </c>
      <c r="Q856">
        <v>10014</v>
      </c>
      <c r="R856" t="str">
        <f>CONCATENATE(Table3[[#This Row],[address]],",",Table3[[#This Row],[city]],",",Table3[[#This Row],[state]])</f>
        <v>192 Elizabeth St,New York,NY</v>
      </c>
      <c r="S856">
        <f>VLOOKUP(Table3[[#This Row],[summons_number]],GeocodeResults!A:G,6,FALSE)</f>
        <v>40.721629999999998</v>
      </c>
      <c r="T856">
        <f>VLOOKUP(Table3[[#This Row],[summons_number]],GeocodeResults!A:G,7,FALSE)</f>
        <v>-73.994510000000005</v>
      </c>
    </row>
    <row r="857" spans="1:20" x14ac:dyDescent="0.25">
      <c r="A857">
        <v>7391085017</v>
      </c>
      <c r="B857" s="1">
        <v>41552</v>
      </c>
      <c r="C857">
        <v>20</v>
      </c>
      <c r="D857">
        <f>VLOOKUP(Table3[[#This Row],[violation_code]],Table2[[violation_code]:[category]],3,FALSE)</f>
        <v>2</v>
      </c>
      <c r="E857">
        <v>353164</v>
      </c>
      <c r="F857">
        <v>223</v>
      </c>
      <c r="G857">
        <v>223</v>
      </c>
      <c r="H857" t="s">
        <v>12</v>
      </c>
      <c r="I857">
        <v>1423</v>
      </c>
      <c r="J857" s="2">
        <v>0.59930555555555554</v>
      </c>
      <c r="K857">
        <v>14</v>
      </c>
      <c r="L857">
        <v>172</v>
      </c>
      <c r="M857" t="s">
        <v>27</v>
      </c>
      <c r="N857" t="str">
        <f>CONCATENATE(Table3[[#This Row],[house_number]], " ",Table3[[#This Row],[street_name]])</f>
        <v>172 Elizabeth St</v>
      </c>
      <c r="O857" t="s">
        <v>103</v>
      </c>
      <c r="P857" t="s">
        <v>13</v>
      </c>
      <c r="Q857">
        <v>10014</v>
      </c>
      <c r="R857" t="str">
        <f>CONCATENATE(Table3[[#This Row],[address]],",",Table3[[#This Row],[city]],",",Table3[[#This Row],[state]])</f>
        <v>172 Elizabeth St,New York,NY</v>
      </c>
      <c r="S857">
        <f>VLOOKUP(Table3[[#This Row],[summons_number]],GeocodeResults!A:G,6,FALSE)</f>
        <v>40.720979999999997</v>
      </c>
      <c r="T857">
        <f>VLOOKUP(Table3[[#This Row],[summons_number]],GeocodeResults!A:G,7,FALSE)</f>
        <v>-73.994759999999999</v>
      </c>
    </row>
    <row r="858" spans="1:20" x14ac:dyDescent="0.25">
      <c r="A858">
        <v>7391085005</v>
      </c>
      <c r="B858" s="1">
        <v>41552</v>
      </c>
      <c r="C858">
        <v>20</v>
      </c>
      <c r="D858">
        <f>VLOOKUP(Table3[[#This Row],[violation_code]],Table2[[violation_code]:[category]],3,FALSE)</f>
        <v>2</v>
      </c>
      <c r="E858">
        <v>353164</v>
      </c>
      <c r="F858">
        <v>216</v>
      </c>
      <c r="G858">
        <v>216</v>
      </c>
      <c r="H858" t="s">
        <v>12</v>
      </c>
      <c r="I858">
        <v>1416</v>
      </c>
      <c r="J858" s="2">
        <v>0.59444444444444444</v>
      </c>
      <c r="K858">
        <v>14</v>
      </c>
      <c r="L858">
        <v>245</v>
      </c>
      <c r="M858" t="s">
        <v>27</v>
      </c>
      <c r="N858" t="str">
        <f>CONCATENATE(Table3[[#This Row],[house_number]], " ",Table3[[#This Row],[street_name]])</f>
        <v>245 Elizabeth St</v>
      </c>
      <c r="O858" t="s">
        <v>103</v>
      </c>
      <c r="P858" t="s">
        <v>13</v>
      </c>
      <c r="Q858">
        <v>10014</v>
      </c>
      <c r="R858" t="str">
        <f>CONCATENATE(Table3[[#This Row],[address]],",",Table3[[#This Row],[city]],",",Table3[[#This Row],[state]])</f>
        <v>245 Elizabeth St,New York,NY</v>
      </c>
      <c r="S858">
        <f>VLOOKUP(Table3[[#This Row],[summons_number]],GeocodeResults!A:G,6,FALSE)</f>
        <v>40.723255000000002</v>
      </c>
      <c r="T858">
        <f>VLOOKUP(Table3[[#This Row],[summons_number]],GeocodeResults!A:G,7,FALSE)</f>
        <v>-73.994010000000003</v>
      </c>
    </row>
    <row r="859" spans="1:20" x14ac:dyDescent="0.25">
      <c r="A859">
        <v>7391084980</v>
      </c>
      <c r="B859" s="1">
        <v>41552</v>
      </c>
      <c r="C859">
        <v>46</v>
      </c>
      <c r="D859">
        <f>VLOOKUP(Table3[[#This Row],[violation_code]],Table2[[violation_code]:[category]],3,FALSE)</f>
        <v>3</v>
      </c>
      <c r="E859">
        <v>353164</v>
      </c>
      <c r="F859">
        <v>203</v>
      </c>
      <c r="G859">
        <v>203</v>
      </c>
      <c r="H859" t="s">
        <v>12</v>
      </c>
      <c r="I859">
        <v>1403</v>
      </c>
      <c r="J859" s="2">
        <v>0.5854166666666667</v>
      </c>
      <c r="K859">
        <v>14</v>
      </c>
      <c r="L859">
        <v>33</v>
      </c>
      <c r="M859" t="s">
        <v>64</v>
      </c>
      <c r="N859" t="str">
        <f>CONCATENATE(Table3[[#This Row],[house_number]], " ",Table3[[#This Row],[street_name]])</f>
        <v>33 Bond St</v>
      </c>
      <c r="O859" t="s">
        <v>103</v>
      </c>
      <c r="P859" t="s">
        <v>13</v>
      </c>
      <c r="Q859">
        <v>10014</v>
      </c>
      <c r="R859" t="str">
        <f>CONCATENATE(Table3[[#This Row],[address]],",",Table3[[#This Row],[city]],",",Table3[[#This Row],[state]])</f>
        <v>33 Bond St,New York,NY</v>
      </c>
      <c r="S859">
        <f>VLOOKUP(Table3[[#This Row],[summons_number]],GeocodeResults!A:G,6,FALSE)</f>
        <v>40.726402</v>
      </c>
      <c r="T859">
        <f>VLOOKUP(Table3[[#This Row],[summons_number]],GeocodeResults!A:G,7,FALSE)</f>
        <v>-73.993769999999998</v>
      </c>
    </row>
    <row r="860" spans="1:20" x14ac:dyDescent="0.25">
      <c r="A860">
        <v>7391084979</v>
      </c>
      <c r="B860" s="1">
        <v>41552</v>
      </c>
      <c r="C860">
        <v>37</v>
      </c>
      <c r="D860">
        <f>VLOOKUP(Table3[[#This Row],[violation_code]],Table2[[violation_code]:[category]],3,FALSE)</f>
        <v>4</v>
      </c>
      <c r="E860">
        <v>353164</v>
      </c>
      <c r="F860">
        <v>158</v>
      </c>
      <c r="G860">
        <v>158</v>
      </c>
      <c r="H860" t="s">
        <v>12</v>
      </c>
      <c r="I860">
        <v>1358</v>
      </c>
      <c r="J860" s="2">
        <v>0.58194444444444449</v>
      </c>
      <c r="K860">
        <v>13</v>
      </c>
      <c r="L860">
        <v>356</v>
      </c>
      <c r="M860" t="s">
        <v>20</v>
      </c>
      <c r="N860" t="str">
        <f>CONCATENATE(Table3[[#This Row],[house_number]], " ",Table3[[#This Row],[street_name]])</f>
        <v>356 Bowery</v>
      </c>
      <c r="O860" t="s">
        <v>103</v>
      </c>
      <c r="P860" t="s">
        <v>13</v>
      </c>
      <c r="Q860">
        <v>10014</v>
      </c>
      <c r="R860" t="str">
        <f>CONCATENATE(Table3[[#This Row],[address]],",",Table3[[#This Row],[city]],",",Table3[[#This Row],[state]])</f>
        <v>356 Bowery,New York,NY</v>
      </c>
      <c r="S860">
        <f>VLOOKUP(Table3[[#This Row],[summons_number]],GeocodeResults!A:G,6,FALSE)</f>
        <v>40.726531999999999</v>
      </c>
      <c r="T860">
        <f>VLOOKUP(Table3[[#This Row],[summons_number]],GeocodeResults!A:G,7,FALSE)</f>
        <v>-73.991820000000004</v>
      </c>
    </row>
    <row r="861" spans="1:20" x14ac:dyDescent="0.25">
      <c r="A861">
        <v>7391084967</v>
      </c>
      <c r="B861" s="1">
        <v>41552</v>
      </c>
      <c r="C861">
        <v>16</v>
      </c>
      <c r="D861">
        <f>VLOOKUP(Table3[[#This Row],[violation_code]],Table2[[violation_code]:[category]],3,FALSE)</f>
        <v>2</v>
      </c>
      <c r="E861">
        <v>353164</v>
      </c>
      <c r="F861">
        <v>146</v>
      </c>
      <c r="G861">
        <v>146</v>
      </c>
      <c r="H861" t="s">
        <v>12</v>
      </c>
      <c r="I861">
        <v>1346</v>
      </c>
      <c r="J861" s="2">
        <v>0.57361111111111118</v>
      </c>
      <c r="K861">
        <v>13</v>
      </c>
      <c r="L861">
        <v>306</v>
      </c>
      <c r="M861" t="s">
        <v>19</v>
      </c>
      <c r="N861" t="str">
        <f>CONCATENATE(Table3[[#This Row],[house_number]], " ",Table3[[#This Row],[street_name]])</f>
        <v>306 Mott St</v>
      </c>
      <c r="O861" t="s">
        <v>103</v>
      </c>
      <c r="P861" t="s">
        <v>13</v>
      </c>
      <c r="Q861">
        <v>10014</v>
      </c>
      <c r="R861" t="str">
        <f>CONCATENATE(Table3[[#This Row],[address]],",",Table3[[#This Row],[city]],",",Table3[[#This Row],[state]])</f>
        <v>306 Mott St,New York,NY</v>
      </c>
      <c r="S861">
        <f>VLOOKUP(Table3[[#This Row],[summons_number]],GeocodeResults!A:G,6,FALSE)</f>
        <v>40.724792000000001</v>
      </c>
      <c r="T861">
        <f>VLOOKUP(Table3[[#This Row],[summons_number]],GeocodeResults!A:G,7,FALSE)</f>
        <v>-73.994063999999995</v>
      </c>
    </row>
    <row r="862" spans="1:20" x14ac:dyDescent="0.25">
      <c r="A862">
        <v>7391085571</v>
      </c>
      <c r="B862" s="1">
        <v>41553</v>
      </c>
      <c r="C862">
        <v>14</v>
      </c>
      <c r="D862">
        <f>VLOOKUP(Table3[[#This Row],[violation_code]],Table2[[violation_code]:[category]],3,FALSE)</f>
        <v>2</v>
      </c>
      <c r="E862">
        <v>353164</v>
      </c>
      <c r="F862">
        <v>410</v>
      </c>
      <c r="G862">
        <v>410</v>
      </c>
      <c r="H862" t="s">
        <v>12</v>
      </c>
      <c r="I862">
        <v>1610</v>
      </c>
      <c r="J862" s="2">
        <v>0.67361111111111116</v>
      </c>
      <c r="K862">
        <v>16</v>
      </c>
      <c r="L862">
        <v>60</v>
      </c>
      <c r="M862" t="s">
        <v>40</v>
      </c>
      <c r="N862" t="str">
        <f>CONCATENATE(Table3[[#This Row],[house_number]], " ",Table3[[#This Row],[street_name]])</f>
        <v>60 Kenmare St</v>
      </c>
      <c r="O862" t="s">
        <v>103</v>
      </c>
      <c r="P862" t="s">
        <v>13</v>
      </c>
      <c r="Q862">
        <v>10014</v>
      </c>
      <c r="R862" t="str">
        <f>CONCATENATE(Table3[[#This Row],[address]],",",Table3[[#This Row],[city]],",",Table3[[#This Row],[state]])</f>
        <v>60 Kenmare St,New York,NY</v>
      </c>
      <c r="S862">
        <f>VLOOKUP(Table3[[#This Row],[summons_number]],GeocodeResults!A:G,6,FALSE)</f>
        <v>40.720939999999999</v>
      </c>
      <c r="T862">
        <f>VLOOKUP(Table3[[#This Row],[summons_number]],GeocodeResults!A:G,7,FALSE)</f>
        <v>-73.99606</v>
      </c>
    </row>
    <row r="863" spans="1:20" x14ac:dyDescent="0.25">
      <c r="A863">
        <v>7391085560</v>
      </c>
      <c r="B863" s="1">
        <v>41553</v>
      </c>
      <c r="C863">
        <v>14</v>
      </c>
      <c r="D863">
        <f>VLOOKUP(Table3[[#This Row],[violation_code]],Table2[[violation_code]:[category]],3,FALSE)</f>
        <v>2</v>
      </c>
      <c r="E863">
        <v>353164</v>
      </c>
      <c r="F863">
        <v>408</v>
      </c>
      <c r="G863">
        <v>408</v>
      </c>
      <c r="H863" t="s">
        <v>12</v>
      </c>
      <c r="I863">
        <v>1608</v>
      </c>
      <c r="J863" s="2">
        <v>0.67222222222222217</v>
      </c>
      <c r="K863">
        <v>16</v>
      </c>
      <c r="L863">
        <v>58</v>
      </c>
      <c r="M863" t="s">
        <v>40</v>
      </c>
      <c r="N863" t="str">
        <f>CONCATENATE(Table3[[#This Row],[house_number]], " ",Table3[[#This Row],[street_name]])</f>
        <v>58 Kenmare St</v>
      </c>
      <c r="O863" t="s">
        <v>103</v>
      </c>
      <c r="P863" t="s">
        <v>13</v>
      </c>
      <c r="Q863">
        <v>10014</v>
      </c>
      <c r="R863" t="str">
        <f>CONCATENATE(Table3[[#This Row],[address]],",",Table3[[#This Row],[city]],",",Table3[[#This Row],[state]])</f>
        <v>58 Kenmare St,New York,NY</v>
      </c>
      <c r="S863">
        <f>VLOOKUP(Table3[[#This Row],[summons_number]],GeocodeResults!A:G,6,FALSE)</f>
        <v>40.720849999999999</v>
      </c>
      <c r="T863">
        <f>VLOOKUP(Table3[[#This Row],[summons_number]],GeocodeResults!A:G,7,FALSE)</f>
        <v>-73.995804000000007</v>
      </c>
    </row>
    <row r="864" spans="1:20" x14ac:dyDescent="0.25">
      <c r="A864">
        <v>7391085558</v>
      </c>
      <c r="B864" s="1">
        <v>41553</v>
      </c>
      <c r="C864">
        <v>71</v>
      </c>
      <c r="D864">
        <f>VLOOKUP(Table3[[#This Row],[violation_code]],Table2[[violation_code]:[category]],3,FALSE)</f>
        <v>5</v>
      </c>
      <c r="E864">
        <v>353164</v>
      </c>
      <c r="F864">
        <v>330</v>
      </c>
      <c r="G864">
        <v>330</v>
      </c>
      <c r="H864" t="s">
        <v>12</v>
      </c>
      <c r="I864">
        <v>1530</v>
      </c>
      <c r="J864" s="2">
        <v>0.64583333333333337</v>
      </c>
      <c r="K864">
        <v>15</v>
      </c>
      <c r="L864">
        <v>175</v>
      </c>
      <c r="M864" t="s">
        <v>19</v>
      </c>
      <c r="N864" t="str">
        <f>CONCATENATE(Table3[[#This Row],[house_number]], " ",Table3[[#This Row],[street_name]])</f>
        <v>175 Mott St</v>
      </c>
      <c r="O864" t="s">
        <v>103</v>
      </c>
      <c r="P864" t="s">
        <v>13</v>
      </c>
      <c r="Q864">
        <v>10014</v>
      </c>
      <c r="R864" t="str">
        <f>CONCATENATE(Table3[[#This Row],[address]],",",Table3[[#This Row],[city]],",",Table3[[#This Row],[state]])</f>
        <v>175 Mott St,New York,NY</v>
      </c>
      <c r="S864">
        <f>VLOOKUP(Table3[[#This Row],[summons_number]],GeocodeResults!A:G,6,FALSE)</f>
        <v>40.720202999999998</v>
      </c>
      <c r="T864">
        <f>VLOOKUP(Table3[[#This Row],[summons_number]],GeocodeResults!A:G,7,FALSE)</f>
        <v>-73.996099999999998</v>
      </c>
    </row>
    <row r="865" spans="1:20" x14ac:dyDescent="0.25">
      <c r="A865">
        <v>7391085492</v>
      </c>
      <c r="B865" s="1">
        <v>41553</v>
      </c>
      <c r="C865">
        <v>20</v>
      </c>
      <c r="D865">
        <f>VLOOKUP(Table3[[#This Row],[violation_code]],Table2[[violation_code]:[category]],3,FALSE)</f>
        <v>2</v>
      </c>
      <c r="E865">
        <v>353164</v>
      </c>
      <c r="F865">
        <v>236</v>
      </c>
      <c r="G865">
        <v>236</v>
      </c>
      <c r="H865" t="s">
        <v>12</v>
      </c>
      <c r="I865">
        <v>1436</v>
      </c>
      <c r="J865" s="2">
        <v>0.60833333333333328</v>
      </c>
      <c r="K865">
        <v>14</v>
      </c>
      <c r="L865">
        <v>105</v>
      </c>
      <c r="M865" t="s">
        <v>37</v>
      </c>
      <c r="N865" t="str">
        <f>CONCATENATE(Table3[[#This Row],[house_number]], " ",Table3[[#This Row],[street_name]])</f>
        <v>105 Clinton St</v>
      </c>
      <c r="O865" t="s">
        <v>103</v>
      </c>
      <c r="P865" t="s">
        <v>13</v>
      </c>
      <c r="Q865">
        <v>10014</v>
      </c>
      <c r="R865" t="str">
        <f>CONCATENATE(Table3[[#This Row],[address]],",",Table3[[#This Row],[city]],",",Table3[[#This Row],[state]])</f>
        <v>105 Clinton St,New York,NY</v>
      </c>
      <c r="S865">
        <f>VLOOKUP(Table3[[#This Row],[summons_number]],GeocodeResults!A:G,6,FALSE)</f>
        <v>40.718254000000002</v>
      </c>
      <c r="T865">
        <f>VLOOKUP(Table3[[#This Row],[summons_number]],GeocodeResults!A:G,7,FALSE)</f>
        <v>-73.985579999999999</v>
      </c>
    </row>
    <row r="866" spans="1:20" x14ac:dyDescent="0.25">
      <c r="A866">
        <v>7391085479</v>
      </c>
      <c r="B866" s="1">
        <v>41553</v>
      </c>
      <c r="C866">
        <v>16</v>
      </c>
      <c r="D866">
        <f>VLOOKUP(Table3[[#This Row],[violation_code]],Table2[[violation_code]:[category]],3,FALSE)</f>
        <v>2</v>
      </c>
      <c r="E866">
        <v>353164</v>
      </c>
      <c r="F866">
        <v>127</v>
      </c>
      <c r="G866">
        <v>127</v>
      </c>
      <c r="H866" t="s">
        <v>12</v>
      </c>
      <c r="I866">
        <v>1327</v>
      </c>
      <c r="J866" s="2">
        <v>0.56041666666666667</v>
      </c>
      <c r="K866">
        <v>13</v>
      </c>
      <c r="L866">
        <v>229</v>
      </c>
      <c r="M866" t="s">
        <v>38</v>
      </c>
      <c r="N866" t="str">
        <f>CONCATENATE(Table3[[#This Row],[house_number]], " ",Table3[[#This Row],[street_name]])</f>
        <v>229 Chrystie St</v>
      </c>
      <c r="O866" t="s">
        <v>103</v>
      </c>
      <c r="P866" t="s">
        <v>13</v>
      </c>
      <c r="Q866">
        <v>10014</v>
      </c>
      <c r="R866" t="str">
        <f>CONCATENATE(Table3[[#This Row],[address]],",",Table3[[#This Row],[city]],",",Table3[[#This Row],[state]])</f>
        <v>229 Chrystie St,New York,NY</v>
      </c>
      <c r="S866">
        <f>VLOOKUP(Table3[[#This Row],[summons_number]],GeocodeResults!A:G,6,FALSE)</f>
        <v>40.722700000000003</v>
      </c>
      <c r="T866">
        <f>VLOOKUP(Table3[[#This Row],[summons_number]],GeocodeResults!A:G,7,FALSE)</f>
        <v>-73.991579999999999</v>
      </c>
    </row>
    <row r="867" spans="1:20" x14ac:dyDescent="0.25">
      <c r="A867">
        <v>7391085467</v>
      </c>
      <c r="B867" s="1">
        <v>41553</v>
      </c>
      <c r="C867">
        <v>71</v>
      </c>
      <c r="D867">
        <f>VLOOKUP(Table3[[#This Row],[violation_code]],Table2[[violation_code]:[category]],3,FALSE)</f>
        <v>5</v>
      </c>
      <c r="E867">
        <v>353164</v>
      </c>
      <c r="F867">
        <v>123</v>
      </c>
      <c r="G867">
        <v>123</v>
      </c>
      <c r="H867" t="s">
        <v>12</v>
      </c>
      <c r="I867">
        <v>1323</v>
      </c>
      <c r="J867" s="2">
        <v>0.55763888888888891</v>
      </c>
      <c r="K867">
        <v>13</v>
      </c>
      <c r="L867">
        <v>229</v>
      </c>
      <c r="M867" t="s">
        <v>38</v>
      </c>
      <c r="N867" t="str">
        <f>CONCATENATE(Table3[[#This Row],[house_number]], " ",Table3[[#This Row],[street_name]])</f>
        <v>229 Chrystie St</v>
      </c>
      <c r="O867" t="s">
        <v>103</v>
      </c>
      <c r="P867" t="s">
        <v>13</v>
      </c>
      <c r="Q867">
        <v>10014</v>
      </c>
      <c r="R867" t="str">
        <f>CONCATENATE(Table3[[#This Row],[address]],",",Table3[[#This Row],[city]],",",Table3[[#This Row],[state]])</f>
        <v>229 Chrystie St,New York,NY</v>
      </c>
      <c r="S867">
        <f>VLOOKUP(Table3[[#This Row],[summons_number]],GeocodeResults!A:G,6,FALSE)</f>
        <v>40.722700000000003</v>
      </c>
      <c r="T867">
        <f>VLOOKUP(Table3[[#This Row],[summons_number]],GeocodeResults!A:G,7,FALSE)</f>
        <v>-73.991579999999999</v>
      </c>
    </row>
    <row r="868" spans="1:20" x14ac:dyDescent="0.25">
      <c r="A868">
        <v>7391085390</v>
      </c>
      <c r="B868" s="1">
        <v>41553</v>
      </c>
      <c r="C868">
        <v>40</v>
      </c>
      <c r="D868">
        <f>VLOOKUP(Table3[[#This Row],[violation_code]],Table2[[violation_code]:[category]],3,FALSE)</f>
        <v>2</v>
      </c>
      <c r="E868">
        <v>353164</v>
      </c>
      <c r="F868">
        <v>1232</v>
      </c>
      <c r="G868">
        <v>32</v>
      </c>
      <c r="H868" t="s">
        <v>12</v>
      </c>
      <c r="I868">
        <v>1232</v>
      </c>
      <c r="J868" s="2">
        <v>0.52222222222222225</v>
      </c>
      <c r="K868">
        <v>12</v>
      </c>
      <c r="L868">
        <v>55</v>
      </c>
      <c r="M868" t="s">
        <v>43</v>
      </c>
      <c r="N868" t="str">
        <f>CONCATENATE(Table3[[#This Row],[house_number]], " ",Table3[[#This Row],[street_name]])</f>
        <v>55 Spring St</v>
      </c>
      <c r="O868" t="s">
        <v>103</v>
      </c>
      <c r="P868" t="s">
        <v>13</v>
      </c>
      <c r="Q868">
        <v>10014</v>
      </c>
      <c r="R868" t="str">
        <f>CONCATENATE(Table3[[#This Row],[address]],",",Table3[[#This Row],[city]],",",Table3[[#This Row],[state]])</f>
        <v>55 Spring St,New York,NY</v>
      </c>
      <c r="S868">
        <f>VLOOKUP(Table3[[#This Row],[summons_number]],GeocodeResults!A:G,6,FALSE)</f>
        <v>40.722175999999997</v>
      </c>
      <c r="T868">
        <f>VLOOKUP(Table3[[#This Row],[summons_number]],GeocodeResults!A:G,7,FALSE)</f>
        <v>-73.996666000000005</v>
      </c>
    </row>
    <row r="869" spans="1:20" x14ac:dyDescent="0.25">
      <c r="A869">
        <v>7391085327</v>
      </c>
      <c r="B869" s="1">
        <v>41553</v>
      </c>
      <c r="C869">
        <v>71</v>
      </c>
      <c r="D869">
        <f>VLOOKUP(Table3[[#This Row],[violation_code]],Table2[[violation_code]:[category]],3,FALSE)</f>
        <v>5</v>
      </c>
      <c r="E869">
        <v>353164</v>
      </c>
      <c r="F869">
        <v>1136</v>
      </c>
      <c r="G869">
        <v>1136</v>
      </c>
      <c r="H869" t="s">
        <v>32</v>
      </c>
      <c r="I869">
        <v>1136</v>
      </c>
      <c r="J869" s="2">
        <v>0.48333333333333334</v>
      </c>
      <c r="K869">
        <v>11</v>
      </c>
      <c r="L869">
        <v>238</v>
      </c>
      <c r="M869" t="s">
        <v>27</v>
      </c>
      <c r="N869" t="str">
        <f>CONCATENATE(Table3[[#This Row],[house_number]], " ",Table3[[#This Row],[street_name]])</f>
        <v>238 Elizabeth St</v>
      </c>
      <c r="O869" t="s">
        <v>103</v>
      </c>
      <c r="P869" t="s">
        <v>13</v>
      </c>
      <c r="Q869">
        <v>10014</v>
      </c>
      <c r="R869" t="str">
        <f>CONCATENATE(Table3[[#This Row],[address]],",",Table3[[#This Row],[city]],",",Table3[[#This Row],[state]])</f>
        <v>238 Elizabeth St,New York,NY</v>
      </c>
      <c r="S869">
        <f>VLOOKUP(Table3[[#This Row],[summons_number]],GeocodeResults!A:G,6,FALSE)</f>
        <v>40.723236</v>
      </c>
      <c r="T869">
        <f>VLOOKUP(Table3[[#This Row],[summons_number]],GeocodeResults!A:G,7,FALSE)</f>
        <v>-73.993870000000001</v>
      </c>
    </row>
    <row r="870" spans="1:20" x14ac:dyDescent="0.25">
      <c r="A870">
        <v>7391085315</v>
      </c>
      <c r="B870" s="1">
        <v>41553</v>
      </c>
      <c r="C870">
        <v>16</v>
      </c>
      <c r="D870">
        <f>VLOOKUP(Table3[[#This Row],[violation_code]],Table2[[violation_code]:[category]],3,FALSE)</f>
        <v>2</v>
      </c>
      <c r="E870">
        <v>353164</v>
      </c>
      <c r="F870">
        <v>1123</v>
      </c>
      <c r="G870">
        <v>1123</v>
      </c>
      <c r="H870" t="s">
        <v>32</v>
      </c>
      <c r="I870">
        <v>1123</v>
      </c>
      <c r="J870" s="2">
        <v>0.47430555555555554</v>
      </c>
      <c r="K870">
        <v>11</v>
      </c>
      <c r="L870">
        <v>306</v>
      </c>
      <c r="M870" t="s">
        <v>19</v>
      </c>
      <c r="N870" t="str">
        <f>CONCATENATE(Table3[[#This Row],[house_number]], " ",Table3[[#This Row],[street_name]])</f>
        <v>306 Mott St</v>
      </c>
      <c r="O870" t="s">
        <v>103</v>
      </c>
      <c r="P870" t="s">
        <v>13</v>
      </c>
      <c r="Q870">
        <v>10014</v>
      </c>
      <c r="R870" t="str">
        <f>CONCATENATE(Table3[[#This Row],[address]],",",Table3[[#This Row],[city]],",",Table3[[#This Row],[state]])</f>
        <v>306 Mott St,New York,NY</v>
      </c>
      <c r="S870">
        <f>VLOOKUP(Table3[[#This Row],[summons_number]],GeocodeResults!A:G,6,FALSE)</f>
        <v>40.724792000000001</v>
      </c>
      <c r="T870">
        <f>VLOOKUP(Table3[[#This Row],[summons_number]],GeocodeResults!A:G,7,FALSE)</f>
        <v>-73.994063999999995</v>
      </c>
    </row>
    <row r="871" spans="1:20" x14ac:dyDescent="0.25">
      <c r="A871">
        <v>7391085297</v>
      </c>
      <c r="B871" s="1">
        <v>41553</v>
      </c>
      <c r="C871">
        <v>19</v>
      </c>
      <c r="D871">
        <f>VLOOKUP(Table3[[#This Row],[violation_code]],Table2[[violation_code]:[category]],3,FALSE)</f>
        <v>2</v>
      </c>
      <c r="E871">
        <v>353164</v>
      </c>
      <c r="F871">
        <v>1109</v>
      </c>
      <c r="G871">
        <v>1109</v>
      </c>
      <c r="H871" t="s">
        <v>32</v>
      </c>
      <c r="I871">
        <v>1109</v>
      </c>
      <c r="J871" s="2">
        <v>0.46458333333333335</v>
      </c>
      <c r="K871">
        <v>11</v>
      </c>
      <c r="L871">
        <v>351</v>
      </c>
      <c r="M871" t="s">
        <v>20</v>
      </c>
      <c r="N871" t="str">
        <f>CONCATENATE(Table3[[#This Row],[house_number]], " ",Table3[[#This Row],[street_name]])</f>
        <v>351 Bowery</v>
      </c>
      <c r="O871" t="s">
        <v>103</v>
      </c>
      <c r="P871" t="s">
        <v>13</v>
      </c>
      <c r="Q871">
        <v>10014</v>
      </c>
      <c r="R871" t="str">
        <f>CONCATENATE(Table3[[#This Row],[address]],",",Table3[[#This Row],[city]],",",Table3[[#This Row],[state]])</f>
        <v>351 Bowery,New York,NY</v>
      </c>
      <c r="S871">
        <f>VLOOKUP(Table3[[#This Row],[summons_number]],GeocodeResults!A:G,6,FALSE)</f>
        <v>40.726447999999998</v>
      </c>
      <c r="T871">
        <f>VLOOKUP(Table3[[#This Row],[summons_number]],GeocodeResults!A:G,7,FALSE)</f>
        <v>-73.991699999999994</v>
      </c>
    </row>
    <row r="872" spans="1:20" x14ac:dyDescent="0.25">
      <c r="A872">
        <v>7391085285</v>
      </c>
      <c r="B872" s="1">
        <v>41553</v>
      </c>
      <c r="C872">
        <v>71</v>
      </c>
      <c r="D872">
        <f>VLOOKUP(Table3[[#This Row],[violation_code]],Table2[[violation_code]:[category]],3,FALSE)</f>
        <v>5</v>
      </c>
      <c r="E872">
        <v>353164</v>
      </c>
      <c r="F872">
        <v>1101</v>
      </c>
      <c r="G872">
        <v>1101</v>
      </c>
      <c r="H872" t="s">
        <v>32</v>
      </c>
      <c r="I872">
        <v>1101</v>
      </c>
      <c r="J872" s="2">
        <v>0.45902777777777781</v>
      </c>
      <c r="K872">
        <v>11</v>
      </c>
      <c r="L872">
        <v>7</v>
      </c>
      <c r="M872" t="s">
        <v>30</v>
      </c>
      <c r="N872" t="str">
        <f>CONCATENATE(Table3[[#This Row],[house_number]], " ",Table3[[#This Row],[street_name]])</f>
        <v>7 Great Jones St</v>
      </c>
      <c r="O872" t="s">
        <v>103</v>
      </c>
      <c r="P872" t="s">
        <v>13</v>
      </c>
      <c r="Q872">
        <v>10014</v>
      </c>
      <c r="R872" t="str">
        <f>CONCATENATE(Table3[[#This Row],[address]],",",Table3[[#This Row],[city]],",",Table3[[#This Row],[state]])</f>
        <v>7 Great Jones St,New York,NY</v>
      </c>
      <c r="S872">
        <f>VLOOKUP(Table3[[#This Row],[summons_number]],GeocodeResults!A:G,6,FALSE)</f>
        <v>40.727424999999997</v>
      </c>
      <c r="T872">
        <f>VLOOKUP(Table3[[#This Row],[summons_number]],GeocodeResults!A:G,7,FALSE)</f>
        <v>-73.994039999999998</v>
      </c>
    </row>
    <row r="873" spans="1:20" x14ac:dyDescent="0.25">
      <c r="A873">
        <v>7391085250</v>
      </c>
      <c r="B873" s="1">
        <v>41553</v>
      </c>
      <c r="C873">
        <v>71</v>
      </c>
      <c r="D873">
        <f>VLOOKUP(Table3[[#This Row],[violation_code]],Table2[[violation_code]:[category]],3,FALSE)</f>
        <v>5</v>
      </c>
      <c r="E873">
        <v>353164</v>
      </c>
      <c r="F873">
        <v>1052</v>
      </c>
      <c r="G873">
        <v>1052</v>
      </c>
      <c r="H873" t="s">
        <v>32</v>
      </c>
      <c r="I873">
        <v>1052</v>
      </c>
      <c r="J873" s="2">
        <v>0.45277777777777778</v>
      </c>
      <c r="K873">
        <v>10</v>
      </c>
      <c r="L873">
        <v>232</v>
      </c>
      <c r="M873" t="s">
        <v>15</v>
      </c>
      <c r="N873" t="str">
        <f>CONCATENATE(Table3[[#This Row],[house_number]], " ",Table3[[#This Row],[street_name]])</f>
        <v>232 Mercer St</v>
      </c>
      <c r="O873" t="s">
        <v>103</v>
      </c>
      <c r="P873" t="s">
        <v>13</v>
      </c>
      <c r="Q873">
        <v>10014</v>
      </c>
      <c r="R873" t="str">
        <f>CONCATENATE(Table3[[#This Row],[address]],",",Table3[[#This Row],[city]],",",Table3[[#This Row],[state]])</f>
        <v>232 Mercer St,New York,NY</v>
      </c>
      <c r="S873">
        <f>VLOOKUP(Table3[[#This Row],[summons_number]],GeocodeResults!A:G,6,FALSE)</f>
        <v>40.727640000000001</v>
      </c>
      <c r="T873">
        <f>VLOOKUP(Table3[[#This Row],[summons_number]],GeocodeResults!A:G,7,FALSE)</f>
        <v>-73.995980000000003</v>
      </c>
    </row>
    <row r="874" spans="1:20" x14ac:dyDescent="0.25">
      <c r="A874">
        <v>7391085248</v>
      </c>
      <c r="B874" s="1">
        <v>41553</v>
      </c>
      <c r="C874">
        <v>71</v>
      </c>
      <c r="D874">
        <f>VLOOKUP(Table3[[#This Row],[violation_code]],Table2[[violation_code]:[category]],3,FALSE)</f>
        <v>5</v>
      </c>
      <c r="E874">
        <v>353164</v>
      </c>
      <c r="F874">
        <v>1050</v>
      </c>
      <c r="G874">
        <v>1050</v>
      </c>
      <c r="H874" t="s">
        <v>32</v>
      </c>
      <c r="I874">
        <v>1050</v>
      </c>
      <c r="J874" s="2">
        <v>0.4513888888888889</v>
      </c>
      <c r="K874">
        <v>10</v>
      </c>
      <c r="L874">
        <v>232</v>
      </c>
      <c r="M874" t="s">
        <v>15</v>
      </c>
      <c r="N874" t="str">
        <f>CONCATENATE(Table3[[#This Row],[house_number]], " ",Table3[[#This Row],[street_name]])</f>
        <v>232 Mercer St</v>
      </c>
      <c r="O874" t="s">
        <v>103</v>
      </c>
      <c r="P874" t="s">
        <v>13</v>
      </c>
      <c r="Q874">
        <v>10014</v>
      </c>
      <c r="R874" t="str">
        <f>CONCATENATE(Table3[[#This Row],[address]],",",Table3[[#This Row],[city]],",",Table3[[#This Row],[state]])</f>
        <v>232 Mercer St,New York,NY</v>
      </c>
      <c r="S874">
        <f>VLOOKUP(Table3[[#This Row],[summons_number]],GeocodeResults!A:G,6,FALSE)</f>
        <v>40.727640000000001</v>
      </c>
      <c r="T874">
        <f>VLOOKUP(Table3[[#This Row],[summons_number]],GeocodeResults!A:G,7,FALSE)</f>
        <v>-73.995980000000003</v>
      </c>
    </row>
    <row r="875" spans="1:20" x14ac:dyDescent="0.25">
      <c r="A875">
        <v>7391085534</v>
      </c>
      <c r="B875" s="1">
        <v>41553</v>
      </c>
      <c r="C875">
        <v>16</v>
      </c>
      <c r="D875">
        <f>VLOOKUP(Table3[[#This Row],[violation_code]],Table2[[violation_code]:[category]],3,FALSE)</f>
        <v>2</v>
      </c>
      <c r="E875">
        <v>353164</v>
      </c>
      <c r="F875">
        <v>306</v>
      </c>
      <c r="G875">
        <v>306</v>
      </c>
      <c r="H875" t="s">
        <v>12</v>
      </c>
      <c r="I875">
        <v>1506</v>
      </c>
      <c r="J875" s="2">
        <v>0.62916666666666665</v>
      </c>
      <c r="K875">
        <v>15</v>
      </c>
      <c r="L875">
        <v>100</v>
      </c>
      <c r="M875" t="s">
        <v>35</v>
      </c>
      <c r="N875" t="str">
        <f>CONCATENATE(Table3[[#This Row],[house_number]], " ",Table3[[#This Row],[street_name]])</f>
        <v>100 Rivington St</v>
      </c>
      <c r="O875" t="s">
        <v>103</v>
      </c>
      <c r="P875" t="s">
        <v>13</v>
      </c>
      <c r="Q875">
        <v>10014</v>
      </c>
      <c r="R875" t="str">
        <f>CONCATENATE(Table3[[#This Row],[address]],",",Table3[[#This Row],[city]],",",Table3[[#This Row],[state]])</f>
        <v>100 Rivington St,New York,NY</v>
      </c>
      <c r="S875">
        <f>VLOOKUP(Table3[[#This Row],[summons_number]],GeocodeResults!A:G,6,FALSE)</f>
        <v>40.720123000000001</v>
      </c>
      <c r="T875">
        <f>VLOOKUP(Table3[[#This Row],[summons_number]],GeocodeResults!A:G,7,FALSE)</f>
        <v>-73.988303999999999</v>
      </c>
    </row>
    <row r="876" spans="1:20" x14ac:dyDescent="0.25">
      <c r="A876">
        <v>7391085522</v>
      </c>
      <c r="B876" s="1">
        <v>41553</v>
      </c>
      <c r="C876">
        <v>16</v>
      </c>
      <c r="D876">
        <f>VLOOKUP(Table3[[#This Row],[violation_code]],Table2[[violation_code]:[category]],3,FALSE)</f>
        <v>2</v>
      </c>
      <c r="E876">
        <v>353164</v>
      </c>
      <c r="F876">
        <v>304</v>
      </c>
      <c r="G876">
        <v>304</v>
      </c>
      <c r="H876" t="s">
        <v>12</v>
      </c>
      <c r="I876">
        <v>1504</v>
      </c>
      <c r="J876" s="2">
        <v>0.62777777777777777</v>
      </c>
      <c r="K876">
        <v>15</v>
      </c>
      <c r="L876">
        <v>108</v>
      </c>
      <c r="M876" t="s">
        <v>35</v>
      </c>
      <c r="N876" t="str">
        <f>CONCATENATE(Table3[[#This Row],[house_number]], " ",Table3[[#This Row],[street_name]])</f>
        <v>108 Rivington St</v>
      </c>
      <c r="O876" t="s">
        <v>103</v>
      </c>
      <c r="P876" t="s">
        <v>13</v>
      </c>
      <c r="Q876">
        <v>10014</v>
      </c>
      <c r="R876" t="str">
        <f>CONCATENATE(Table3[[#This Row],[address]],",",Table3[[#This Row],[city]],",",Table3[[#This Row],[state]])</f>
        <v>108 Rivington St,New York,NY</v>
      </c>
      <c r="S876">
        <f>VLOOKUP(Table3[[#This Row],[summons_number]],GeocodeResults!A:G,6,FALSE)</f>
        <v>40.719990000000003</v>
      </c>
      <c r="T876">
        <f>VLOOKUP(Table3[[#This Row],[summons_number]],GeocodeResults!A:G,7,FALSE)</f>
        <v>-73.987870000000001</v>
      </c>
    </row>
    <row r="877" spans="1:20" x14ac:dyDescent="0.25">
      <c r="A877">
        <v>7391085510</v>
      </c>
      <c r="B877" s="1">
        <v>41553</v>
      </c>
      <c r="C877">
        <v>20</v>
      </c>
      <c r="D877">
        <f>VLOOKUP(Table3[[#This Row],[violation_code]],Table2[[violation_code]:[category]],3,FALSE)</f>
        <v>2</v>
      </c>
      <c r="E877">
        <v>353164</v>
      </c>
      <c r="F877">
        <v>301</v>
      </c>
      <c r="G877">
        <v>301</v>
      </c>
      <c r="H877" t="s">
        <v>12</v>
      </c>
      <c r="I877">
        <v>1501</v>
      </c>
      <c r="J877" s="2">
        <v>0.62569444444444444</v>
      </c>
      <c r="K877">
        <v>15</v>
      </c>
      <c r="L877">
        <v>147</v>
      </c>
      <c r="M877" t="s">
        <v>39</v>
      </c>
      <c r="N877" t="str">
        <f>CONCATENATE(Table3[[#This Row],[house_number]], " ",Table3[[#This Row],[street_name]])</f>
        <v>147 Essex St</v>
      </c>
      <c r="O877" t="s">
        <v>103</v>
      </c>
      <c r="P877" t="s">
        <v>13</v>
      </c>
      <c r="Q877">
        <v>10014</v>
      </c>
      <c r="R877" t="str">
        <f>CONCATENATE(Table3[[#This Row],[address]],",",Table3[[#This Row],[city]],",",Table3[[#This Row],[state]])</f>
        <v>147 Essex St,New York,NY</v>
      </c>
      <c r="S877">
        <f>VLOOKUP(Table3[[#This Row],[summons_number]],GeocodeResults!A:G,6,FALSE)</f>
        <v>40.720554</v>
      </c>
      <c r="T877">
        <f>VLOOKUP(Table3[[#This Row],[summons_number]],GeocodeResults!A:G,7,FALSE)</f>
        <v>-73.987250000000003</v>
      </c>
    </row>
    <row r="878" spans="1:20" x14ac:dyDescent="0.25">
      <c r="A878">
        <v>7391085509</v>
      </c>
      <c r="B878" s="1">
        <v>41553</v>
      </c>
      <c r="C878">
        <v>40</v>
      </c>
      <c r="D878">
        <f>VLOOKUP(Table3[[#This Row],[violation_code]],Table2[[violation_code]:[category]],3,FALSE)</f>
        <v>2</v>
      </c>
      <c r="E878">
        <v>353164</v>
      </c>
      <c r="F878">
        <v>243</v>
      </c>
      <c r="G878">
        <v>243</v>
      </c>
      <c r="H878" t="s">
        <v>12</v>
      </c>
      <c r="I878">
        <v>1443</v>
      </c>
      <c r="J878" s="2">
        <v>0.61319444444444449</v>
      </c>
      <c r="K878">
        <v>14</v>
      </c>
      <c r="L878">
        <v>99</v>
      </c>
      <c r="M878" t="s">
        <v>54</v>
      </c>
      <c r="N878" t="str">
        <f>CONCATENATE(Table3[[#This Row],[house_number]], " ",Table3[[#This Row],[street_name]])</f>
        <v>99 Suffolk St</v>
      </c>
      <c r="O878" t="s">
        <v>103</v>
      </c>
      <c r="P878" t="s">
        <v>13</v>
      </c>
      <c r="Q878">
        <v>10014</v>
      </c>
      <c r="R878" t="str">
        <f>CONCATENATE(Table3[[#This Row],[address]],",",Table3[[#This Row],[city]],",",Table3[[#This Row],[state]])</f>
        <v>99 Suffolk St,New York,NY</v>
      </c>
      <c r="S878">
        <f>VLOOKUP(Table3[[#This Row],[summons_number]],GeocodeResults!A:G,6,FALSE)</f>
        <v>40.718693000000002</v>
      </c>
      <c r="T878">
        <f>VLOOKUP(Table3[[#This Row],[summons_number]],GeocodeResults!A:G,7,FALSE)</f>
        <v>-73.986329999999995</v>
      </c>
    </row>
    <row r="879" spans="1:20" x14ac:dyDescent="0.25">
      <c r="A879">
        <v>7391085443</v>
      </c>
      <c r="B879" s="1">
        <v>41553</v>
      </c>
      <c r="C879">
        <v>16</v>
      </c>
      <c r="D879">
        <f>VLOOKUP(Table3[[#This Row],[violation_code]],Table2[[violation_code]:[category]],3,FALSE)</f>
        <v>2</v>
      </c>
      <c r="E879">
        <v>353164</v>
      </c>
      <c r="F879">
        <v>112</v>
      </c>
      <c r="G879">
        <v>112</v>
      </c>
      <c r="H879" t="s">
        <v>12</v>
      </c>
      <c r="I879">
        <v>1312</v>
      </c>
      <c r="J879" s="2">
        <v>0.54999999999999993</v>
      </c>
      <c r="K879">
        <v>13</v>
      </c>
      <c r="L879" t="s">
        <v>21</v>
      </c>
      <c r="M879" t="s">
        <v>19</v>
      </c>
      <c r="N879" t="str">
        <f>CONCATENATE(Table3[[#This Row],[house_number]], " ",Table3[[#This Row],[street_name]])</f>
        <v>302-4 Mott St</v>
      </c>
      <c r="O879" t="s">
        <v>103</v>
      </c>
      <c r="P879" t="s">
        <v>13</v>
      </c>
      <c r="Q879">
        <v>10014</v>
      </c>
      <c r="R879" t="str">
        <f>CONCATENATE(Table3[[#This Row],[address]],",",Table3[[#This Row],[city]],",",Table3[[#This Row],[state]])</f>
        <v>302-4 Mott St,New York,NY</v>
      </c>
      <c r="S879">
        <f>VLOOKUP(Table3[[#This Row],[summons_number]],GeocodeResults!A:G,6,FALSE)</f>
        <v>40.724760000000003</v>
      </c>
      <c r="T879">
        <f>VLOOKUP(Table3[[#This Row],[summons_number]],GeocodeResults!A:G,7,FALSE)</f>
        <v>-73.994079999999997</v>
      </c>
    </row>
    <row r="880" spans="1:20" x14ac:dyDescent="0.25">
      <c r="A880">
        <v>7391085418</v>
      </c>
      <c r="B880" s="1">
        <v>41553</v>
      </c>
      <c r="C880">
        <v>40</v>
      </c>
      <c r="D880">
        <f>VLOOKUP(Table3[[#This Row],[violation_code]],Table2[[violation_code]:[category]],3,FALSE)</f>
        <v>2</v>
      </c>
      <c r="E880">
        <v>353164</v>
      </c>
      <c r="F880">
        <v>1239</v>
      </c>
      <c r="G880">
        <v>39</v>
      </c>
      <c r="H880" t="s">
        <v>12</v>
      </c>
      <c r="I880">
        <v>1239</v>
      </c>
      <c r="J880" s="2">
        <v>0.52708333333333335</v>
      </c>
      <c r="K880">
        <v>12</v>
      </c>
      <c r="L880">
        <v>88</v>
      </c>
      <c r="M880" t="s">
        <v>44</v>
      </c>
      <c r="N880" t="str">
        <f>CONCATENATE(Table3[[#This Row],[house_number]], " ",Table3[[#This Row],[street_name]])</f>
        <v>88 Crosby St</v>
      </c>
      <c r="O880" t="s">
        <v>103</v>
      </c>
      <c r="P880" t="s">
        <v>13</v>
      </c>
      <c r="Q880">
        <v>10014</v>
      </c>
      <c r="R880" t="str">
        <f>CONCATENATE(Table3[[#This Row],[address]],",",Table3[[#This Row],[city]],",",Table3[[#This Row],[state]])</f>
        <v>88 Crosby St,New York,NY</v>
      </c>
      <c r="S880">
        <f>VLOOKUP(Table3[[#This Row],[summons_number]],GeocodeResults!A:G,6,FALSE)</f>
        <v>40.723230000000001</v>
      </c>
      <c r="T880">
        <f>VLOOKUP(Table3[[#This Row],[summons_number]],GeocodeResults!A:G,7,FALSE)</f>
        <v>-73.997590000000002</v>
      </c>
    </row>
    <row r="881" spans="1:20" x14ac:dyDescent="0.25">
      <c r="A881">
        <v>7391085388</v>
      </c>
      <c r="B881" s="1">
        <v>41553</v>
      </c>
      <c r="C881">
        <v>40</v>
      </c>
      <c r="D881">
        <f>VLOOKUP(Table3[[#This Row],[violation_code]],Table2[[violation_code]:[category]],3,FALSE)</f>
        <v>2</v>
      </c>
      <c r="E881">
        <v>353164</v>
      </c>
      <c r="F881">
        <v>1227</v>
      </c>
      <c r="G881">
        <v>27</v>
      </c>
      <c r="H881" t="s">
        <v>12</v>
      </c>
      <c r="I881">
        <v>1227</v>
      </c>
      <c r="J881" s="2">
        <v>0.51874999999999993</v>
      </c>
      <c r="K881">
        <v>12</v>
      </c>
      <c r="L881">
        <v>200</v>
      </c>
      <c r="M881" t="s">
        <v>24</v>
      </c>
      <c r="N881" t="str">
        <f>CONCATENATE(Table3[[#This Row],[house_number]], " ",Table3[[#This Row],[street_name]])</f>
        <v>200 Mulberry St</v>
      </c>
      <c r="O881" t="s">
        <v>103</v>
      </c>
      <c r="P881" t="s">
        <v>13</v>
      </c>
      <c r="Q881">
        <v>10014</v>
      </c>
      <c r="R881" t="str">
        <f>CONCATENATE(Table3[[#This Row],[address]],",",Table3[[#This Row],[city]],",",Table3[[#This Row],[state]])</f>
        <v>200 Mulberry St,New York,NY</v>
      </c>
      <c r="S881">
        <f>VLOOKUP(Table3[[#This Row],[summons_number]],GeocodeResults!A:G,6,FALSE)</f>
        <v>40.721516000000001</v>
      </c>
      <c r="T881">
        <f>VLOOKUP(Table3[[#This Row],[summons_number]],GeocodeResults!A:G,7,FALSE)</f>
        <v>-73.996369999999999</v>
      </c>
    </row>
    <row r="882" spans="1:20" x14ac:dyDescent="0.25">
      <c r="A882">
        <v>7391085352</v>
      </c>
      <c r="B882" s="1">
        <v>41553</v>
      </c>
      <c r="C882">
        <v>71</v>
      </c>
      <c r="D882">
        <f>VLOOKUP(Table3[[#This Row],[violation_code]],Table2[[violation_code]:[category]],3,FALSE)</f>
        <v>5</v>
      </c>
      <c r="E882">
        <v>353164</v>
      </c>
      <c r="F882">
        <v>1203</v>
      </c>
      <c r="G882">
        <v>3</v>
      </c>
      <c r="H882" t="s">
        <v>12</v>
      </c>
      <c r="I882">
        <v>1203</v>
      </c>
      <c r="J882" s="2">
        <v>0.50208333333333333</v>
      </c>
      <c r="K882">
        <v>12</v>
      </c>
      <c r="L882">
        <v>18</v>
      </c>
      <c r="M882" t="s">
        <v>43</v>
      </c>
      <c r="N882" t="str">
        <f>CONCATENATE(Table3[[#This Row],[house_number]], " ",Table3[[#This Row],[street_name]])</f>
        <v>18 Spring St</v>
      </c>
      <c r="O882" t="s">
        <v>103</v>
      </c>
      <c r="P882" t="s">
        <v>13</v>
      </c>
      <c r="Q882">
        <v>10014</v>
      </c>
      <c r="R882" t="str">
        <f>CONCATENATE(Table3[[#This Row],[address]],",",Table3[[#This Row],[city]],",",Table3[[#This Row],[state]])</f>
        <v>18 Spring St,New York,NY</v>
      </c>
      <c r="S882">
        <f>VLOOKUP(Table3[[#This Row],[summons_number]],GeocodeResults!A:G,6,FALSE)</f>
        <v>40.721350000000001</v>
      </c>
      <c r="T882">
        <f>VLOOKUP(Table3[[#This Row],[summons_number]],GeocodeResults!A:G,7,FALSE)</f>
        <v>-73.994964999999993</v>
      </c>
    </row>
    <row r="883" spans="1:20" x14ac:dyDescent="0.25">
      <c r="A883">
        <v>7391085340</v>
      </c>
      <c r="B883" s="1">
        <v>41553</v>
      </c>
      <c r="C883">
        <v>20</v>
      </c>
      <c r="D883">
        <f>VLOOKUP(Table3[[#This Row],[violation_code]],Table2[[violation_code]:[category]],3,FALSE)</f>
        <v>2</v>
      </c>
      <c r="E883">
        <v>353164</v>
      </c>
      <c r="F883">
        <v>1151</v>
      </c>
      <c r="G883">
        <v>1151</v>
      </c>
      <c r="H883" t="s">
        <v>32</v>
      </c>
      <c r="I883">
        <v>1151</v>
      </c>
      <c r="J883" s="2">
        <v>0.49374999999999997</v>
      </c>
      <c r="K883">
        <v>11</v>
      </c>
      <c r="L883">
        <v>174</v>
      </c>
      <c r="M883" t="s">
        <v>33</v>
      </c>
      <c r="N883" t="str">
        <f>CONCATENATE(Table3[[#This Row],[house_number]], " ",Table3[[#This Row],[street_name]])</f>
        <v>174 Forsyth St</v>
      </c>
      <c r="O883" t="s">
        <v>103</v>
      </c>
      <c r="P883" t="s">
        <v>13</v>
      </c>
      <c r="Q883">
        <v>10014</v>
      </c>
      <c r="R883" t="str">
        <f>CONCATENATE(Table3[[#This Row],[address]],",",Table3[[#This Row],[city]],",",Table3[[#This Row],[state]])</f>
        <v>174 Forsyth St,New York,NY</v>
      </c>
      <c r="S883">
        <f>VLOOKUP(Table3[[#This Row],[summons_number]],GeocodeResults!A:G,6,FALSE)</f>
        <v>40.721313000000002</v>
      </c>
      <c r="T883">
        <f>VLOOKUP(Table3[[#This Row],[summons_number]],GeocodeResults!A:G,7,FALSE)</f>
        <v>-73.991280000000003</v>
      </c>
    </row>
    <row r="884" spans="1:20" x14ac:dyDescent="0.25">
      <c r="A884">
        <v>7391085339</v>
      </c>
      <c r="B884" s="1">
        <v>41553</v>
      </c>
      <c r="C884">
        <v>70</v>
      </c>
      <c r="D884">
        <f>VLOOKUP(Table3[[#This Row],[violation_code]],Table2[[violation_code]:[category]],3,FALSE)</f>
        <v>5</v>
      </c>
      <c r="E884">
        <v>353164</v>
      </c>
      <c r="F884">
        <v>1142</v>
      </c>
      <c r="G884">
        <v>1142</v>
      </c>
      <c r="H884" t="s">
        <v>32</v>
      </c>
      <c r="I884">
        <v>1142</v>
      </c>
      <c r="J884" s="2">
        <v>0.48749999999999999</v>
      </c>
      <c r="K884">
        <v>11</v>
      </c>
      <c r="L884">
        <v>9</v>
      </c>
      <c r="M884" t="s">
        <v>34</v>
      </c>
      <c r="N884" t="str">
        <f>CONCATENATE(Table3[[#This Row],[house_number]], " ",Table3[[#This Row],[street_name]])</f>
        <v>9 Stanton St</v>
      </c>
      <c r="O884" t="s">
        <v>103</v>
      </c>
      <c r="P884" t="s">
        <v>13</v>
      </c>
      <c r="Q884">
        <v>10014</v>
      </c>
      <c r="R884" t="str">
        <f>CONCATENATE(Table3[[#This Row],[address]],",",Table3[[#This Row],[city]],",",Table3[[#This Row],[state]])</f>
        <v>9 Stanton St,New York,NY</v>
      </c>
      <c r="S884">
        <f>VLOOKUP(Table3[[#This Row],[summons_number]],GeocodeResults!A:G,6,FALSE)</f>
        <v>40.7226</v>
      </c>
      <c r="T884">
        <f>VLOOKUP(Table3[[#This Row],[summons_number]],GeocodeResults!A:G,7,FALSE)</f>
        <v>-73.992530000000002</v>
      </c>
    </row>
    <row r="885" spans="1:20" x14ac:dyDescent="0.25">
      <c r="A885">
        <v>7391085303</v>
      </c>
      <c r="B885" s="1">
        <v>41553</v>
      </c>
      <c r="C885">
        <v>71</v>
      </c>
      <c r="D885">
        <f>VLOOKUP(Table3[[#This Row],[violation_code]],Table2[[violation_code]:[category]],3,FALSE)</f>
        <v>5</v>
      </c>
      <c r="E885">
        <v>353164</v>
      </c>
      <c r="F885">
        <v>1115</v>
      </c>
      <c r="G885">
        <v>1115</v>
      </c>
      <c r="H885" t="s">
        <v>32</v>
      </c>
      <c r="I885">
        <v>1115</v>
      </c>
      <c r="J885" s="2">
        <v>0.46875</v>
      </c>
      <c r="K885">
        <v>11</v>
      </c>
      <c r="L885">
        <v>40</v>
      </c>
      <c r="M885" t="s">
        <v>64</v>
      </c>
      <c r="N885" t="str">
        <f>CONCATENATE(Table3[[#This Row],[house_number]], " ",Table3[[#This Row],[street_name]])</f>
        <v>40 Bond St</v>
      </c>
      <c r="O885" t="s">
        <v>103</v>
      </c>
      <c r="P885" t="s">
        <v>13</v>
      </c>
      <c r="Q885">
        <v>10014</v>
      </c>
      <c r="R885" t="str">
        <f>CONCATENATE(Table3[[#This Row],[address]],",",Table3[[#This Row],[city]],",",Table3[[#This Row],[state]])</f>
        <v>40 Bond St,New York,NY</v>
      </c>
      <c r="S885">
        <f>VLOOKUP(Table3[[#This Row],[summons_number]],GeocodeResults!A:G,6,FALSE)</f>
        <v>40.726418000000002</v>
      </c>
      <c r="T885">
        <f>VLOOKUP(Table3[[#This Row],[summons_number]],GeocodeResults!A:G,7,FALSE)</f>
        <v>-73.993530000000007</v>
      </c>
    </row>
    <row r="886" spans="1:20" x14ac:dyDescent="0.25">
      <c r="A886">
        <v>7391085819</v>
      </c>
      <c r="B886" s="1">
        <v>41554</v>
      </c>
      <c r="C886">
        <v>38</v>
      </c>
      <c r="D886">
        <f>VLOOKUP(Table3[[#This Row],[violation_code]],Table2[[violation_code]:[category]],3,FALSE)</f>
        <v>5</v>
      </c>
      <c r="E886">
        <v>353164</v>
      </c>
      <c r="F886">
        <v>505</v>
      </c>
      <c r="G886">
        <v>505</v>
      </c>
      <c r="H886" t="s">
        <v>12</v>
      </c>
      <c r="I886">
        <v>1705</v>
      </c>
      <c r="J886" s="2">
        <v>0.71180555555555547</v>
      </c>
      <c r="K886">
        <v>17</v>
      </c>
      <c r="L886">
        <v>209</v>
      </c>
      <c r="M886" t="s">
        <v>20</v>
      </c>
      <c r="N886" t="str">
        <f>CONCATENATE(Table3[[#This Row],[house_number]], " ",Table3[[#This Row],[street_name]])</f>
        <v>209 Bowery</v>
      </c>
      <c r="O886" t="s">
        <v>103</v>
      </c>
      <c r="P886" t="s">
        <v>13</v>
      </c>
      <c r="Q886">
        <v>10014</v>
      </c>
      <c r="R886" t="str">
        <f>CONCATENATE(Table3[[#This Row],[address]],",",Table3[[#This Row],[city]],",",Table3[[#This Row],[state]])</f>
        <v>209 Bowery,New York,NY</v>
      </c>
      <c r="S886">
        <f>VLOOKUP(Table3[[#This Row],[summons_number]],GeocodeResults!A:G,6,FALSE)</f>
        <v>40.721519999999998</v>
      </c>
      <c r="T886">
        <f>VLOOKUP(Table3[[#This Row],[summons_number]],GeocodeResults!A:G,7,FALSE)</f>
        <v>-73.993489999999994</v>
      </c>
    </row>
    <row r="887" spans="1:20" x14ac:dyDescent="0.25">
      <c r="A887">
        <v>7391085777</v>
      </c>
      <c r="B887" s="1">
        <v>41554</v>
      </c>
      <c r="C887">
        <v>20</v>
      </c>
      <c r="D887">
        <f>VLOOKUP(Table3[[#This Row],[violation_code]],Table2[[violation_code]:[category]],3,FALSE)</f>
        <v>2</v>
      </c>
      <c r="E887">
        <v>353164</v>
      </c>
      <c r="F887">
        <v>320</v>
      </c>
      <c r="G887">
        <v>320</v>
      </c>
      <c r="H887" t="s">
        <v>12</v>
      </c>
      <c r="I887">
        <v>1520</v>
      </c>
      <c r="J887" s="2">
        <v>0.63888888888888895</v>
      </c>
      <c r="K887">
        <v>15</v>
      </c>
      <c r="L887">
        <v>247</v>
      </c>
      <c r="M887" t="s">
        <v>27</v>
      </c>
      <c r="N887" t="str">
        <f>CONCATENATE(Table3[[#This Row],[house_number]], " ",Table3[[#This Row],[street_name]])</f>
        <v>247 Elizabeth St</v>
      </c>
      <c r="O887" t="s">
        <v>103</v>
      </c>
      <c r="P887" t="s">
        <v>13</v>
      </c>
      <c r="Q887">
        <v>10014</v>
      </c>
      <c r="R887" t="str">
        <f>CONCATENATE(Table3[[#This Row],[address]],",",Table3[[#This Row],[city]],",",Table3[[#This Row],[state]])</f>
        <v>247 Elizabeth St,New York,NY</v>
      </c>
      <c r="S887">
        <f>VLOOKUP(Table3[[#This Row],[summons_number]],GeocodeResults!A:G,6,FALSE)</f>
        <v>40.723297000000002</v>
      </c>
      <c r="T887">
        <f>VLOOKUP(Table3[[#This Row],[summons_number]],GeocodeResults!A:G,7,FALSE)</f>
        <v>-73.993995999999996</v>
      </c>
    </row>
    <row r="888" spans="1:20" x14ac:dyDescent="0.25">
      <c r="A888">
        <v>7391085765</v>
      </c>
      <c r="B888" s="1">
        <v>41554</v>
      </c>
      <c r="C888">
        <v>20</v>
      </c>
      <c r="D888">
        <f>VLOOKUP(Table3[[#This Row],[violation_code]],Table2[[violation_code]:[category]],3,FALSE)</f>
        <v>2</v>
      </c>
      <c r="E888">
        <v>353164</v>
      </c>
      <c r="F888">
        <v>319</v>
      </c>
      <c r="G888">
        <v>319</v>
      </c>
      <c r="H888" t="s">
        <v>12</v>
      </c>
      <c r="I888">
        <v>1519</v>
      </c>
      <c r="J888" s="2">
        <v>0.6381944444444444</v>
      </c>
      <c r="K888">
        <v>15</v>
      </c>
      <c r="L888">
        <v>262</v>
      </c>
      <c r="M888" t="s">
        <v>27</v>
      </c>
      <c r="N888" t="str">
        <f>CONCATENATE(Table3[[#This Row],[house_number]], " ",Table3[[#This Row],[street_name]])</f>
        <v>262 Elizabeth St</v>
      </c>
      <c r="O888" t="s">
        <v>103</v>
      </c>
      <c r="P888" t="s">
        <v>13</v>
      </c>
      <c r="Q888">
        <v>10014</v>
      </c>
      <c r="R888" t="str">
        <f>CONCATENATE(Table3[[#This Row],[address]],",",Table3[[#This Row],[city]],",",Table3[[#This Row],[state]])</f>
        <v>262 Elizabeth St,New York,NY</v>
      </c>
      <c r="S888">
        <f>VLOOKUP(Table3[[#This Row],[summons_number]],GeocodeResults!A:G,6,FALSE)</f>
        <v>40.723950000000002</v>
      </c>
      <c r="T888">
        <f>VLOOKUP(Table3[[#This Row],[summons_number]],GeocodeResults!A:G,7,FALSE)</f>
        <v>-73.993576000000004</v>
      </c>
    </row>
    <row r="889" spans="1:20" x14ac:dyDescent="0.25">
      <c r="A889">
        <v>7391085753</v>
      </c>
      <c r="B889" s="1">
        <v>41554</v>
      </c>
      <c r="C889">
        <v>20</v>
      </c>
      <c r="D889">
        <f>VLOOKUP(Table3[[#This Row],[violation_code]],Table2[[violation_code]:[category]],3,FALSE)</f>
        <v>2</v>
      </c>
      <c r="E889">
        <v>353164</v>
      </c>
      <c r="F889">
        <v>311</v>
      </c>
      <c r="G889">
        <v>311</v>
      </c>
      <c r="H889" t="s">
        <v>12</v>
      </c>
      <c r="I889">
        <v>1511</v>
      </c>
      <c r="J889" s="2">
        <v>0.63263888888888886</v>
      </c>
      <c r="K889">
        <v>15</v>
      </c>
      <c r="L889">
        <v>260</v>
      </c>
      <c r="M889" t="s">
        <v>19</v>
      </c>
      <c r="N889" t="str">
        <f>CONCATENATE(Table3[[#This Row],[house_number]], " ",Table3[[#This Row],[street_name]])</f>
        <v>260 Mott St</v>
      </c>
      <c r="O889" t="s">
        <v>103</v>
      </c>
      <c r="P889" t="s">
        <v>13</v>
      </c>
      <c r="Q889">
        <v>10014</v>
      </c>
      <c r="R889" t="str">
        <f>CONCATENATE(Table3[[#This Row],[address]],",",Table3[[#This Row],[city]],",",Table3[[#This Row],[state]])</f>
        <v>260 Mott St,New York,NY</v>
      </c>
      <c r="S889">
        <f>VLOOKUP(Table3[[#This Row],[summons_number]],GeocodeResults!A:G,6,FALSE)</f>
        <v>40.723610000000001</v>
      </c>
      <c r="T889">
        <f>VLOOKUP(Table3[[#This Row],[summons_number]],GeocodeResults!A:G,7,FALSE)</f>
        <v>-73.994579999999999</v>
      </c>
    </row>
    <row r="890" spans="1:20" x14ac:dyDescent="0.25">
      <c r="A890">
        <v>7391085730</v>
      </c>
      <c r="B890" s="1">
        <v>41554</v>
      </c>
      <c r="C890">
        <v>20</v>
      </c>
      <c r="D890">
        <f>VLOOKUP(Table3[[#This Row],[violation_code]],Table2[[violation_code]:[category]],3,FALSE)</f>
        <v>2</v>
      </c>
      <c r="E890">
        <v>353164</v>
      </c>
      <c r="F890">
        <v>306</v>
      </c>
      <c r="G890">
        <v>306</v>
      </c>
      <c r="H890" t="s">
        <v>12</v>
      </c>
      <c r="I890">
        <v>1506</v>
      </c>
      <c r="J890" s="2">
        <v>0.62916666666666665</v>
      </c>
      <c r="K890">
        <v>15</v>
      </c>
      <c r="L890">
        <v>48</v>
      </c>
      <c r="M890" t="s">
        <v>19</v>
      </c>
      <c r="N890" t="str">
        <f>CONCATENATE(Table3[[#This Row],[house_number]], " ",Table3[[#This Row],[street_name]])</f>
        <v>48 Mott St</v>
      </c>
      <c r="O890" t="s">
        <v>103</v>
      </c>
      <c r="P890" t="s">
        <v>13</v>
      </c>
      <c r="Q890">
        <v>10014</v>
      </c>
      <c r="R890" t="str">
        <f>CONCATENATE(Table3[[#This Row],[address]],",",Table3[[#This Row],[city]],",",Table3[[#This Row],[state]])</f>
        <v>48 Mott St,New York,NY</v>
      </c>
      <c r="S890">
        <f>VLOOKUP(Table3[[#This Row],[summons_number]],GeocodeResults!A:G,6,FALSE)</f>
        <v>40.715473000000003</v>
      </c>
      <c r="T890">
        <f>VLOOKUP(Table3[[#This Row],[summons_number]],GeocodeResults!A:G,7,FALSE)</f>
        <v>-73.998504999999994</v>
      </c>
    </row>
    <row r="891" spans="1:20" x14ac:dyDescent="0.25">
      <c r="A891">
        <v>7391085728</v>
      </c>
      <c r="B891" s="1">
        <v>41554</v>
      </c>
      <c r="C891">
        <v>20</v>
      </c>
      <c r="D891">
        <f>VLOOKUP(Table3[[#This Row],[violation_code]],Table2[[violation_code]:[category]],3,FALSE)</f>
        <v>2</v>
      </c>
      <c r="E891">
        <v>353164</v>
      </c>
      <c r="F891">
        <v>302</v>
      </c>
      <c r="G891">
        <v>302</v>
      </c>
      <c r="H891" t="s">
        <v>12</v>
      </c>
      <c r="I891">
        <v>1502</v>
      </c>
      <c r="J891" s="2">
        <v>0.62638888888888888</v>
      </c>
      <c r="K891">
        <v>15</v>
      </c>
      <c r="L891">
        <v>40</v>
      </c>
      <c r="M891" t="s">
        <v>45</v>
      </c>
      <c r="N891" t="str">
        <f>CONCATENATE(Table3[[#This Row],[house_number]], " ",Table3[[#This Row],[street_name]])</f>
        <v>40 Prince St</v>
      </c>
      <c r="O891" t="s">
        <v>103</v>
      </c>
      <c r="P891" t="s">
        <v>13</v>
      </c>
      <c r="Q891">
        <v>10014</v>
      </c>
      <c r="R891" t="str">
        <f>CONCATENATE(Table3[[#This Row],[address]],",",Table3[[#This Row],[city]],",",Table3[[#This Row],[state]])</f>
        <v>40 Prince St,New York,NY</v>
      </c>
      <c r="S891">
        <f>VLOOKUP(Table3[[#This Row],[summons_number]],GeocodeResults!A:G,6,FALSE)</f>
        <v>40.723174999999998</v>
      </c>
      <c r="T891">
        <f>VLOOKUP(Table3[[#This Row],[summons_number]],GeocodeResults!A:G,7,FALSE)</f>
        <v>-73.99539</v>
      </c>
    </row>
    <row r="892" spans="1:20" x14ac:dyDescent="0.25">
      <c r="A892">
        <v>7391085650</v>
      </c>
      <c r="B892" s="1">
        <v>41554</v>
      </c>
      <c r="C892">
        <v>51</v>
      </c>
      <c r="D892">
        <f>VLOOKUP(Table3[[#This Row],[violation_code]],Table2[[violation_code]:[category]],3,FALSE)</f>
        <v>3</v>
      </c>
      <c r="E892">
        <v>353164</v>
      </c>
      <c r="F892">
        <v>200</v>
      </c>
      <c r="G892">
        <v>200</v>
      </c>
      <c r="H892" t="s">
        <v>12</v>
      </c>
      <c r="I892">
        <v>1400</v>
      </c>
      <c r="J892" s="2">
        <v>0.58333333333333337</v>
      </c>
      <c r="K892">
        <v>14</v>
      </c>
      <c r="L892">
        <v>4</v>
      </c>
      <c r="M892" t="s">
        <v>43</v>
      </c>
      <c r="N892" t="str">
        <f>CONCATENATE(Table3[[#This Row],[house_number]], " ",Table3[[#This Row],[street_name]])</f>
        <v>4 Spring St</v>
      </c>
      <c r="O892" t="s">
        <v>103</v>
      </c>
      <c r="P892" t="s">
        <v>13</v>
      </c>
      <c r="Q892">
        <v>10014</v>
      </c>
      <c r="R892" t="str">
        <f>CONCATENATE(Table3[[#This Row],[address]],",",Table3[[#This Row],[city]],",",Table3[[#This Row],[state]])</f>
        <v>4 Spring St,New York,NY</v>
      </c>
      <c r="S892">
        <f>VLOOKUP(Table3[[#This Row],[summons_number]],GeocodeResults!A:G,6,FALSE)</f>
        <v>40.720970000000001</v>
      </c>
      <c r="T892">
        <f>VLOOKUP(Table3[[#This Row],[summons_number]],GeocodeResults!A:G,7,FALSE)</f>
        <v>-73.994026000000005</v>
      </c>
    </row>
    <row r="893" spans="1:20" x14ac:dyDescent="0.25">
      <c r="A893">
        <v>7391085649</v>
      </c>
      <c r="B893" s="1">
        <v>41554</v>
      </c>
      <c r="C893">
        <v>38</v>
      </c>
      <c r="D893">
        <f>VLOOKUP(Table3[[#This Row],[violation_code]],Table2[[violation_code]:[category]],3,FALSE)</f>
        <v>5</v>
      </c>
      <c r="E893">
        <v>353164</v>
      </c>
      <c r="F893">
        <v>117</v>
      </c>
      <c r="G893">
        <v>117</v>
      </c>
      <c r="H893" t="s">
        <v>12</v>
      </c>
      <c r="I893">
        <v>1317</v>
      </c>
      <c r="J893" s="2">
        <v>0.55347222222222225</v>
      </c>
      <c r="K893">
        <v>13</v>
      </c>
      <c r="L893">
        <v>161</v>
      </c>
      <c r="M893" t="s">
        <v>41</v>
      </c>
      <c r="N893" t="str">
        <f>CONCATENATE(Table3[[#This Row],[house_number]], " ",Table3[[#This Row],[street_name]])</f>
        <v>161 Allen St</v>
      </c>
      <c r="O893" t="s">
        <v>103</v>
      </c>
      <c r="P893" t="s">
        <v>13</v>
      </c>
      <c r="Q893">
        <v>10014</v>
      </c>
      <c r="R893" t="str">
        <f>CONCATENATE(Table3[[#This Row],[address]],",",Table3[[#This Row],[city]],",",Table3[[#This Row],[state]])</f>
        <v>161 Allen St,New York,NY</v>
      </c>
      <c r="S893">
        <f>VLOOKUP(Table3[[#This Row],[summons_number]],GeocodeResults!A:G,6,FALSE)</f>
        <v>40.721325</v>
      </c>
      <c r="T893">
        <f>VLOOKUP(Table3[[#This Row],[summons_number]],GeocodeResults!A:G,7,FALSE)</f>
        <v>-73.989500000000007</v>
      </c>
    </row>
    <row r="894" spans="1:20" x14ac:dyDescent="0.25">
      <c r="A894">
        <v>7391085625</v>
      </c>
      <c r="B894" s="1">
        <v>41554</v>
      </c>
      <c r="C894">
        <v>38</v>
      </c>
      <c r="D894">
        <f>VLOOKUP(Table3[[#This Row],[violation_code]],Table2[[violation_code]:[category]],3,FALSE)</f>
        <v>5</v>
      </c>
      <c r="E894">
        <v>353164</v>
      </c>
      <c r="F894">
        <v>1254</v>
      </c>
      <c r="G894">
        <v>54</v>
      </c>
      <c r="H894" t="s">
        <v>12</v>
      </c>
      <c r="I894">
        <v>1254</v>
      </c>
      <c r="J894" s="2">
        <v>0.53749999999999998</v>
      </c>
      <c r="K894">
        <v>12</v>
      </c>
      <c r="L894">
        <v>189</v>
      </c>
      <c r="M894" t="s">
        <v>41</v>
      </c>
      <c r="N894" t="str">
        <f>CONCATENATE(Table3[[#This Row],[house_number]], " ",Table3[[#This Row],[street_name]])</f>
        <v>189 Allen St</v>
      </c>
      <c r="O894" t="s">
        <v>103</v>
      </c>
      <c r="P894" t="s">
        <v>13</v>
      </c>
      <c r="Q894">
        <v>10014</v>
      </c>
      <c r="R894" t="str">
        <f>CONCATENATE(Table3[[#This Row],[address]],",",Table3[[#This Row],[city]],",",Table3[[#This Row],[state]])</f>
        <v>189 Allen St,New York,NY</v>
      </c>
      <c r="S894">
        <f>VLOOKUP(Table3[[#This Row],[summons_number]],GeocodeResults!A:G,6,FALSE)</f>
        <v>40.722915999999998</v>
      </c>
      <c r="T894">
        <f>VLOOKUP(Table3[[#This Row],[summons_number]],GeocodeResults!A:G,7,FALSE)</f>
        <v>-73.988730000000004</v>
      </c>
    </row>
    <row r="895" spans="1:20" x14ac:dyDescent="0.25">
      <c r="A895">
        <v>7391085613</v>
      </c>
      <c r="B895" s="1">
        <v>41554</v>
      </c>
      <c r="C895">
        <v>38</v>
      </c>
      <c r="D895">
        <f>VLOOKUP(Table3[[#This Row],[violation_code]],Table2[[violation_code]:[category]],3,FALSE)</f>
        <v>5</v>
      </c>
      <c r="E895">
        <v>353164</v>
      </c>
      <c r="F895">
        <v>1250</v>
      </c>
      <c r="G895">
        <v>50</v>
      </c>
      <c r="H895" t="s">
        <v>12</v>
      </c>
      <c r="I895">
        <v>1250</v>
      </c>
      <c r="J895" s="2">
        <v>0.53472222222222221</v>
      </c>
      <c r="K895">
        <v>12</v>
      </c>
      <c r="L895">
        <v>169</v>
      </c>
      <c r="M895" t="s">
        <v>41</v>
      </c>
      <c r="N895" t="str">
        <f>CONCATENATE(Table3[[#This Row],[house_number]], " ",Table3[[#This Row],[street_name]])</f>
        <v>169 Allen St</v>
      </c>
      <c r="O895" t="s">
        <v>103</v>
      </c>
      <c r="P895" t="s">
        <v>13</v>
      </c>
      <c r="Q895">
        <v>10014</v>
      </c>
      <c r="R895" t="str">
        <f>CONCATENATE(Table3[[#This Row],[address]],",",Table3[[#This Row],[city]],",",Table3[[#This Row],[state]])</f>
        <v>169 Allen St,New York,NY</v>
      </c>
      <c r="S895">
        <f>VLOOKUP(Table3[[#This Row],[summons_number]],GeocodeResults!A:G,6,FALSE)</f>
        <v>40.7211</v>
      </c>
      <c r="T895">
        <f>VLOOKUP(Table3[[#This Row],[summons_number]],GeocodeResults!A:G,7,FALSE)</f>
        <v>-73.989624000000006</v>
      </c>
    </row>
    <row r="896" spans="1:20" x14ac:dyDescent="0.25">
      <c r="A896">
        <v>7391085601</v>
      </c>
      <c r="B896" s="1">
        <v>41554</v>
      </c>
      <c r="C896">
        <v>38</v>
      </c>
      <c r="D896">
        <f>VLOOKUP(Table3[[#This Row],[violation_code]],Table2[[violation_code]:[category]],3,FALSE)</f>
        <v>5</v>
      </c>
      <c r="E896">
        <v>353164</v>
      </c>
      <c r="F896">
        <v>1247</v>
      </c>
      <c r="G896">
        <v>47</v>
      </c>
      <c r="H896" t="s">
        <v>12</v>
      </c>
      <c r="I896">
        <v>1247</v>
      </c>
      <c r="J896" s="2">
        <v>0.53263888888888888</v>
      </c>
      <c r="K896">
        <v>12</v>
      </c>
      <c r="L896">
        <v>167</v>
      </c>
      <c r="M896" t="s">
        <v>41</v>
      </c>
      <c r="N896" t="str">
        <f>CONCATENATE(Table3[[#This Row],[house_number]], " ",Table3[[#This Row],[street_name]])</f>
        <v>167 Allen St</v>
      </c>
      <c r="O896" t="s">
        <v>103</v>
      </c>
      <c r="P896" t="s">
        <v>13</v>
      </c>
      <c r="Q896">
        <v>10014</v>
      </c>
      <c r="R896" t="str">
        <f>CONCATENATE(Table3[[#This Row],[address]],",",Table3[[#This Row],[city]],",",Table3[[#This Row],[state]])</f>
        <v>167 Allen St,New York,NY</v>
      </c>
      <c r="S896">
        <f>VLOOKUP(Table3[[#This Row],[summons_number]],GeocodeResults!A:G,6,FALSE)</f>
        <v>40.721153000000001</v>
      </c>
      <c r="T896">
        <f>VLOOKUP(Table3[[#This Row],[summons_number]],GeocodeResults!A:G,7,FALSE)</f>
        <v>-73.989590000000007</v>
      </c>
    </row>
    <row r="897" spans="1:20" x14ac:dyDescent="0.25">
      <c r="A897">
        <v>7391085856</v>
      </c>
      <c r="B897" s="1">
        <v>41554</v>
      </c>
      <c r="C897">
        <v>16</v>
      </c>
      <c r="D897">
        <f>VLOOKUP(Table3[[#This Row],[violation_code]],Table2[[violation_code]:[category]],3,FALSE)</f>
        <v>2</v>
      </c>
      <c r="E897">
        <v>353164</v>
      </c>
      <c r="F897">
        <v>551</v>
      </c>
      <c r="G897">
        <v>551</v>
      </c>
      <c r="H897" t="s">
        <v>12</v>
      </c>
      <c r="I897">
        <v>1751</v>
      </c>
      <c r="J897" s="2">
        <v>0.74375000000000002</v>
      </c>
      <c r="K897">
        <v>17</v>
      </c>
      <c r="L897">
        <v>10</v>
      </c>
      <c r="M897" t="s">
        <v>42</v>
      </c>
      <c r="N897" t="str">
        <f>CONCATENATE(Table3[[#This Row],[house_number]], " ",Table3[[#This Row],[street_name]])</f>
        <v>10 Delancey St</v>
      </c>
      <c r="O897" t="s">
        <v>103</v>
      </c>
      <c r="P897" t="s">
        <v>13</v>
      </c>
      <c r="Q897">
        <v>10014</v>
      </c>
      <c r="R897" t="str">
        <f>CONCATENATE(Table3[[#This Row],[address]],",",Table3[[#This Row],[city]],",",Table3[[#This Row],[state]])</f>
        <v>10 Delancey St,New York,NY</v>
      </c>
      <c r="S897">
        <f>VLOOKUP(Table3[[#This Row],[summons_number]],GeocodeResults!A:G,6,FALSE)</f>
        <v>40.720230000000001</v>
      </c>
      <c r="T897">
        <f>VLOOKUP(Table3[[#This Row],[summons_number]],GeocodeResults!A:G,7,FALSE)</f>
        <v>-73.993545999999995</v>
      </c>
    </row>
    <row r="898" spans="1:20" x14ac:dyDescent="0.25">
      <c r="A898">
        <v>7391085844</v>
      </c>
      <c r="B898" s="1">
        <v>41554</v>
      </c>
      <c r="C898">
        <v>20</v>
      </c>
      <c r="D898">
        <f>VLOOKUP(Table3[[#This Row],[violation_code]],Table2[[violation_code]:[category]],3,FALSE)</f>
        <v>2</v>
      </c>
      <c r="E898">
        <v>353164</v>
      </c>
      <c r="F898">
        <v>545</v>
      </c>
      <c r="G898">
        <v>545</v>
      </c>
      <c r="H898" t="s">
        <v>12</v>
      </c>
      <c r="I898">
        <v>1745</v>
      </c>
      <c r="J898" s="2">
        <v>0.73958333333333337</v>
      </c>
      <c r="K898">
        <v>17</v>
      </c>
      <c r="L898">
        <v>1</v>
      </c>
      <c r="M898" t="s">
        <v>35</v>
      </c>
      <c r="N898" t="str">
        <f>CONCATENATE(Table3[[#This Row],[house_number]], " ",Table3[[#This Row],[street_name]])</f>
        <v>1 Rivington St</v>
      </c>
      <c r="O898" t="s">
        <v>103</v>
      </c>
      <c r="P898" t="s">
        <v>13</v>
      </c>
      <c r="Q898">
        <v>10014</v>
      </c>
      <c r="R898" t="str">
        <f>CONCATENATE(Table3[[#This Row],[address]],",",Table3[[#This Row],[city]],",",Table3[[#This Row],[state]])</f>
        <v>1 Rivington St,New York,NY</v>
      </c>
      <c r="S898">
        <f>VLOOKUP(Table3[[#This Row],[summons_number]],GeocodeResults!A:G,6,FALSE)</f>
        <v>40.721577000000003</v>
      </c>
      <c r="T898">
        <f>VLOOKUP(Table3[[#This Row],[summons_number]],GeocodeResults!A:G,7,FALSE)</f>
        <v>-73.993530000000007</v>
      </c>
    </row>
    <row r="899" spans="1:20" x14ac:dyDescent="0.25">
      <c r="A899">
        <v>7391085832</v>
      </c>
      <c r="B899" s="1">
        <v>41554</v>
      </c>
      <c r="C899">
        <v>20</v>
      </c>
      <c r="D899">
        <f>VLOOKUP(Table3[[#This Row],[violation_code]],Table2[[violation_code]:[category]],3,FALSE)</f>
        <v>2</v>
      </c>
      <c r="E899">
        <v>353164</v>
      </c>
      <c r="F899">
        <v>543</v>
      </c>
      <c r="G899">
        <v>543</v>
      </c>
      <c r="H899" t="s">
        <v>12</v>
      </c>
      <c r="I899">
        <v>1743</v>
      </c>
      <c r="J899" s="2">
        <v>0.73819444444444438</v>
      </c>
      <c r="K899">
        <v>17</v>
      </c>
      <c r="L899">
        <v>4</v>
      </c>
      <c r="M899" t="s">
        <v>35</v>
      </c>
      <c r="N899" t="str">
        <f>CONCATENATE(Table3[[#This Row],[house_number]], " ",Table3[[#This Row],[street_name]])</f>
        <v>4 Rivington St</v>
      </c>
      <c r="O899" t="s">
        <v>103</v>
      </c>
      <c r="P899" t="s">
        <v>13</v>
      </c>
      <c r="Q899">
        <v>10014</v>
      </c>
      <c r="R899" t="str">
        <f>CONCATENATE(Table3[[#This Row],[address]],",",Table3[[#This Row],[city]],",",Table3[[#This Row],[state]])</f>
        <v>4 Rivington St,New York,NY</v>
      </c>
      <c r="S899">
        <f>VLOOKUP(Table3[[#This Row],[summons_number]],GeocodeResults!A:G,6,FALSE)</f>
        <v>40.721676000000002</v>
      </c>
      <c r="T899">
        <f>VLOOKUP(Table3[[#This Row],[summons_number]],GeocodeResults!A:G,7,FALSE)</f>
        <v>-73.993480000000005</v>
      </c>
    </row>
    <row r="900" spans="1:20" x14ac:dyDescent="0.25">
      <c r="A900">
        <v>7391085820</v>
      </c>
      <c r="B900" s="1">
        <v>41554</v>
      </c>
      <c r="C900">
        <v>20</v>
      </c>
      <c r="D900">
        <f>VLOOKUP(Table3[[#This Row],[violation_code]],Table2[[violation_code]:[category]],3,FALSE)</f>
        <v>2</v>
      </c>
      <c r="E900">
        <v>353164</v>
      </c>
      <c r="F900">
        <v>507</v>
      </c>
      <c r="G900">
        <v>507</v>
      </c>
      <c r="H900" t="s">
        <v>12</v>
      </c>
      <c r="I900">
        <v>1707</v>
      </c>
      <c r="J900" s="2">
        <v>0.71319444444444446</v>
      </c>
      <c r="K900">
        <v>17</v>
      </c>
      <c r="L900">
        <v>4</v>
      </c>
      <c r="M900" t="s">
        <v>35</v>
      </c>
      <c r="N900" t="str">
        <f>CONCATENATE(Table3[[#This Row],[house_number]], " ",Table3[[#This Row],[street_name]])</f>
        <v>4 Rivington St</v>
      </c>
      <c r="O900" t="s">
        <v>103</v>
      </c>
      <c r="P900" t="s">
        <v>13</v>
      </c>
      <c r="Q900">
        <v>10014</v>
      </c>
      <c r="R900" t="str">
        <f>CONCATENATE(Table3[[#This Row],[address]],",",Table3[[#This Row],[city]],",",Table3[[#This Row],[state]])</f>
        <v>4 Rivington St,New York,NY</v>
      </c>
      <c r="S900">
        <f>VLOOKUP(Table3[[#This Row],[summons_number]],GeocodeResults!A:G,6,FALSE)</f>
        <v>40.721676000000002</v>
      </c>
      <c r="T900">
        <f>VLOOKUP(Table3[[#This Row],[summons_number]],GeocodeResults!A:G,7,FALSE)</f>
        <v>-73.993480000000005</v>
      </c>
    </row>
    <row r="901" spans="1:20" x14ac:dyDescent="0.25">
      <c r="A901">
        <v>7391085807</v>
      </c>
      <c r="B901" s="1">
        <v>41554</v>
      </c>
      <c r="C901">
        <v>14</v>
      </c>
      <c r="D901">
        <f>VLOOKUP(Table3[[#This Row],[violation_code]],Table2[[violation_code]:[category]],3,FALSE)</f>
        <v>2</v>
      </c>
      <c r="E901">
        <v>353164</v>
      </c>
      <c r="F901">
        <v>501</v>
      </c>
      <c r="G901">
        <v>501</v>
      </c>
      <c r="H901" t="s">
        <v>12</v>
      </c>
      <c r="I901">
        <v>1701</v>
      </c>
      <c r="J901" s="2">
        <v>0.7090277777777777</v>
      </c>
      <c r="K901">
        <v>17</v>
      </c>
      <c r="L901">
        <v>196</v>
      </c>
      <c r="M901" t="s">
        <v>20</v>
      </c>
      <c r="N901" t="str">
        <f>CONCATENATE(Table3[[#This Row],[house_number]], " ",Table3[[#This Row],[street_name]])</f>
        <v>196 Bowery</v>
      </c>
      <c r="O901" t="s">
        <v>103</v>
      </c>
      <c r="P901" t="s">
        <v>13</v>
      </c>
      <c r="Q901">
        <v>10014</v>
      </c>
      <c r="R901" t="str">
        <f>CONCATENATE(Table3[[#This Row],[address]],",",Table3[[#This Row],[city]],",",Table3[[#This Row],[state]])</f>
        <v>196 Bowery,New York,NY</v>
      </c>
      <c r="S901">
        <f>VLOOKUP(Table3[[#This Row],[summons_number]],GeocodeResults!A:G,6,FALSE)</f>
        <v>40.721263999999998</v>
      </c>
      <c r="T901">
        <f>VLOOKUP(Table3[[#This Row],[summons_number]],GeocodeResults!A:G,7,FALSE)</f>
        <v>-73.993744000000007</v>
      </c>
    </row>
    <row r="902" spans="1:20" x14ac:dyDescent="0.25">
      <c r="A902">
        <v>7391085741</v>
      </c>
      <c r="B902" s="1">
        <v>41554</v>
      </c>
      <c r="C902">
        <v>20</v>
      </c>
      <c r="D902">
        <f>VLOOKUP(Table3[[#This Row],[violation_code]],Table2[[violation_code]:[category]],3,FALSE)</f>
        <v>2</v>
      </c>
      <c r="E902">
        <v>353164</v>
      </c>
      <c r="F902">
        <v>308</v>
      </c>
      <c r="G902">
        <v>308</v>
      </c>
      <c r="H902" t="s">
        <v>12</v>
      </c>
      <c r="I902">
        <v>1508</v>
      </c>
      <c r="J902" s="2">
        <v>0.63055555555555554</v>
      </c>
      <c r="K902">
        <v>15</v>
      </c>
      <c r="L902">
        <v>252</v>
      </c>
      <c r="M902" t="s">
        <v>19</v>
      </c>
      <c r="N902" t="str">
        <f>CONCATENATE(Table3[[#This Row],[house_number]], " ",Table3[[#This Row],[street_name]])</f>
        <v>252 Mott St</v>
      </c>
      <c r="O902" t="s">
        <v>103</v>
      </c>
      <c r="P902" t="s">
        <v>13</v>
      </c>
      <c r="Q902">
        <v>10014</v>
      </c>
      <c r="R902" t="str">
        <f>CONCATENATE(Table3[[#This Row],[address]],",",Table3[[#This Row],[city]],",",Table3[[#This Row],[state]])</f>
        <v>252 Mott St,New York,NY</v>
      </c>
      <c r="S902">
        <f>VLOOKUP(Table3[[#This Row],[summons_number]],GeocodeResults!A:G,6,FALSE)</f>
        <v>40.723370000000003</v>
      </c>
      <c r="T902">
        <f>VLOOKUP(Table3[[#This Row],[summons_number]],GeocodeResults!A:G,7,FALSE)</f>
        <v>-73.994690000000006</v>
      </c>
    </row>
    <row r="903" spans="1:20" x14ac:dyDescent="0.25">
      <c r="A903">
        <v>7391085716</v>
      </c>
      <c r="B903" s="1">
        <v>41554</v>
      </c>
      <c r="C903">
        <v>40</v>
      </c>
      <c r="D903">
        <f>VLOOKUP(Table3[[#This Row],[violation_code]],Table2[[violation_code]:[category]],3,FALSE)</f>
        <v>2</v>
      </c>
      <c r="E903">
        <v>353164</v>
      </c>
      <c r="F903">
        <v>257</v>
      </c>
      <c r="G903">
        <v>257</v>
      </c>
      <c r="H903" t="s">
        <v>12</v>
      </c>
      <c r="I903">
        <v>1457</v>
      </c>
      <c r="J903" s="2">
        <v>0.62291666666666667</v>
      </c>
      <c r="K903">
        <v>14</v>
      </c>
      <c r="L903">
        <v>55</v>
      </c>
      <c r="M903" t="s">
        <v>43</v>
      </c>
      <c r="N903" t="str">
        <f>CONCATENATE(Table3[[#This Row],[house_number]], " ",Table3[[#This Row],[street_name]])</f>
        <v>55 Spring St</v>
      </c>
      <c r="O903" t="s">
        <v>103</v>
      </c>
      <c r="P903" t="s">
        <v>13</v>
      </c>
      <c r="Q903">
        <v>10014</v>
      </c>
      <c r="R903" t="str">
        <f>CONCATENATE(Table3[[#This Row],[address]],",",Table3[[#This Row],[city]],",",Table3[[#This Row],[state]])</f>
        <v>55 Spring St,New York,NY</v>
      </c>
      <c r="S903">
        <f>VLOOKUP(Table3[[#This Row],[summons_number]],GeocodeResults!A:G,6,FALSE)</f>
        <v>40.722175999999997</v>
      </c>
      <c r="T903">
        <f>VLOOKUP(Table3[[#This Row],[summons_number]],GeocodeResults!A:G,7,FALSE)</f>
        <v>-73.996666000000005</v>
      </c>
    </row>
    <row r="904" spans="1:20" x14ac:dyDescent="0.25">
      <c r="A904">
        <v>7391085704</v>
      </c>
      <c r="B904" s="1">
        <v>41554</v>
      </c>
      <c r="C904">
        <v>20</v>
      </c>
      <c r="D904">
        <f>VLOOKUP(Table3[[#This Row],[violation_code]],Table2[[violation_code]:[category]],3,FALSE)</f>
        <v>2</v>
      </c>
      <c r="E904">
        <v>353164</v>
      </c>
      <c r="F904">
        <v>254</v>
      </c>
      <c r="G904">
        <v>254</v>
      </c>
      <c r="H904" t="s">
        <v>12</v>
      </c>
      <c r="I904">
        <v>1454</v>
      </c>
      <c r="J904" s="2">
        <v>0.62083333333333335</v>
      </c>
      <c r="K904">
        <v>14</v>
      </c>
      <c r="L904">
        <v>57</v>
      </c>
      <c r="M904" t="s">
        <v>43</v>
      </c>
      <c r="N904" t="str">
        <f>CONCATENATE(Table3[[#This Row],[house_number]], " ",Table3[[#This Row],[street_name]])</f>
        <v>57 Spring St</v>
      </c>
      <c r="O904" t="s">
        <v>103</v>
      </c>
      <c r="P904" t="s">
        <v>13</v>
      </c>
      <c r="Q904">
        <v>10014</v>
      </c>
      <c r="R904" t="str">
        <f>CONCATENATE(Table3[[#This Row],[address]],",",Table3[[#This Row],[city]],",",Table3[[#This Row],[state]])</f>
        <v>57 Spring St,New York,NY</v>
      </c>
      <c r="S904">
        <f>VLOOKUP(Table3[[#This Row],[summons_number]],GeocodeResults!A:G,6,FALSE)</f>
        <v>40.722230000000003</v>
      </c>
      <c r="T904">
        <f>VLOOKUP(Table3[[#This Row],[summons_number]],GeocodeResults!A:G,7,FALSE)</f>
        <v>-73.996796000000003</v>
      </c>
    </row>
    <row r="905" spans="1:20" x14ac:dyDescent="0.25">
      <c r="A905">
        <v>7391085686</v>
      </c>
      <c r="B905" s="1">
        <v>41554</v>
      </c>
      <c r="C905">
        <v>20</v>
      </c>
      <c r="D905">
        <f>VLOOKUP(Table3[[#This Row],[violation_code]],Table2[[violation_code]:[category]],3,FALSE)</f>
        <v>2</v>
      </c>
      <c r="E905">
        <v>353164</v>
      </c>
      <c r="F905">
        <v>235</v>
      </c>
      <c r="G905">
        <v>235</v>
      </c>
      <c r="H905" t="s">
        <v>12</v>
      </c>
      <c r="I905">
        <v>1435</v>
      </c>
      <c r="J905" s="2">
        <v>0.60763888888888895</v>
      </c>
      <c r="K905">
        <v>14</v>
      </c>
      <c r="L905">
        <v>252</v>
      </c>
      <c r="M905" t="s">
        <v>27</v>
      </c>
      <c r="N905" t="str">
        <f>CONCATENATE(Table3[[#This Row],[house_number]], " ",Table3[[#This Row],[street_name]])</f>
        <v>252 Elizabeth St</v>
      </c>
      <c r="O905" t="s">
        <v>103</v>
      </c>
      <c r="P905" t="s">
        <v>13</v>
      </c>
      <c r="Q905">
        <v>10014</v>
      </c>
      <c r="R905" t="str">
        <f>CONCATENATE(Table3[[#This Row],[address]],",",Table3[[#This Row],[city]],",",Table3[[#This Row],[state]])</f>
        <v>252 Elizabeth St,New York,NY</v>
      </c>
      <c r="S905">
        <f>VLOOKUP(Table3[[#This Row],[summons_number]],GeocodeResults!A:G,6,FALSE)</f>
        <v>40.723649999999999</v>
      </c>
      <c r="T905">
        <f>VLOOKUP(Table3[[#This Row],[summons_number]],GeocodeResults!A:G,7,FALSE)</f>
        <v>-73.993700000000004</v>
      </c>
    </row>
    <row r="906" spans="1:20" x14ac:dyDescent="0.25">
      <c r="A906">
        <v>7391085674</v>
      </c>
      <c r="B906" s="1">
        <v>41554</v>
      </c>
      <c r="C906">
        <v>16</v>
      </c>
      <c r="D906">
        <f>VLOOKUP(Table3[[#This Row],[violation_code]],Table2[[violation_code]:[category]],3,FALSE)</f>
        <v>2</v>
      </c>
      <c r="E906">
        <v>353164</v>
      </c>
      <c r="F906">
        <v>222</v>
      </c>
      <c r="G906">
        <v>222</v>
      </c>
      <c r="H906" t="s">
        <v>12</v>
      </c>
      <c r="I906">
        <v>1422</v>
      </c>
      <c r="J906" s="2">
        <v>0.59861111111111109</v>
      </c>
      <c r="K906">
        <v>14</v>
      </c>
      <c r="L906">
        <v>306</v>
      </c>
      <c r="M906" t="s">
        <v>19</v>
      </c>
      <c r="N906" t="str">
        <f>CONCATENATE(Table3[[#This Row],[house_number]], " ",Table3[[#This Row],[street_name]])</f>
        <v>306 Mott St</v>
      </c>
      <c r="O906" t="s">
        <v>103</v>
      </c>
      <c r="P906" t="s">
        <v>13</v>
      </c>
      <c r="Q906">
        <v>10014</v>
      </c>
      <c r="R906" t="str">
        <f>CONCATENATE(Table3[[#This Row],[address]],",",Table3[[#This Row],[city]],",",Table3[[#This Row],[state]])</f>
        <v>306 Mott St,New York,NY</v>
      </c>
      <c r="S906">
        <f>VLOOKUP(Table3[[#This Row],[summons_number]],GeocodeResults!A:G,6,FALSE)</f>
        <v>40.724792000000001</v>
      </c>
      <c r="T906">
        <f>VLOOKUP(Table3[[#This Row],[summons_number]],GeocodeResults!A:G,7,FALSE)</f>
        <v>-73.994063999999995</v>
      </c>
    </row>
    <row r="907" spans="1:20" x14ac:dyDescent="0.25">
      <c r="A907">
        <v>7391085662</v>
      </c>
      <c r="B907" s="1">
        <v>41554</v>
      </c>
      <c r="C907">
        <v>20</v>
      </c>
      <c r="D907">
        <f>VLOOKUP(Table3[[#This Row],[violation_code]],Table2[[violation_code]:[category]],3,FALSE)</f>
        <v>2</v>
      </c>
      <c r="E907">
        <v>353164</v>
      </c>
      <c r="F907">
        <v>213</v>
      </c>
      <c r="G907">
        <v>213</v>
      </c>
      <c r="H907" t="s">
        <v>12</v>
      </c>
      <c r="I907">
        <v>1413</v>
      </c>
      <c r="J907" s="2">
        <v>0.59236111111111112</v>
      </c>
      <c r="K907">
        <v>14</v>
      </c>
      <c r="L907">
        <v>52</v>
      </c>
      <c r="M907" t="s">
        <v>45</v>
      </c>
      <c r="N907" t="str">
        <f>CONCATENATE(Table3[[#This Row],[house_number]], " ",Table3[[#This Row],[street_name]])</f>
        <v>52 Prince St</v>
      </c>
      <c r="O907" t="s">
        <v>103</v>
      </c>
      <c r="P907" t="s">
        <v>13</v>
      </c>
      <c r="Q907">
        <v>10014</v>
      </c>
      <c r="R907" t="str">
        <f>CONCATENATE(Table3[[#This Row],[address]],",",Table3[[#This Row],[city]],",",Table3[[#This Row],[state]])</f>
        <v>52 Prince St,New York,NY</v>
      </c>
      <c r="S907">
        <f>VLOOKUP(Table3[[#This Row],[summons_number]],GeocodeResults!A:G,6,FALSE)</f>
        <v>40.72345</v>
      </c>
      <c r="T907">
        <f>VLOOKUP(Table3[[#This Row],[summons_number]],GeocodeResults!A:G,7,FALSE)</f>
        <v>-73.996055999999996</v>
      </c>
    </row>
    <row r="908" spans="1:20" x14ac:dyDescent="0.25">
      <c r="A908">
        <v>7391085595</v>
      </c>
      <c r="B908" s="1">
        <v>41554</v>
      </c>
      <c r="C908">
        <v>38</v>
      </c>
      <c r="D908">
        <f>VLOOKUP(Table3[[#This Row],[violation_code]],Table2[[violation_code]:[category]],3,FALSE)</f>
        <v>5</v>
      </c>
      <c r="E908">
        <v>353164</v>
      </c>
      <c r="F908">
        <v>1238</v>
      </c>
      <c r="G908">
        <v>38</v>
      </c>
      <c r="H908" t="s">
        <v>12</v>
      </c>
      <c r="I908">
        <v>1238</v>
      </c>
      <c r="J908" s="2">
        <v>0.52638888888888891</v>
      </c>
      <c r="K908">
        <v>12</v>
      </c>
      <c r="L908">
        <v>161</v>
      </c>
      <c r="M908" t="s">
        <v>41</v>
      </c>
      <c r="N908" t="str">
        <f>CONCATENATE(Table3[[#This Row],[house_number]], " ",Table3[[#This Row],[street_name]])</f>
        <v>161 Allen St</v>
      </c>
      <c r="O908" t="s">
        <v>103</v>
      </c>
      <c r="P908" t="s">
        <v>13</v>
      </c>
      <c r="Q908">
        <v>10014</v>
      </c>
      <c r="R908" t="str">
        <f>CONCATENATE(Table3[[#This Row],[address]],",",Table3[[#This Row],[city]],",",Table3[[#This Row],[state]])</f>
        <v>161 Allen St,New York,NY</v>
      </c>
      <c r="S908">
        <f>VLOOKUP(Table3[[#This Row],[summons_number]],GeocodeResults!A:G,6,FALSE)</f>
        <v>40.721325</v>
      </c>
      <c r="T908">
        <f>VLOOKUP(Table3[[#This Row],[summons_number]],GeocodeResults!A:G,7,FALSE)</f>
        <v>-73.989500000000007</v>
      </c>
    </row>
    <row r="909" spans="1:20" x14ac:dyDescent="0.25">
      <c r="A909">
        <v>7391085583</v>
      </c>
      <c r="B909" s="1">
        <v>41554</v>
      </c>
      <c r="C909">
        <v>70</v>
      </c>
      <c r="D909">
        <f>VLOOKUP(Table3[[#This Row],[violation_code]],Table2[[violation_code]:[category]],3,FALSE)</f>
        <v>5</v>
      </c>
      <c r="E909">
        <v>353164</v>
      </c>
      <c r="F909">
        <v>1235</v>
      </c>
      <c r="G909">
        <v>35</v>
      </c>
      <c r="H909" t="s">
        <v>12</v>
      </c>
      <c r="I909">
        <v>1235</v>
      </c>
      <c r="J909" s="2">
        <v>0.52430555555555558</v>
      </c>
      <c r="K909">
        <v>12</v>
      </c>
      <c r="L909">
        <v>161</v>
      </c>
      <c r="M909" t="s">
        <v>41</v>
      </c>
      <c r="N909" t="str">
        <f>CONCATENATE(Table3[[#This Row],[house_number]], " ",Table3[[#This Row],[street_name]])</f>
        <v>161 Allen St</v>
      </c>
      <c r="O909" t="s">
        <v>103</v>
      </c>
      <c r="P909" t="s">
        <v>13</v>
      </c>
      <c r="Q909">
        <v>10014</v>
      </c>
      <c r="R909" t="str">
        <f>CONCATENATE(Table3[[#This Row],[address]],",",Table3[[#This Row],[city]],",",Table3[[#This Row],[state]])</f>
        <v>161 Allen St,New York,NY</v>
      </c>
      <c r="S909">
        <f>VLOOKUP(Table3[[#This Row],[summons_number]],GeocodeResults!A:G,6,FALSE)</f>
        <v>40.721325</v>
      </c>
      <c r="T909">
        <f>VLOOKUP(Table3[[#This Row],[summons_number]],GeocodeResults!A:G,7,FALSE)</f>
        <v>-73.989500000000007</v>
      </c>
    </row>
    <row r="910" spans="1:20" x14ac:dyDescent="0.25">
      <c r="A910">
        <v>7391086113</v>
      </c>
      <c r="B910" s="1">
        <v>41555</v>
      </c>
      <c r="C910">
        <v>31</v>
      </c>
      <c r="D910">
        <f>VLOOKUP(Table3[[#This Row],[violation_code]],Table2[[violation_code]:[category]],3,FALSE)</f>
        <v>2</v>
      </c>
      <c r="E910">
        <v>353164</v>
      </c>
      <c r="F910">
        <v>414</v>
      </c>
      <c r="G910">
        <v>414</v>
      </c>
      <c r="H910" t="s">
        <v>12</v>
      </c>
      <c r="I910">
        <v>1614</v>
      </c>
      <c r="J910" s="2">
        <v>0.67638888888888893</v>
      </c>
      <c r="K910">
        <v>16</v>
      </c>
      <c r="L910">
        <v>100</v>
      </c>
      <c r="M910" t="s">
        <v>90</v>
      </c>
      <c r="N910" t="str">
        <f>CONCATENATE(Table3[[#This Row],[house_number]], " ",Table3[[#This Row],[street_name]])</f>
        <v>100 John St</v>
      </c>
      <c r="O910" t="s">
        <v>103</v>
      </c>
      <c r="P910" t="s">
        <v>13</v>
      </c>
      <c r="Q910">
        <v>10014</v>
      </c>
      <c r="R910" t="str">
        <f>CONCATENATE(Table3[[#This Row],[address]],",",Table3[[#This Row],[city]],",",Table3[[#This Row],[state]])</f>
        <v>100 John St,New York,NY</v>
      </c>
      <c r="S910">
        <f>VLOOKUP(Table3[[#This Row],[summons_number]],GeocodeResults!A:G,6,FALSE)</f>
        <v>40.708176000000002</v>
      </c>
      <c r="T910">
        <f>VLOOKUP(Table3[[#This Row],[summons_number]],GeocodeResults!A:G,7,FALSE)</f>
        <v>-74.006559999999993</v>
      </c>
    </row>
    <row r="911" spans="1:20" x14ac:dyDescent="0.25">
      <c r="A911">
        <v>7391086083</v>
      </c>
      <c r="B911" s="1">
        <v>41555</v>
      </c>
      <c r="C911">
        <v>31</v>
      </c>
      <c r="D911">
        <f>VLOOKUP(Table3[[#This Row],[violation_code]],Table2[[violation_code]:[category]],3,FALSE)</f>
        <v>2</v>
      </c>
      <c r="E911">
        <v>353164</v>
      </c>
      <c r="F911">
        <v>358</v>
      </c>
      <c r="G911">
        <v>358</v>
      </c>
      <c r="H911" t="s">
        <v>12</v>
      </c>
      <c r="I911">
        <v>1558</v>
      </c>
      <c r="J911" s="2">
        <v>0.66527777777777775</v>
      </c>
      <c r="K911">
        <v>15</v>
      </c>
      <c r="L911">
        <v>55</v>
      </c>
      <c r="M911" t="s">
        <v>83</v>
      </c>
      <c r="N911" t="str">
        <f>CONCATENATE(Table3[[#This Row],[house_number]], " ",Table3[[#This Row],[street_name]])</f>
        <v>55 Fulton St</v>
      </c>
      <c r="O911" t="s">
        <v>103</v>
      </c>
      <c r="P911" t="s">
        <v>13</v>
      </c>
      <c r="Q911">
        <v>10014</v>
      </c>
      <c r="R911" t="str">
        <f>CONCATENATE(Table3[[#This Row],[address]],",",Table3[[#This Row],[city]],",",Table3[[#This Row],[state]])</f>
        <v>55 Fulton St,New York,NY</v>
      </c>
      <c r="S911">
        <f>VLOOKUP(Table3[[#This Row],[summons_number]],GeocodeResults!A:G,6,FALSE)</f>
        <v>40.708440000000003</v>
      </c>
      <c r="T911">
        <f>VLOOKUP(Table3[[#This Row],[summons_number]],GeocodeResults!A:G,7,FALSE)</f>
        <v>-74.004729999999995</v>
      </c>
    </row>
    <row r="912" spans="1:20" x14ac:dyDescent="0.25">
      <c r="A912">
        <v>7391086071</v>
      </c>
      <c r="B912" s="1">
        <v>41555</v>
      </c>
      <c r="C912">
        <v>71</v>
      </c>
      <c r="D912">
        <f>VLOOKUP(Table3[[#This Row],[violation_code]],Table2[[violation_code]:[category]],3,FALSE)</f>
        <v>5</v>
      </c>
      <c r="E912">
        <v>353164</v>
      </c>
      <c r="F912">
        <v>355</v>
      </c>
      <c r="G912">
        <v>355</v>
      </c>
      <c r="H912" t="s">
        <v>12</v>
      </c>
      <c r="I912">
        <v>1555</v>
      </c>
      <c r="J912" s="2">
        <v>0.66319444444444442</v>
      </c>
      <c r="K912">
        <v>15</v>
      </c>
      <c r="L912">
        <v>55</v>
      </c>
      <c r="M912" t="s">
        <v>83</v>
      </c>
      <c r="N912" t="str">
        <f>CONCATENATE(Table3[[#This Row],[house_number]], " ",Table3[[#This Row],[street_name]])</f>
        <v>55 Fulton St</v>
      </c>
      <c r="O912" t="s">
        <v>103</v>
      </c>
      <c r="P912" t="s">
        <v>13</v>
      </c>
      <c r="Q912">
        <v>10014</v>
      </c>
      <c r="R912" t="str">
        <f>CONCATENATE(Table3[[#This Row],[address]],",",Table3[[#This Row],[city]],",",Table3[[#This Row],[state]])</f>
        <v>55 Fulton St,New York,NY</v>
      </c>
      <c r="S912">
        <f>VLOOKUP(Table3[[#This Row],[summons_number]],GeocodeResults!A:G,6,FALSE)</f>
        <v>40.708440000000003</v>
      </c>
      <c r="T912">
        <f>VLOOKUP(Table3[[#This Row],[summons_number]],GeocodeResults!A:G,7,FALSE)</f>
        <v>-74.004729999999995</v>
      </c>
    </row>
    <row r="913" spans="1:20" hidden="1" x14ac:dyDescent="0.25">
      <c r="A913">
        <v>7391086058</v>
      </c>
      <c r="B913" s="1">
        <v>41555</v>
      </c>
      <c r="C913">
        <v>31</v>
      </c>
      <c r="D913">
        <f>VLOOKUP(Table3[[#This Row],[violation_code]],Table2[[violation_code]:[category]],3,FALSE)</f>
        <v>2</v>
      </c>
      <c r="E913">
        <v>353164</v>
      </c>
      <c r="F913">
        <v>348</v>
      </c>
      <c r="G913">
        <v>348</v>
      </c>
      <c r="H913" t="s">
        <v>12</v>
      </c>
      <c r="I913">
        <v>1548</v>
      </c>
      <c r="J913" s="2">
        <v>0.65833333333333333</v>
      </c>
      <c r="K913">
        <v>15</v>
      </c>
      <c r="L913">
        <v>50</v>
      </c>
      <c r="M913" t="s">
        <v>83</v>
      </c>
      <c r="N913" t="str">
        <f>CONCATENATE(Table3[[#This Row],[house_number]], " ",Table3[[#This Row],[street_name]])</f>
        <v>50 Fulton St</v>
      </c>
      <c r="O913" t="s">
        <v>103</v>
      </c>
      <c r="P913" t="s">
        <v>13</v>
      </c>
      <c r="Q913">
        <v>10014</v>
      </c>
      <c r="R913" t="str">
        <f>CONCATENATE(Table3[[#This Row],[address]],",",Table3[[#This Row],[city]],",",Table3[[#This Row],[state]])</f>
        <v>50 Fulton St,New York,NY</v>
      </c>
      <c r="S913">
        <f>VLOOKUP(Table3[[#This Row],[summons_number]],GeocodeResults!A:G,6,FALSE)</f>
        <v>0</v>
      </c>
      <c r="T913">
        <f>VLOOKUP(Table3[[#This Row],[summons_number]],GeocodeResults!A:G,7,FALSE)</f>
        <v>0</v>
      </c>
    </row>
    <row r="914" spans="1:20" hidden="1" x14ac:dyDescent="0.25">
      <c r="A914">
        <v>7391086034</v>
      </c>
      <c r="B914" s="1">
        <v>41555</v>
      </c>
      <c r="C914">
        <v>14</v>
      </c>
      <c r="D914">
        <f>VLOOKUP(Table3[[#This Row],[violation_code]],Table2[[violation_code]:[category]],3,FALSE)</f>
        <v>2</v>
      </c>
      <c r="E914">
        <v>353164</v>
      </c>
      <c r="F914">
        <v>300</v>
      </c>
      <c r="G914">
        <v>300</v>
      </c>
      <c r="H914" t="s">
        <v>12</v>
      </c>
      <c r="I914">
        <v>1500</v>
      </c>
      <c r="J914" s="2">
        <v>0.625</v>
      </c>
      <c r="K914">
        <v>15</v>
      </c>
      <c r="L914">
        <v>5</v>
      </c>
      <c r="M914" t="s">
        <v>91</v>
      </c>
      <c r="N914" t="str">
        <f>CONCATENATE(Table3[[#This Row],[house_number]], " ",Table3[[#This Row],[street_name]])</f>
        <v>5 E Broadway.</v>
      </c>
      <c r="O914" t="s">
        <v>103</v>
      </c>
      <c r="P914" t="s">
        <v>13</v>
      </c>
      <c r="Q914">
        <v>10014</v>
      </c>
      <c r="R914" t="str">
        <f>CONCATENATE(Table3[[#This Row],[address]],",",Table3[[#This Row],[city]],",",Table3[[#This Row],[state]])</f>
        <v>5 E Broadway.,New York,NY</v>
      </c>
      <c r="S914">
        <f>VLOOKUP(Table3[[#This Row],[summons_number]],GeocodeResults!A:G,6,FALSE)</f>
        <v>0</v>
      </c>
      <c r="T914">
        <f>VLOOKUP(Table3[[#This Row],[summons_number]],GeocodeResults!A:G,7,FALSE)</f>
        <v>0</v>
      </c>
    </row>
    <row r="915" spans="1:20" x14ac:dyDescent="0.25">
      <c r="A915">
        <v>7391086009</v>
      </c>
      <c r="B915" s="1">
        <v>41555</v>
      </c>
      <c r="C915">
        <v>10</v>
      </c>
      <c r="D915">
        <f>VLOOKUP(Table3[[#This Row],[violation_code]],Table2[[violation_code]:[category]],3,FALSE)</f>
        <v>2</v>
      </c>
      <c r="E915">
        <v>353164</v>
      </c>
      <c r="F915">
        <v>240</v>
      </c>
      <c r="G915">
        <v>240</v>
      </c>
      <c r="H915" t="s">
        <v>12</v>
      </c>
      <c r="I915">
        <v>1440</v>
      </c>
      <c r="J915" s="2">
        <v>0.61111111111111105</v>
      </c>
      <c r="K915">
        <v>14</v>
      </c>
      <c r="L915">
        <v>203</v>
      </c>
      <c r="M915" t="s">
        <v>73</v>
      </c>
      <c r="N915" t="str">
        <f>CONCATENATE(Table3[[#This Row],[house_number]], " ",Table3[[#This Row],[street_name]])</f>
        <v>203 Grand St</v>
      </c>
      <c r="O915" t="s">
        <v>103</v>
      </c>
      <c r="P915" t="s">
        <v>13</v>
      </c>
      <c r="Q915">
        <v>10014</v>
      </c>
      <c r="R915" t="str">
        <f>CONCATENATE(Table3[[#This Row],[address]],",",Table3[[#This Row],[city]],",",Table3[[#This Row],[state]])</f>
        <v>203 Grand St,New York,NY</v>
      </c>
      <c r="S915">
        <f>VLOOKUP(Table3[[#This Row],[summons_number]],GeocodeResults!A:G,6,FALSE)</f>
        <v>40.719006</v>
      </c>
      <c r="T915">
        <f>VLOOKUP(Table3[[#This Row],[summons_number]],GeocodeResults!A:G,7,FALSE)</f>
        <v>-73.996539999999996</v>
      </c>
    </row>
    <row r="916" spans="1:20" x14ac:dyDescent="0.25">
      <c r="A916">
        <v>7391085984</v>
      </c>
      <c r="B916" s="1">
        <v>41555</v>
      </c>
      <c r="C916">
        <v>14</v>
      </c>
      <c r="D916">
        <f>VLOOKUP(Table3[[#This Row],[violation_code]],Table2[[violation_code]:[category]],3,FALSE)</f>
        <v>2</v>
      </c>
      <c r="E916">
        <v>353164</v>
      </c>
      <c r="F916">
        <v>231</v>
      </c>
      <c r="G916">
        <v>231</v>
      </c>
      <c r="H916" t="s">
        <v>12</v>
      </c>
      <c r="I916">
        <v>1431</v>
      </c>
      <c r="J916" s="2">
        <v>0.60486111111111118</v>
      </c>
      <c r="K916">
        <v>14</v>
      </c>
      <c r="L916">
        <v>180</v>
      </c>
      <c r="M916" t="s">
        <v>19</v>
      </c>
      <c r="N916" t="str">
        <f>CONCATENATE(Table3[[#This Row],[house_number]], " ",Table3[[#This Row],[street_name]])</f>
        <v>180 Mott St</v>
      </c>
      <c r="O916" t="s">
        <v>103</v>
      </c>
      <c r="P916" t="s">
        <v>13</v>
      </c>
      <c r="Q916">
        <v>10014</v>
      </c>
      <c r="R916" t="str">
        <f>CONCATENATE(Table3[[#This Row],[address]],",",Table3[[#This Row],[city]],",",Table3[[#This Row],[state]])</f>
        <v>180 Mott St,New York,NY</v>
      </c>
      <c r="S916">
        <f>VLOOKUP(Table3[[#This Row],[summons_number]],GeocodeResults!A:G,6,FALSE)</f>
        <v>40.720447999999998</v>
      </c>
      <c r="T916">
        <f>VLOOKUP(Table3[[#This Row],[summons_number]],GeocodeResults!A:G,7,FALSE)</f>
        <v>-73.995850000000004</v>
      </c>
    </row>
    <row r="917" spans="1:20" x14ac:dyDescent="0.25">
      <c r="A917">
        <v>7391085960</v>
      </c>
      <c r="B917" s="1">
        <v>41555</v>
      </c>
      <c r="C917">
        <v>20</v>
      </c>
      <c r="D917">
        <f>VLOOKUP(Table3[[#This Row],[violation_code]],Table2[[violation_code]:[category]],3,FALSE)</f>
        <v>2</v>
      </c>
      <c r="E917">
        <v>353164</v>
      </c>
      <c r="F917">
        <v>135</v>
      </c>
      <c r="G917">
        <v>135</v>
      </c>
      <c r="H917" t="s">
        <v>12</v>
      </c>
      <c r="I917">
        <v>1335</v>
      </c>
      <c r="J917" s="2">
        <v>0.56597222222222221</v>
      </c>
      <c r="K917">
        <v>13</v>
      </c>
      <c r="L917">
        <v>26</v>
      </c>
      <c r="M917" t="s">
        <v>45</v>
      </c>
      <c r="N917" t="str">
        <f>CONCATENATE(Table3[[#This Row],[house_number]], " ",Table3[[#This Row],[street_name]])</f>
        <v>26 Prince St</v>
      </c>
      <c r="O917" t="s">
        <v>103</v>
      </c>
      <c r="P917" t="s">
        <v>13</v>
      </c>
      <c r="Q917">
        <v>10014</v>
      </c>
      <c r="R917" t="str">
        <f>CONCATENATE(Table3[[#This Row],[address]],",",Table3[[#This Row],[city]],",",Table3[[#This Row],[state]])</f>
        <v>26 Prince St,New York,NY</v>
      </c>
      <c r="S917">
        <f>VLOOKUP(Table3[[#This Row],[summons_number]],GeocodeResults!A:G,6,FALSE)</f>
        <v>40.722892999999999</v>
      </c>
      <c r="T917">
        <f>VLOOKUP(Table3[[#This Row],[summons_number]],GeocodeResults!A:G,7,FALSE)</f>
        <v>-73.994720000000001</v>
      </c>
    </row>
    <row r="918" spans="1:20" x14ac:dyDescent="0.25">
      <c r="A918">
        <v>7391085947</v>
      </c>
      <c r="B918" s="1">
        <v>41555</v>
      </c>
      <c r="C918">
        <v>40</v>
      </c>
      <c r="D918">
        <f>VLOOKUP(Table3[[#This Row],[violation_code]],Table2[[violation_code]:[category]],3,FALSE)</f>
        <v>2</v>
      </c>
      <c r="E918">
        <v>353164</v>
      </c>
      <c r="F918">
        <v>121</v>
      </c>
      <c r="G918">
        <v>121</v>
      </c>
      <c r="H918" t="s">
        <v>12</v>
      </c>
      <c r="I918">
        <v>1321</v>
      </c>
      <c r="J918" s="2">
        <v>0.55625000000000002</v>
      </c>
      <c r="K918">
        <v>13</v>
      </c>
      <c r="L918">
        <v>2</v>
      </c>
      <c r="M918" t="s">
        <v>43</v>
      </c>
      <c r="N918" t="str">
        <f>CONCATENATE(Table3[[#This Row],[house_number]], " ",Table3[[#This Row],[street_name]])</f>
        <v>2 Spring St</v>
      </c>
      <c r="O918" t="s">
        <v>103</v>
      </c>
      <c r="P918" t="s">
        <v>13</v>
      </c>
      <c r="Q918">
        <v>10014</v>
      </c>
      <c r="R918" t="str">
        <f>CONCATENATE(Table3[[#This Row],[address]],",",Table3[[#This Row],[city]],",",Table3[[#This Row],[state]])</f>
        <v>2 Spring St,New York,NY</v>
      </c>
      <c r="S918">
        <f>VLOOKUP(Table3[[#This Row],[summons_number]],GeocodeResults!A:G,6,FALSE)</f>
        <v>40.7209</v>
      </c>
      <c r="T918">
        <f>VLOOKUP(Table3[[#This Row],[summons_number]],GeocodeResults!A:G,7,FALSE)</f>
        <v>-73.993859999999998</v>
      </c>
    </row>
    <row r="919" spans="1:20" x14ac:dyDescent="0.25">
      <c r="A919">
        <v>7391085935</v>
      </c>
      <c r="B919" s="1">
        <v>41555</v>
      </c>
      <c r="C919">
        <v>71</v>
      </c>
      <c r="D919">
        <f>VLOOKUP(Table3[[#This Row],[violation_code]],Table2[[violation_code]:[category]],3,FALSE)</f>
        <v>5</v>
      </c>
      <c r="E919">
        <v>353164</v>
      </c>
      <c r="F919">
        <v>117</v>
      </c>
      <c r="G919">
        <v>117</v>
      </c>
      <c r="H919" t="s">
        <v>12</v>
      </c>
      <c r="I919">
        <v>1317</v>
      </c>
      <c r="J919" s="2">
        <v>0.55347222222222225</v>
      </c>
      <c r="K919">
        <v>13</v>
      </c>
      <c r="L919">
        <v>196</v>
      </c>
      <c r="M919" t="s">
        <v>20</v>
      </c>
      <c r="N919" t="str">
        <f>CONCATENATE(Table3[[#This Row],[house_number]], " ",Table3[[#This Row],[street_name]])</f>
        <v>196 Bowery</v>
      </c>
      <c r="O919" t="s">
        <v>103</v>
      </c>
      <c r="P919" t="s">
        <v>13</v>
      </c>
      <c r="Q919">
        <v>10014</v>
      </c>
      <c r="R919" t="str">
        <f>CONCATENATE(Table3[[#This Row],[address]],",",Table3[[#This Row],[city]],",",Table3[[#This Row],[state]])</f>
        <v>196 Bowery,New York,NY</v>
      </c>
      <c r="S919">
        <f>VLOOKUP(Table3[[#This Row],[summons_number]],GeocodeResults!A:G,6,FALSE)</f>
        <v>40.721263999999998</v>
      </c>
      <c r="T919">
        <f>VLOOKUP(Table3[[#This Row],[summons_number]],GeocodeResults!A:G,7,FALSE)</f>
        <v>-73.993744000000007</v>
      </c>
    </row>
    <row r="920" spans="1:20" x14ac:dyDescent="0.25">
      <c r="A920">
        <v>7391086150</v>
      </c>
      <c r="B920" s="1">
        <v>41555</v>
      </c>
      <c r="C920">
        <v>31</v>
      </c>
      <c r="D920">
        <f>VLOOKUP(Table3[[#This Row],[violation_code]],Table2[[violation_code]:[category]],3,FALSE)</f>
        <v>2</v>
      </c>
      <c r="E920">
        <v>353164</v>
      </c>
      <c r="F920">
        <v>548</v>
      </c>
      <c r="G920">
        <v>548</v>
      </c>
      <c r="H920" t="s">
        <v>12</v>
      </c>
      <c r="I920">
        <v>1748</v>
      </c>
      <c r="J920" s="2">
        <v>0.7416666666666667</v>
      </c>
      <c r="K920">
        <v>17</v>
      </c>
      <c r="L920">
        <v>111</v>
      </c>
      <c r="M920" t="s">
        <v>90</v>
      </c>
      <c r="N920" t="str">
        <f>CONCATENATE(Table3[[#This Row],[house_number]], " ",Table3[[#This Row],[street_name]])</f>
        <v>111 John St</v>
      </c>
      <c r="O920" t="s">
        <v>103</v>
      </c>
      <c r="P920" t="s">
        <v>13</v>
      </c>
      <c r="Q920">
        <v>10014</v>
      </c>
      <c r="R920" t="str">
        <f>CONCATENATE(Table3[[#This Row],[address]],",",Table3[[#This Row],[city]],",",Table3[[#This Row],[state]])</f>
        <v>111 John St,New York,NY</v>
      </c>
      <c r="S920">
        <f>VLOOKUP(Table3[[#This Row],[summons_number]],GeocodeResults!A:G,6,FALSE)</f>
        <v>40.707706000000002</v>
      </c>
      <c r="T920">
        <f>VLOOKUP(Table3[[#This Row],[summons_number]],GeocodeResults!A:G,7,FALSE)</f>
        <v>-74.005719999999997</v>
      </c>
    </row>
    <row r="921" spans="1:20" x14ac:dyDescent="0.25">
      <c r="A921">
        <v>7391086149</v>
      </c>
      <c r="B921" s="1">
        <v>41555</v>
      </c>
      <c r="C921">
        <v>69</v>
      </c>
      <c r="D921">
        <f>VLOOKUP(Table3[[#This Row],[violation_code]],Table2[[violation_code]:[category]],3,FALSE)</f>
        <v>5</v>
      </c>
      <c r="E921">
        <v>353164</v>
      </c>
      <c r="F921">
        <v>542</v>
      </c>
      <c r="G921">
        <v>542</v>
      </c>
      <c r="H921" t="s">
        <v>12</v>
      </c>
      <c r="I921">
        <v>1742</v>
      </c>
      <c r="J921" s="2">
        <v>0.73749999999999993</v>
      </c>
      <c r="K921">
        <v>17</v>
      </c>
      <c r="L921">
        <v>75</v>
      </c>
      <c r="M921" t="s">
        <v>92</v>
      </c>
      <c r="N921" t="str">
        <f>CONCATENATE(Table3[[#This Row],[house_number]], " ",Table3[[#This Row],[street_name]])</f>
        <v>75 Nassau St</v>
      </c>
      <c r="O921" t="s">
        <v>103</v>
      </c>
      <c r="P921" t="s">
        <v>13</v>
      </c>
      <c r="Q921">
        <v>10014</v>
      </c>
      <c r="R921" t="str">
        <f>CONCATENATE(Table3[[#This Row],[address]],",",Table3[[#This Row],[city]],",",Table3[[#This Row],[state]])</f>
        <v>75 Nassau St,New York,NY</v>
      </c>
      <c r="S921">
        <f>VLOOKUP(Table3[[#This Row],[summons_number]],GeocodeResults!A:G,6,FALSE)</f>
        <v>40.709713000000001</v>
      </c>
      <c r="T921">
        <f>VLOOKUP(Table3[[#This Row],[summons_number]],GeocodeResults!A:G,7,FALSE)</f>
        <v>-74.008330000000001</v>
      </c>
    </row>
    <row r="922" spans="1:20" x14ac:dyDescent="0.25">
      <c r="A922">
        <v>7391086137</v>
      </c>
      <c r="B922" s="1">
        <v>41555</v>
      </c>
      <c r="C922">
        <v>69</v>
      </c>
      <c r="D922">
        <f>VLOOKUP(Table3[[#This Row],[violation_code]],Table2[[violation_code]:[category]],3,FALSE)</f>
        <v>5</v>
      </c>
      <c r="E922">
        <v>353164</v>
      </c>
      <c r="F922">
        <v>511</v>
      </c>
      <c r="G922">
        <v>511</v>
      </c>
      <c r="H922" t="s">
        <v>12</v>
      </c>
      <c r="I922">
        <v>1711</v>
      </c>
      <c r="J922" s="2">
        <v>0.71597222222222223</v>
      </c>
      <c r="K922">
        <v>17</v>
      </c>
      <c r="L922">
        <v>55</v>
      </c>
      <c r="M922" t="s">
        <v>83</v>
      </c>
      <c r="N922" t="str">
        <f>CONCATENATE(Table3[[#This Row],[house_number]], " ",Table3[[#This Row],[street_name]])</f>
        <v>55 Fulton St</v>
      </c>
      <c r="O922" t="s">
        <v>103</v>
      </c>
      <c r="P922" t="s">
        <v>13</v>
      </c>
      <c r="Q922">
        <v>10014</v>
      </c>
      <c r="R922" t="str">
        <f>CONCATENATE(Table3[[#This Row],[address]],",",Table3[[#This Row],[city]],",",Table3[[#This Row],[state]])</f>
        <v>55 Fulton St,New York,NY</v>
      </c>
      <c r="S922">
        <f>VLOOKUP(Table3[[#This Row],[summons_number]],GeocodeResults!A:G,6,FALSE)</f>
        <v>40.708440000000003</v>
      </c>
      <c r="T922">
        <f>VLOOKUP(Table3[[#This Row],[summons_number]],GeocodeResults!A:G,7,FALSE)</f>
        <v>-74.004729999999995</v>
      </c>
    </row>
    <row r="923" spans="1:20" x14ac:dyDescent="0.25">
      <c r="A923">
        <v>7391086125</v>
      </c>
      <c r="B923" s="1">
        <v>41555</v>
      </c>
      <c r="C923">
        <v>69</v>
      </c>
      <c r="D923">
        <f>VLOOKUP(Table3[[#This Row],[violation_code]],Table2[[violation_code]:[category]],3,FALSE)</f>
        <v>5</v>
      </c>
      <c r="E923">
        <v>353164</v>
      </c>
      <c r="F923">
        <v>418</v>
      </c>
      <c r="G923">
        <v>418</v>
      </c>
      <c r="H923" t="s">
        <v>12</v>
      </c>
      <c r="I923">
        <v>1618</v>
      </c>
      <c r="J923" s="2">
        <v>0.6791666666666667</v>
      </c>
      <c r="K923">
        <v>16</v>
      </c>
      <c r="L923">
        <v>111</v>
      </c>
      <c r="M923" t="s">
        <v>90</v>
      </c>
      <c r="N923" t="str">
        <f>CONCATENATE(Table3[[#This Row],[house_number]], " ",Table3[[#This Row],[street_name]])</f>
        <v>111 John St</v>
      </c>
      <c r="O923" t="s">
        <v>103</v>
      </c>
      <c r="P923" t="s">
        <v>13</v>
      </c>
      <c r="Q923">
        <v>10014</v>
      </c>
      <c r="R923" t="str">
        <f>CONCATENATE(Table3[[#This Row],[address]],",",Table3[[#This Row],[city]],",",Table3[[#This Row],[state]])</f>
        <v>111 John St,New York,NY</v>
      </c>
      <c r="S923">
        <f>VLOOKUP(Table3[[#This Row],[summons_number]],GeocodeResults!A:G,6,FALSE)</f>
        <v>40.707706000000002</v>
      </c>
      <c r="T923">
        <f>VLOOKUP(Table3[[#This Row],[summons_number]],GeocodeResults!A:G,7,FALSE)</f>
        <v>-74.005719999999997</v>
      </c>
    </row>
    <row r="924" spans="1:20" x14ac:dyDescent="0.25">
      <c r="A924">
        <v>7391086101</v>
      </c>
      <c r="B924" s="1">
        <v>41555</v>
      </c>
      <c r="C924">
        <v>69</v>
      </c>
      <c r="D924">
        <f>VLOOKUP(Table3[[#This Row],[violation_code]],Table2[[violation_code]:[category]],3,FALSE)</f>
        <v>5</v>
      </c>
      <c r="E924">
        <v>353164</v>
      </c>
      <c r="F924">
        <v>411</v>
      </c>
      <c r="G924">
        <v>411</v>
      </c>
      <c r="H924" t="s">
        <v>12</v>
      </c>
      <c r="I924">
        <v>1611</v>
      </c>
      <c r="J924" s="2">
        <v>0.6743055555555556</v>
      </c>
      <c r="K924">
        <v>16</v>
      </c>
      <c r="L924">
        <v>99</v>
      </c>
      <c r="M924" t="s">
        <v>90</v>
      </c>
      <c r="N924" t="str">
        <f>CONCATENATE(Table3[[#This Row],[house_number]], " ",Table3[[#This Row],[street_name]])</f>
        <v>99 John St</v>
      </c>
      <c r="O924" t="s">
        <v>103</v>
      </c>
      <c r="P924" t="s">
        <v>13</v>
      </c>
      <c r="Q924">
        <v>10014</v>
      </c>
      <c r="R924" t="str">
        <f>CONCATENATE(Table3[[#This Row],[address]],",",Table3[[#This Row],[city]],",",Table3[[#This Row],[state]])</f>
        <v>99 John St,New York,NY</v>
      </c>
      <c r="S924">
        <f>VLOOKUP(Table3[[#This Row],[summons_number]],GeocodeResults!A:G,6,FALSE)</f>
        <v>40.708019999999998</v>
      </c>
      <c r="T924">
        <f>VLOOKUP(Table3[[#This Row],[summons_number]],GeocodeResults!A:G,7,FALSE)</f>
        <v>-74.00609</v>
      </c>
    </row>
    <row r="925" spans="1:20" x14ac:dyDescent="0.25">
      <c r="A925">
        <v>7391086095</v>
      </c>
      <c r="B925" s="1">
        <v>41555</v>
      </c>
      <c r="C925">
        <v>17</v>
      </c>
      <c r="D925">
        <f>VLOOKUP(Table3[[#This Row],[violation_code]],Table2[[violation_code]:[category]],3,FALSE)</f>
        <v>2</v>
      </c>
      <c r="E925">
        <v>353164</v>
      </c>
      <c r="F925">
        <v>404</v>
      </c>
      <c r="G925">
        <v>404</v>
      </c>
      <c r="H925" t="s">
        <v>12</v>
      </c>
      <c r="I925">
        <v>1604</v>
      </c>
      <c r="J925" s="2">
        <v>0.6694444444444444</v>
      </c>
      <c r="K925">
        <v>16</v>
      </c>
      <c r="L925">
        <v>123</v>
      </c>
      <c r="M925" t="s">
        <v>93</v>
      </c>
      <c r="N925" t="str">
        <f>CONCATENATE(Table3[[#This Row],[house_number]], " ",Table3[[#This Row],[street_name]])</f>
        <v>123 William St</v>
      </c>
      <c r="O925" t="s">
        <v>103</v>
      </c>
      <c r="P925" t="s">
        <v>13</v>
      </c>
      <c r="Q925">
        <v>10014</v>
      </c>
      <c r="R925" t="str">
        <f>CONCATENATE(Table3[[#This Row],[address]],",",Table3[[#This Row],[city]],",",Table3[[#This Row],[state]])</f>
        <v>123 William St,New York,NY</v>
      </c>
      <c r="S925">
        <f>VLOOKUP(Table3[[#This Row],[summons_number]],GeocodeResults!A:G,6,FALSE)</f>
        <v>40.70908</v>
      </c>
      <c r="T925">
        <f>VLOOKUP(Table3[[#This Row],[summons_number]],GeocodeResults!A:G,7,FALSE)</f>
        <v>-74.006996000000001</v>
      </c>
    </row>
    <row r="926" spans="1:20" hidden="1" x14ac:dyDescent="0.25">
      <c r="A926">
        <v>7391086046</v>
      </c>
      <c r="B926" s="1">
        <v>41555</v>
      </c>
      <c r="C926">
        <v>14</v>
      </c>
      <c r="D926">
        <f>VLOOKUP(Table3[[#This Row],[violation_code]],Table2[[violation_code]:[category]],3,FALSE)</f>
        <v>2</v>
      </c>
      <c r="E926">
        <v>353164</v>
      </c>
      <c r="F926">
        <v>344</v>
      </c>
      <c r="G926">
        <v>344</v>
      </c>
      <c r="H926" t="s">
        <v>12</v>
      </c>
      <c r="I926">
        <v>1544</v>
      </c>
      <c r="J926" s="2">
        <v>0.65555555555555556</v>
      </c>
      <c r="K926">
        <v>15</v>
      </c>
      <c r="L926">
        <v>40</v>
      </c>
      <c r="M926" t="s">
        <v>83</v>
      </c>
      <c r="N926" t="str">
        <f>CONCATENATE(Table3[[#This Row],[house_number]], " ",Table3[[#This Row],[street_name]])</f>
        <v>40 Fulton St</v>
      </c>
      <c r="O926" t="s">
        <v>103</v>
      </c>
      <c r="P926" t="s">
        <v>13</v>
      </c>
      <c r="Q926">
        <v>10014</v>
      </c>
      <c r="R926" t="str">
        <f>CONCATENATE(Table3[[#This Row],[address]],",",Table3[[#This Row],[city]],",",Table3[[#This Row],[state]])</f>
        <v>40 Fulton St,New York,NY</v>
      </c>
      <c r="S926">
        <f>VLOOKUP(Table3[[#This Row],[summons_number]],GeocodeResults!A:G,6,FALSE)</f>
        <v>0</v>
      </c>
      <c r="T926">
        <f>VLOOKUP(Table3[[#This Row],[summons_number]],GeocodeResults!A:G,7,FALSE)</f>
        <v>0</v>
      </c>
    </row>
    <row r="927" spans="1:20" x14ac:dyDescent="0.25">
      <c r="A927">
        <v>7391086022</v>
      </c>
      <c r="B927" s="1">
        <v>41555</v>
      </c>
      <c r="C927">
        <v>16</v>
      </c>
      <c r="D927">
        <f>VLOOKUP(Table3[[#This Row],[violation_code]],Table2[[violation_code]:[category]],3,FALSE)</f>
        <v>2</v>
      </c>
      <c r="E927">
        <v>353164</v>
      </c>
      <c r="F927">
        <v>255</v>
      </c>
      <c r="G927">
        <v>255</v>
      </c>
      <c r="H927" t="s">
        <v>12</v>
      </c>
      <c r="I927">
        <v>1455</v>
      </c>
      <c r="J927" s="2">
        <v>0.62152777777777779</v>
      </c>
      <c r="K927">
        <v>14</v>
      </c>
      <c r="L927">
        <v>5</v>
      </c>
      <c r="M927" t="s">
        <v>19</v>
      </c>
      <c r="N927" t="str">
        <f>CONCATENATE(Table3[[#This Row],[house_number]], " ",Table3[[#This Row],[street_name]])</f>
        <v>5 Mott St</v>
      </c>
      <c r="O927" t="s">
        <v>103</v>
      </c>
      <c r="P927" t="s">
        <v>13</v>
      </c>
      <c r="Q927">
        <v>10014</v>
      </c>
      <c r="R927" t="str">
        <f>CONCATENATE(Table3[[#This Row],[address]],",",Table3[[#This Row],[city]],",",Table3[[#This Row],[state]])</f>
        <v>5 Mott St,New York,NY</v>
      </c>
      <c r="S927">
        <f>VLOOKUP(Table3[[#This Row],[summons_number]],GeocodeResults!A:G,6,FALSE)</f>
        <v>40.713653999999998</v>
      </c>
      <c r="T927">
        <f>VLOOKUP(Table3[[#This Row],[summons_number]],GeocodeResults!A:G,7,FALSE)</f>
        <v>-73.998729999999995</v>
      </c>
    </row>
    <row r="928" spans="1:20" x14ac:dyDescent="0.25">
      <c r="A928">
        <v>7391085996</v>
      </c>
      <c r="B928" s="1">
        <v>41555</v>
      </c>
      <c r="C928">
        <v>69</v>
      </c>
      <c r="D928">
        <f>VLOOKUP(Table3[[#This Row],[violation_code]],Table2[[violation_code]:[category]],3,FALSE)</f>
        <v>5</v>
      </c>
      <c r="E928">
        <v>353164</v>
      </c>
      <c r="F928">
        <v>236</v>
      </c>
      <c r="G928">
        <v>236</v>
      </c>
      <c r="H928" t="s">
        <v>12</v>
      </c>
      <c r="I928">
        <v>1436</v>
      </c>
      <c r="J928" s="2">
        <v>0.60833333333333328</v>
      </c>
      <c r="K928">
        <v>14</v>
      </c>
      <c r="L928">
        <v>154</v>
      </c>
      <c r="M928" t="s">
        <v>19</v>
      </c>
      <c r="N928" t="str">
        <f>CONCATENATE(Table3[[#This Row],[house_number]], " ",Table3[[#This Row],[street_name]])</f>
        <v>154 Mott St</v>
      </c>
      <c r="O928" t="s">
        <v>103</v>
      </c>
      <c r="P928" t="s">
        <v>13</v>
      </c>
      <c r="Q928">
        <v>10014</v>
      </c>
      <c r="R928" t="str">
        <f>CONCATENATE(Table3[[#This Row],[address]],",",Table3[[#This Row],[city]],",",Table3[[#This Row],[state]])</f>
        <v>154 Mott St,New York,NY</v>
      </c>
      <c r="S928">
        <f>VLOOKUP(Table3[[#This Row],[summons_number]],GeocodeResults!A:G,6,FALSE)</f>
        <v>40.719334000000003</v>
      </c>
      <c r="T928">
        <f>VLOOKUP(Table3[[#This Row],[summons_number]],GeocodeResults!A:G,7,FALSE)</f>
        <v>-73.996290000000002</v>
      </c>
    </row>
    <row r="929" spans="1:20" x14ac:dyDescent="0.25">
      <c r="A929">
        <v>7391085972</v>
      </c>
      <c r="B929" s="1">
        <v>41555</v>
      </c>
      <c r="C929">
        <v>20</v>
      </c>
      <c r="D929">
        <f>VLOOKUP(Table3[[#This Row],[violation_code]],Table2[[violation_code]:[category]],3,FALSE)</f>
        <v>2</v>
      </c>
      <c r="E929">
        <v>353164</v>
      </c>
      <c r="F929">
        <v>137</v>
      </c>
      <c r="G929">
        <v>137</v>
      </c>
      <c r="H929" t="s">
        <v>12</v>
      </c>
      <c r="I929">
        <v>1337</v>
      </c>
      <c r="J929" s="2">
        <v>0.56736111111111109</v>
      </c>
      <c r="K929">
        <v>13</v>
      </c>
      <c r="L929">
        <v>250</v>
      </c>
      <c r="M929" t="s">
        <v>19</v>
      </c>
      <c r="N929" t="str">
        <f>CONCATENATE(Table3[[#This Row],[house_number]], " ",Table3[[#This Row],[street_name]])</f>
        <v>250 Mott St</v>
      </c>
      <c r="O929" t="s">
        <v>103</v>
      </c>
      <c r="P929" t="s">
        <v>13</v>
      </c>
      <c r="Q929">
        <v>10014</v>
      </c>
      <c r="R929" t="str">
        <f>CONCATENATE(Table3[[#This Row],[address]],",",Table3[[#This Row],[city]],",",Table3[[#This Row],[state]])</f>
        <v>250 Mott St,New York,NY</v>
      </c>
      <c r="S929">
        <f>VLOOKUP(Table3[[#This Row],[summons_number]],GeocodeResults!A:G,6,FALSE)</f>
        <v>40.723309999999998</v>
      </c>
      <c r="T929">
        <f>VLOOKUP(Table3[[#This Row],[summons_number]],GeocodeResults!A:G,7,FALSE)</f>
        <v>-73.994709999999998</v>
      </c>
    </row>
    <row r="930" spans="1:20" x14ac:dyDescent="0.25">
      <c r="A930">
        <v>7391085923</v>
      </c>
      <c r="B930" s="1">
        <v>41555</v>
      </c>
      <c r="C930">
        <v>20</v>
      </c>
      <c r="D930">
        <f>VLOOKUP(Table3[[#This Row],[violation_code]],Table2[[violation_code]:[category]],3,FALSE)</f>
        <v>2</v>
      </c>
      <c r="E930">
        <v>353164</v>
      </c>
      <c r="F930">
        <v>103</v>
      </c>
      <c r="G930">
        <v>103</v>
      </c>
      <c r="H930" t="s">
        <v>12</v>
      </c>
      <c r="I930">
        <v>1303</v>
      </c>
      <c r="J930" s="2">
        <v>0.54375000000000007</v>
      </c>
      <c r="K930">
        <v>13</v>
      </c>
      <c r="L930">
        <v>181</v>
      </c>
      <c r="M930" t="s">
        <v>38</v>
      </c>
      <c r="N930" t="str">
        <f>CONCATENATE(Table3[[#This Row],[house_number]], " ",Table3[[#This Row],[street_name]])</f>
        <v>181 Chrystie St</v>
      </c>
      <c r="O930" t="s">
        <v>103</v>
      </c>
      <c r="P930" t="s">
        <v>13</v>
      </c>
      <c r="Q930">
        <v>10014</v>
      </c>
      <c r="R930" t="str">
        <f>CONCATENATE(Table3[[#This Row],[address]],",",Table3[[#This Row],[city]],",",Table3[[#This Row],[state]])</f>
        <v>181 Chrystie St,New York,NY</v>
      </c>
      <c r="S930">
        <f>VLOOKUP(Table3[[#This Row],[summons_number]],GeocodeResults!A:G,6,FALSE)</f>
        <v>40.721375000000002</v>
      </c>
      <c r="T930">
        <f>VLOOKUP(Table3[[#This Row],[summons_number]],GeocodeResults!A:G,7,FALSE)</f>
        <v>-73.992249999999999</v>
      </c>
    </row>
    <row r="931" spans="1:20" x14ac:dyDescent="0.25">
      <c r="A931">
        <v>7391085900</v>
      </c>
      <c r="B931" s="1">
        <v>41555</v>
      </c>
      <c r="C931">
        <v>38</v>
      </c>
      <c r="D931">
        <f>VLOOKUP(Table3[[#This Row],[violation_code]],Table2[[violation_code]:[category]],3,FALSE)</f>
        <v>5</v>
      </c>
      <c r="E931">
        <v>353164</v>
      </c>
      <c r="F931">
        <v>1247</v>
      </c>
      <c r="G931">
        <v>47</v>
      </c>
      <c r="H931" t="s">
        <v>12</v>
      </c>
      <c r="I931">
        <v>1247</v>
      </c>
      <c r="J931" s="2">
        <v>0.53263888888888888</v>
      </c>
      <c r="K931">
        <v>12</v>
      </c>
      <c r="L931" t="s">
        <v>70</v>
      </c>
      <c r="M931" t="s">
        <v>34</v>
      </c>
      <c r="N931" t="str">
        <f>CONCATENATE(Table3[[#This Row],[house_number]], " ",Table3[[#This Row],[street_name]])</f>
        <v>90-96 Stanton St</v>
      </c>
      <c r="O931" t="s">
        <v>103</v>
      </c>
      <c r="P931" t="s">
        <v>13</v>
      </c>
      <c r="Q931">
        <v>10014</v>
      </c>
      <c r="R931" t="str">
        <f>CONCATENATE(Table3[[#This Row],[address]],",",Table3[[#This Row],[city]],",",Table3[[#This Row],[state]])</f>
        <v>90-96 Stanton St,New York,NY</v>
      </c>
      <c r="S931">
        <f>VLOOKUP(Table3[[#This Row],[summons_number]],GeocodeResults!A:G,6,FALSE)</f>
        <v>40.721508</v>
      </c>
      <c r="T931">
        <f>VLOOKUP(Table3[[#This Row],[summons_number]],GeocodeResults!A:G,7,FALSE)</f>
        <v>-73.988470000000007</v>
      </c>
    </row>
    <row r="932" spans="1:20" x14ac:dyDescent="0.25">
      <c r="A932">
        <v>7391085893</v>
      </c>
      <c r="B932" s="1">
        <v>41555</v>
      </c>
      <c r="C932">
        <v>37</v>
      </c>
      <c r="D932">
        <f>VLOOKUP(Table3[[#This Row],[violation_code]],Table2[[violation_code]:[category]],3,FALSE)</f>
        <v>4</v>
      </c>
      <c r="E932">
        <v>353164</v>
      </c>
      <c r="F932">
        <v>1244</v>
      </c>
      <c r="G932">
        <v>44</v>
      </c>
      <c r="H932" t="s">
        <v>12</v>
      </c>
      <c r="I932">
        <v>1244</v>
      </c>
      <c r="J932" s="2">
        <v>0.53055555555555556</v>
      </c>
      <c r="K932">
        <v>12</v>
      </c>
      <c r="L932">
        <v>95</v>
      </c>
      <c r="M932" t="s">
        <v>34</v>
      </c>
      <c r="N932" t="str">
        <f>CONCATENATE(Table3[[#This Row],[house_number]], " ",Table3[[#This Row],[street_name]])</f>
        <v>95 Stanton St</v>
      </c>
      <c r="O932" t="s">
        <v>103</v>
      </c>
      <c r="P932" t="s">
        <v>13</v>
      </c>
      <c r="Q932">
        <v>10014</v>
      </c>
      <c r="R932" t="str">
        <f>CONCATENATE(Table3[[#This Row],[address]],",",Table3[[#This Row],[city]],",",Table3[[#This Row],[state]])</f>
        <v>95 Stanton St,New York,NY</v>
      </c>
      <c r="S932">
        <f>VLOOKUP(Table3[[#This Row],[summons_number]],GeocodeResults!A:G,6,FALSE)</f>
        <v>40.721362999999997</v>
      </c>
      <c r="T932">
        <f>VLOOKUP(Table3[[#This Row],[summons_number]],GeocodeResults!A:G,7,FALSE)</f>
        <v>-73.988389999999995</v>
      </c>
    </row>
    <row r="933" spans="1:20" x14ac:dyDescent="0.25">
      <c r="A933">
        <v>7391086447</v>
      </c>
      <c r="B933" s="1">
        <v>41556</v>
      </c>
      <c r="C933">
        <v>20</v>
      </c>
      <c r="D933">
        <f>VLOOKUP(Table3[[#This Row],[violation_code]],Table2[[violation_code]:[category]],3,FALSE)</f>
        <v>2</v>
      </c>
      <c r="E933">
        <v>353164</v>
      </c>
      <c r="F933">
        <v>534</v>
      </c>
      <c r="G933">
        <v>534</v>
      </c>
      <c r="H933" t="s">
        <v>12</v>
      </c>
      <c r="I933">
        <v>1734</v>
      </c>
      <c r="J933" s="2">
        <v>0.7319444444444444</v>
      </c>
      <c r="K933">
        <v>17</v>
      </c>
      <c r="L933">
        <v>500</v>
      </c>
      <c r="M933" t="s">
        <v>86</v>
      </c>
      <c r="N933" t="str">
        <f>CONCATENATE(Table3[[#This Row],[house_number]], " ",Table3[[#This Row],[street_name]])</f>
        <v>500 6th Ave</v>
      </c>
      <c r="O933" t="s">
        <v>103</v>
      </c>
      <c r="P933" t="s">
        <v>13</v>
      </c>
      <c r="Q933">
        <v>10014</v>
      </c>
      <c r="R933" t="str">
        <f>CONCATENATE(Table3[[#This Row],[address]],",",Table3[[#This Row],[city]],",",Table3[[#This Row],[state]])</f>
        <v>500 6th Ave,New York,NY</v>
      </c>
      <c r="S933">
        <f>VLOOKUP(Table3[[#This Row],[summons_number]],GeocodeResults!A:G,6,FALSE)</f>
        <v>40.736423000000002</v>
      </c>
      <c r="T933">
        <f>VLOOKUP(Table3[[#This Row],[summons_number]],GeocodeResults!A:G,7,FALSE)</f>
        <v>-73.997439999999997</v>
      </c>
    </row>
    <row r="934" spans="1:20" x14ac:dyDescent="0.25">
      <c r="A934">
        <v>7391086435</v>
      </c>
      <c r="B934" s="1">
        <v>41556</v>
      </c>
      <c r="C934">
        <v>20</v>
      </c>
      <c r="D934">
        <f>VLOOKUP(Table3[[#This Row],[violation_code]],Table2[[violation_code]:[category]],3,FALSE)</f>
        <v>2</v>
      </c>
      <c r="E934">
        <v>353164</v>
      </c>
      <c r="F934">
        <v>527</v>
      </c>
      <c r="G934">
        <v>527</v>
      </c>
      <c r="H934" t="s">
        <v>12</v>
      </c>
      <c r="I934">
        <v>1727</v>
      </c>
      <c r="J934" s="2">
        <v>0.7270833333333333</v>
      </c>
      <c r="K934">
        <v>17</v>
      </c>
      <c r="L934">
        <v>105</v>
      </c>
      <c r="M934" t="s">
        <v>67</v>
      </c>
      <c r="N934" t="str">
        <f>CONCATENATE(Table3[[#This Row],[house_number]], " ",Table3[[#This Row],[street_name]])</f>
        <v>105 W 13th St</v>
      </c>
      <c r="O934" t="s">
        <v>103</v>
      </c>
      <c r="P934" t="s">
        <v>13</v>
      </c>
      <c r="Q934">
        <v>10014</v>
      </c>
      <c r="R934" t="str">
        <f>CONCATENATE(Table3[[#This Row],[address]],",",Table3[[#This Row],[city]],",",Table3[[#This Row],[state]])</f>
        <v>105 W 13th St,New York,NY</v>
      </c>
      <c r="S934">
        <f>VLOOKUP(Table3[[#This Row],[summons_number]],GeocodeResults!A:G,6,FALSE)</f>
        <v>40.736804999999997</v>
      </c>
      <c r="T934">
        <f>VLOOKUP(Table3[[#This Row],[summons_number]],GeocodeResults!A:G,7,FALSE)</f>
        <v>-73.997510000000005</v>
      </c>
    </row>
    <row r="935" spans="1:20" x14ac:dyDescent="0.25">
      <c r="A935">
        <v>7391086423</v>
      </c>
      <c r="B935" s="1">
        <v>41556</v>
      </c>
      <c r="C935">
        <v>37</v>
      </c>
      <c r="D935">
        <f>VLOOKUP(Table3[[#This Row],[violation_code]],Table2[[violation_code]:[category]],3,FALSE)</f>
        <v>4</v>
      </c>
      <c r="E935">
        <v>353164</v>
      </c>
      <c r="F935">
        <v>509</v>
      </c>
      <c r="G935">
        <v>509</v>
      </c>
      <c r="H935" t="s">
        <v>12</v>
      </c>
      <c r="I935">
        <v>1709</v>
      </c>
      <c r="J935" s="2">
        <v>0.71458333333333324</v>
      </c>
      <c r="K935">
        <v>17</v>
      </c>
      <c r="L935">
        <v>8</v>
      </c>
      <c r="M935" t="s">
        <v>87</v>
      </c>
      <c r="N935" t="str">
        <f>CONCATENATE(Table3[[#This Row],[house_number]], " ",Table3[[#This Row],[street_name]])</f>
        <v>8 W 14th St</v>
      </c>
      <c r="O935" t="s">
        <v>103</v>
      </c>
      <c r="P935" t="s">
        <v>13</v>
      </c>
      <c r="Q935">
        <v>10014</v>
      </c>
      <c r="R935" t="str">
        <f>CONCATENATE(Table3[[#This Row],[address]],",",Table3[[#This Row],[city]],",",Table3[[#This Row],[state]])</f>
        <v>8 W 14th St,New York,NY</v>
      </c>
      <c r="S935">
        <f>VLOOKUP(Table3[[#This Row],[summons_number]],GeocodeResults!A:G,6,FALSE)</f>
        <v>40.736080000000001</v>
      </c>
      <c r="T935">
        <f>VLOOKUP(Table3[[#This Row],[summons_number]],GeocodeResults!A:G,7,FALSE)</f>
        <v>-73.993939999999995</v>
      </c>
    </row>
    <row r="936" spans="1:20" hidden="1" x14ac:dyDescent="0.25">
      <c r="A936">
        <v>7391086400</v>
      </c>
      <c r="B936" s="1">
        <v>41556</v>
      </c>
      <c r="C936">
        <v>38</v>
      </c>
      <c r="D936">
        <f>VLOOKUP(Table3[[#This Row],[violation_code]],Table2[[violation_code]:[category]],3,FALSE)</f>
        <v>5</v>
      </c>
      <c r="E936">
        <v>353164</v>
      </c>
      <c r="F936">
        <v>504</v>
      </c>
      <c r="G936">
        <v>504</v>
      </c>
      <c r="H936" t="s">
        <v>12</v>
      </c>
      <c r="I936">
        <v>1704</v>
      </c>
      <c r="J936" s="2">
        <v>0.71111111111111114</v>
      </c>
      <c r="K936">
        <v>17</v>
      </c>
      <c r="L936">
        <v>41863</v>
      </c>
      <c r="M936" t="s">
        <v>87</v>
      </c>
      <c r="N936" t="str">
        <f>CONCATENATE(Table3[[#This Row],[house_number]], " ",Table3[[#This Row],[street_name]])</f>
        <v>41863 W 14th St</v>
      </c>
      <c r="O936" t="s">
        <v>103</v>
      </c>
      <c r="P936" t="s">
        <v>13</v>
      </c>
      <c r="Q936">
        <v>10014</v>
      </c>
      <c r="R936" t="str">
        <f>CONCATENATE(Table3[[#This Row],[address]],",",Table3[[#This Row],[city]],",",Table3[[#This Row],[state]])</f>
        <v>41863 W 14th St,New York,NY</v>
      </c>
      <c r="S936">
        <f>VLOOKUP(Table3[[#This Row],[summons_number]],GeocodeResults!A:G,6,FALSE)</f>
        <v>0</v>
      </c>
      <c r="T936">
        <f>VLOOKUP(Table3[[#This Row],[summons_number]],GeocodeResults!A:G,7,FALSE)</f>
        <v>0</v>
      </c>
    </row>
    <row r="937" spans="1:20" x14ac:dyDescent="0.25">
      <c r="A937">
        <v>7391086381</v>
      </c>
      <c r="B937" s="1">
        <v>41556</v>
      </c>
      <c r="C937">
        <v>37</v>
      </c>
      <c r="D937">
        <f>VLOOKUP(Table3[[#This Row],[violation_code]],Table2[[violation_code]:[category]],3,FALSE)</f>
        <v>4</v>
      </c>
      <c r="E937">
        <v>353164</v>
      </c>
      <c r="F937">
        <v>426</v>
      </c>
      <c r="G937">
        <v>426</v>
      </c>
      <c r="H937" t="s">
        <v>12</v>
      </c>
      <c r="I937">
        <v>1626</v>
      </c>
      <c r="J937" s="2">
        <v>0.68472222222222223</v>
      </c>
      <c r="K937">
        <v>16</v>
      </c>
      <c r="L937">
        <v>25</v>
      </c>
      <c r="M937" t="s">
        <v>87</v>
      </c>
      <c r="N937" t="str">
        <f>CONCATENATE(Table3[[#This Row],[house_number]], " ",Table3[[#This Row],[street_name]])</f>
        <v>25 W 14th St</v>
      </c>
      <c r="O937" t="s">
        <v>103</v>
      </c>
      <c r="P937" t="s">
        <v>13</v>
      </c>
      <c r="Q937">
        <v>10014</v>
      </c>
      <c r="R937" t="str">
        <f>CONCATENATE(Table3[[#This Row],[address]],",",Table3[[#This Row],[city]],",",Table3[[#This Row],[state]])</f>
        <v>25 W 14th St,New York,NY</v>
      </c>
      <c r="S937">
        <f>VLOOKUP(Table3[[#This Row],[summons_number]],GeocodeResults!A:G,6,FALSE)</f>
        <v>40.736409999999999</v>
      </c>
      <c r="T937">
        <f>VLOOKUP(Table3[[#This Row],[summons_number]],GeocodeResults!A:G,7,FALSE)</f>
        <v>-73.994420000000005</v>
      </c>
    </row>
    <row r="938" spans="1:20" x14ac:dyDescent="0.25">
      <c r="A938">
        <v>7391086356</v>
      </c>
      <c r="B938" s="1">
        <v>41556</v>
      </c>
      <c r="C938">
        <v>84</v>
      </c>
      <c r="D938">
        <f>VLOOKUP(Table3[[#This Row],[violation_code]],Table2[[violation_code]:[category]],3,FALSE)</f>
        <v>5</v>
      </c>
      <c r="E938">
        <v>353164</v>
      </c>
      <c r="F938">
        <v>415</v>
      </c>
      <c r="G938">
        <v>415</v>
      </c>
      <c r="H938" t="s">
        <v>12</v>
      </c>
      <c r="I938">
        <v>1615</v>
      </c>
      <c r="J938" s="2">
        <v>0.67708333333333337</v>
      </c>
      <c r="K938">
        <v>16</v>
      </c>
      <c r="L938">
        <v>3</v>
      </c>
      <c r="M938" t="s">
        <v>67</v>
      </c>
      <c r="N938" t="str">
        <f>CONCATENATE(Table3[[#This Row],[house_number]], " ",Table3[[#This Row],[street_name]])</f>
        <v>3 W 13th St</v>
      </c>
      <c r="O938" t="s">
        <v>103</v>
      </c>
      <c r="P938" t="s">
        <v>13</v>
      </c>
      <c r="Q938">
        <v>10014</v>
      </c>
      <c r="R938" t="str">
        <f>CONCATENATE(Table3[[#This Row],[address]],",",Table3[[#This Row],[city]],",",Table3[[#This Row],[state]])</f>
        <v>3 W 13th St,New York,NY</v>
      </c>
      <c r="S938">
        <f>VLOOKUP(Table3[[#This Row],[summons_number]],GeocodeResults!A:G,6,FALSE)</f>
        <v>40.735427999999999</v>
      </c>
      <c r="T938">
        <f>VLOOKUP(Table3[[#This Row],[summons_number]],GeocodeResults!A:G,7,FALSE)</f>
        <v>-73.994240000000005</v>
      </c>
    </row>
    <row r="939" spans="1:20" x14ac:dyDescent="0.25">
      <c r="A939">
        <v>7391086332</v>
      </c>
      <c r="B939" s="1">
        <v>41556</v>
      </c>
      <c r="C939">
        <v>20</v>
      </c>
      <c r="D939">
        <f>VLOOKUP(Table3[[#This Row],[violation_code]],Table2[[violation_code]:[category]],3,FALSE)</f>
        <v>2</v>
      </c>
      <c r="E939">
        <v>353164</v>
      </c>
      <c r="F939">
        <v>406</v>
      </c>
      <c r="G939">
        <v>406</v>
      </c>
      <c r="H939" t="s">
        <v>12</v>
      </c>
      <c r="I939">
        <v>1606</v>
      </c>
      <c r="J939" s="2">
        <v>0.67083333333333339</v>
      </c>
      <c r="K939">
        <v>16</v>
      </c>
      <c r="L939">
        <v>500</v>
      </c>
      <c r="M939" t="s">
        <v>86</v>
      </c>
      <c r="N939" t="str">
        <f>CONCATENATE(Table3[[#This Row],[house_number]], " ",Table3[[#This Row],[street_name]])</f>
        <v>500 6th Ave</v>
      </c>
      <c r="O939" t="s">
        <v>103</v>
      </c>
      <c r="P939" t="s">
        <v>13</v>
      </c>
      <c r="Q939">
        <v>10014</v>
      </c>
      <c r="R939" t="str">
        <f>CONCATENATE(Table3[[#This Row],[address]],",",Table3[[#This Row],[city]],",",Table3[[#This Row],[state]])</f>
        <v>500 6th Ave,New York,NY</v>
      </c>
      <c r="S939">
        <f>VLOOKUP(Table3[[#This Row],[summons_number]],GeocodeResults!A:G,6,FALSE)</f>
        <v>40.736423000000002</v>
      </c>
      <c r="T939">
        <f>VLOOKUP(Table3[[#This Row],[summons_number]],GeocodeResults!A:G,7,FALSE)</f>
        <v>-73.997439999999997</v>
      </c>
    </row>
    <row r="940" spans="1:20" x14ac:dyDescent="0.25">
      <c r="A940">
        <v>7391086320</v>
      </c>
      <c r="B940" s="1">
        <v>41556</v>
      </c>
      <c r="C940">
        <v>37</v>
      </c>
      <c r="D940">
        <f>VLOOKUP(Table3[[#This Row],[violation_code]],Table2[[violation_code]:[category]],3,FALSE)</f>
        <v>4</v>
      </c>
      <c r="E940">
        <v>353164</v>
      </c>
      <c r="F940">
        <v>259</v>
      </c>
      <c r="G940">
        <v>259</v>
      </c>
      <c r="H940" t="s">
        <v>12</v>
      </c>
      <c r="I940">
        <v>1459</v>
      </c>
      <c r="J940" s="2">
        <v>0.62430555555555556</v>
      </c>
      <c r="K940">
        <v>14</v>
      </c>
      <c r="L940">
        <v>434</v>
      </c>
      <c r="M940" t="s">
        <v>86</v>
      </c>
      <c r="N940" t="str">
        <f>CONCATENATE(Table3[[#This Row],[house_number]], " ",Table3[[#This Row],[street_name]])</f>
        <v>434 6th Ave</v>
      </c>
      <c r="O940" t="s">
        <v>103</v>
      </c>
      <c r="P940" t="s">
        <v>13</v>
      </c>
      <c r="Q940">
        <v>10014</v>
      </c>
      <c r="R940" t="str">
        <f>CONCATENATE(Table3[[#This Row],[address]],",",Table3[[#This Row],[city]],",",Table3[[#This Row],[state]])</f>
        <v>434 6th Ave,New York,NY</v>
      </c>
      <c r="S940">
        <f>VLOOKUP(Table3[[#This Row],[summons_number]],GeocodeResults!A:G,6,FALSE)</f>
        <v>40.734737000000003</v>
      </c>
      <c r="T940">
        <f>VLOOKUP(Table3[[#This Row],[summons_number]],GeocodeResults!A:G,7,FALSE)</f>
        <v>-73.998665000000003</v>
      </c>
    </row>
    <row r="941" spans="1:20" x14ac:dyDescent="0.25">
      <c r="A941">
        <v>7391086228</v>
      </c>
      <c r="B941" s="1">
        <v>41556</v>
      </c>
      <c r="C941">
        <v>14</v>
      </c>
      <c r="D941">
        <f>VLOOKUP(Table3[[#This Row],[violation_code]],Table2[[violation_code]:[category]],3,FALSE)</f>
        <v>2</v>
      </c>
      <c r="E941">
        <v>353164</v>
      </c>
      <c r="F941">
        <v>128</v>
      </c>
      <c r="G941">
        <v>128</v>
      </c>
      <c r="H941" t="s">
        <v>12</v>
      </c>
      <c r="I941">
        <v>1328</v>
      </c>
      <c r="J941" s="2">
        <v>0.56111111111111112</v>
      </c>
      <c r="K941">
        <v>13</v>
      </c>
      <c r="L941">
        <v>11</v>
      </c>
      <c r="M941" t="s">
        <v>14</v>
      </c>
      <c r="N941" t="str">
        <f>CONCATENATE(Table3[[#This Row],[house_number]], " ",Table3[[#This Row],[street_name]])</f>
        <v>11 E 1st St</v>
      </c>
      <c r="O941" t="s">
        <v>103</v>
      </c>
      <c r="P941" t="s">
        <v>13</v>
      </c>
      <c r="Q941">
        <v>10014</v>
      </c>
      <c r="R941" t="str">
        <f>CONCATENATE(Table3[[#This Row],[address]],",",Table3[[#This Row],[city]],",",Table3[[#This Row],[state]])</f>
        <v>11 E 1st St,New York,NY</v>
      </c>
      <c r="S941">
        <f>VLOOKUP(Table3[[#This Row],[summons_number]],GeocodeResults!A:G,6,FALSE)</f>
        <v>40.724580000000003</v>
      </c>
      <c r="T941">
        <f>VLOOKUP(Table3[[#This Row],[summons_number]],GeocodeResults!A:G,7,FALSE)</f>
        <v>-73.991690000000006</v>
      </c>
    </row>
    <row r="942" spans="1:20" x14ac:dyDescent="0.25">
      <c r="A942">
        <v>7391086198</v>
      </c>
      <c r="B942" s="1">
        <v>41556</v>
      </c>
      <c r="C942">
        <v>38</v>
      </c>
      <c r="D942">
        <f>VLOOKUP(Table3[[#This Row],[violation_code]],Table2[[violation_code]:[category]],3,FALSE)</f>
        <v>5</v>
      </c>
      <c r="E942">
        <v>353164</v>
      </c>
      <c r="F942">
        <v>108</v>
      </c>
      <c r="G942">
        <v>108</v>
      </c>
      <c r="H942" t="s">
        <v>12</v>
      </c>
      <c r="I942">
        <v>1308</v>
      </c>
      <c r="J942" s="2">
        <v>0.54722222222222217</v>
      </c>
      <c r="K942">
        <v>13</v>
      </c>
      <c r="L942">
        <v>189</v>
      </c>
      <c r="M942" t="s">
        <v>41</v>
      </c>
      <c r="N942" t="str">
        <f>CONCATENATE(Table3[[#This Row],[house_number]], " ",Table3[[#This Row],[street_name]])</f>
        <v>189 Allen St</v>
      </c>
      <c r="O942" t="s">
        <v>103</v>
      </c>
      <c r="P942" t="s">
        <v>13</v>
      </c>
      <c r="Q942">
        <v>10014</v>
      </c>
      <c r="R942" t="str">
        <f>CONCATENATE(Table3[[#This Row],[address]],",",Table3[[#This Row],[city]],",",Table3[[#This Row],[state]])</f>
        <v>189 Allen St,New York,NY</v>
      </c>
      <c r="S942">
        <f>VLOOKUP(Table3[[#This Row],[summons_number]],GeocodeResults!A:G,6,FALSE)</f>
        <v>40.722915999999998</v>
      </c>
      <c r="T942">
        <f>VLOOKUP(Table3[[#This Row],[summons_number]],GeocodeResults!A:G,7,FALSE)</f>
        <v>-73.988730000000004</v>
      </c>
    </row>
    <row r="943" spans="1:20" x14ac:dyDescent="0.25">
      <c r="A943">
        <v>7391086411</v>
      </c>
      <c r="B943" s="1">
        <v>41556</v>
      </c>
      <c r="C943">
        <v>37</v>
      </c>
      <c r="D943">
        <f>VLOOKUP(Table3[[#This Row],[violation_code]],Table2[[violation_code]:[category]],3,FALSE)</f>
        <v>4</v>
      </c>
      <c r="E943">
        <v>353164</v>
      </c>
      <c r="F943">
        <v>506</v>
      </c>
      <c r="G943">
        <v>506</v>
      </c>
      <c r="H943" t="s">
        <v>12</v>
      </c>
      <c r="I943">
        <v>1706</v>
      </c>
      <c r="J943" s="2">
        <v>0.71250000000000002</v>
      </c>
      <c r="K943">
        <v>17</v>
      </c>
      <c r="L943">
        <v>9</v>
      </c>
      <c r="M943" t="s">
        <v>87</v>
      </c>
      <c r="N943" t="str">
        <f>CONCATENATE(Table3[[#This Row],[house_number]], " ",Table3[[#This Row],[street_name]])</f>
        <v>9 W 14th St</v>
      </c>
      <c r="O943" t="s">
        <v>103</v>
      </c>
      <c r="P943" t="s">
        <v>13</v>
      </c>
      <c r="Q943">
        <v>10014</v>
      </c>
      <c r="R943" t="str">
        <f>CONCATENATE(Table3[[#This Row],[address]],",",Table3[[#This Row],[city]],",",Table3[[#This Row],[state]])</f>
        <v>9 W 14th St,New York,NY</v>
      </c>
      <c r="S943">
        <f>VLOOKUP(Table3[[#This Row],[summons_number]],GeocodeResults!A:G,6,FALSE)</f>
        <v>40.736199999999997</v>
      </c>
      <c r="T943">
        <f>VLOOKUP(Table3[[#This Row],[summons_number]],GeocodeResults!A:G,7,FALSE)</f>
        <v>-73.993930000000006</v>
      </c>
    </row>
    <row r="944" spans="1:20" x14ac:dyDescent="0.25">
      <c r="A944">
        <v>7391086393</v>
      </c>
      <c r="B944" s="1">
        <v>41556</v>
      </c>
      <c r="C944">
        <v>37</v>
      </c>
      <c r="D944">
        <f>VLOOKUP(Table3[[#This Row],[violation_code]],Table2[[violation_code]:[category]],3,FALSE)</f>
        <v>4</v>
      </c>
      <c r="E944">
        <v>353164</v>
      </c>
      <c r="F944">
        <v>501</v>
      </c>
      <c r="G944">
        <v>501</v>
      </c>
      <c r="H944" t="s">
        <v>12</v>
      </c>
      <c r="I944">
        <v>1701</v>
      </c>
      <c r="J944" s="2">
        <v>0.7090277777777777</v>
      </c>
      <c r="K944">
        <v>17</v>
      </c>
      <c r="L944">
        <v>25</v>
      </c>
      <c r="M944" t="s">
        <v>87</v>
      </c>
      <c r="N944" t="str">
        <f>CONCATENATE(Table3[[#This Row],[house_number]], " ",Table3[[#This Row],[street_name]])</f>
        <v>25 W 14th St</v>
      </c>
      <c r="O944" t="s">
        <v>103</v>
      </c>
      <c r="P944" t="s">
        <v>13</v>
      </c>
      <c r="Q944">
        <v>10014</v>
      </c>
      <c r="R944" t="str">
        <f>CONCATENATE(Table3[[#This Row],[address]],",",Table3[[#This Row],[city]],",",Table3[[#This Row],[state]])</f>
        <v>25 W 14th St,New York,NY</v>
      </c>
      <c r="S944">
        <f>VLOOKUP(Table3[[#This Row],[summons_number]],GeocodeResults!A:G,6,FALSE)</f>
        <v>40.736409999999999</v>
      </c>
      <c r="T944">
        <f>VLOOKUP(Table3[[#This Row],[summons_number]],GeocodeResults!A:G,7,FALSE)</f>
        <v>-73.994420000000005</v>
      </c>
    </row>
    <row r="945" spans="1:20" x14ac:dyDescent="0.25">
      <c r="A945">
        <v>7391086370</v>
      </c>
      <c r="B945" s="1">
        <v>41556</v>
      </c>
      <c r="C945">
        <v>37</v>
      </c>
      <c r="D945">
        <f>VLOOKUP(Table3[[#This Row],[violation_code]],Table2[[violation_code]:[category]],3,FALSE)</f>
        <v>4</v>
      </c>
      <c r="E945">
        <v>353164</v>
      </c>
      <c r="F945">
        <v>423</v>
      </c>
      <c r="G945">
        <v>423</v>
      </c>
      <c r="H945" t="s">
        <v>12</v>
      </c>
      <c r="I945">
        <v>1623</v>
      </c>
      <c r="J945" s="2">
        <v>0.68263888888888891</v>
      </c>
      <c r="K945">
        <v>16</v>
      </c>
      <c r="L945">
        <v>22</v>
      </c>
      <c r="M945" t="s">
        <v>87</v>
      </c>
      <c r="N945" t="str">
        <f>CONCATENATE(Table3[[#This Row],[house_number]], " ",Table3[[#This Row],[street_name]])</f>
        <v>22 W 14th St</v>
      </c>
      <c r="O945" t="s">
        <v>103</v>
      </c>
      <c r="P945" t="s">
        <v>13</v>
      </c>
      <c r="Q945">
        <v>10014</v>
      </c>
      <c r="R945" t="str">
        <f>CONCATENATE(Table3[[#This Row],[address]],",",Table3[[#This Row],[city]],",",Table3[[#This Row],[state]])</f>
        <v>22 W 14th St,New York,NY</v>
      </c>
      <c r="S945">
        <f>VLOOKUP(Table3[[#This Row],[summons_number]],GeocodeResults!A:G,6,FALSE)</f>
        <v>40.736263000000001</v>
      </c>
      <c r="T945">
        <f>VLOOKUP(Table3[[#This Row],[summons_number]],GeocodeResults!A:G,7,FALSE)</f>
        <v>-73.994380000000007</v>
      </c>
    </row>
    <row r="946" spans="1:20" x14ac:dyDescent="0.25">
      <c r="A946">
        <v>7391086368</v>
      </c>
      <c r="B946" s="1">
        <v>41556</v>
      </c>
      <c r="C946">
        <v>37</v>
      </c>
      <c r="D946">
        <f>VLOOKUP(Table3[[#This Row],[violation_code]],Table2[[violation_code]:[category]],3,FALSE)</f>
        <v>4</v>
      </c>
      <c r="E946">
        <v>353164</v>
      </c>
      <c r="F946">
        <v>419</v>
      </c>
      <c r="G946">
        <v>419</v>
      </c>
      <c r="H946" t="s">
        <v>12</v>
      </c>
      <c r="I946">
        <v>1619</v>
      </c>
      <c r="J946" s="2">
        <v>0.67986111111111114</v>
      </c>
      <c r="K946">
        <v>16</v>
      </c>
      <c r="L946">
        <v>22</v>
      </c>
      <c r="M946" t="s">
        <v>87</v>
      </c>
      <c r="N946" t="str">
        <f>CONCATENATE(Table3[[#This Row],[house_number]], " ",Table3[[#This Row],[street_name]])</f>
        <v>22 W 14th St</v>
      </c>
      <c r="O946" t="s">
        <v>103</v>
      </c>
      <c r="P946" t="s">
        <v>13</v>
      </c>
      <c r="Q946">
        <v>10014</v>
      </c>
      <c r="R946" t="str">
        <f>CONCATENATE(Table3[[#This Row],[address]],",",Table3[[#This Row],[city]],",",Table3[[#This Row],[state]])</f>
        <v>22 W 14th St,New York,NY</v>
      </c>
      <c r="S946">
        <f>VLOOKUP(Table3[[#This Row],[summons_number]],GeocodeResults!A:G,6,FALSE)</f>
        <v>40.736263000000001</v>
      </c>
      <c r="T946">
        <f>VLOOKUP(Table3[[#This Row],[summons_number]],GeocodeResults!A:G,7,FALSE)</f>
        <v>-73.994380000000007</v>
      </c>
    </row>
    <row r="947" spans="1:20" x14ac:dyDescent="0.25">
      <c r="A947">
        <v>7391086344</v>
      </c>
      <c r="B947" s="1">
        <v>41556</v>
      </c>
      <c r="C947">
        <v>20</v>
      </c>
      <c r="D947">
        <f>VLOOKUP(Table3[[#This Row],[violation_code]],Table2[[violation_code]:[category]],3,FALSE)</f>
        <v>2</v>
      </c>
      <c r="E947">
        <v>353164</v>
      </c>
      <c r="F947">
        <v>410</v>
      </c>
      <c r="G947">
        <v>410</v>
      </c>
      <c r="H947" t="s">
        <v>12</v>
      </c>
      <c r="I947">
        <v>1610</v>
      </c>
      <c r="J947" s="2">
        <v>0.67361111111111116</v>
      </c>
      <c r="K947">
        <v>16</v>
      </c>
      <c r="L947">
        <v>30</v>
      </c>
      <c r="M947" t="s">
        <v>67</v>
      </c>
      <c r="N947" t="str">
        <f>CONCATENATE(Table3[[#This Row],[house_number]], " ",Table3[[#This Row],[street_name]])</f>
        <v>30 W 13th St</v>
      </c>
      <c r="O947" t="s">
        <v>103</v>
      </c>
      <c r="P947" t="s">
        <v>13</v>
      </c>
      <c r="Q947">
        <v>10014</v>
      </c>
      <c r="R947" t="str">
        <f>CONCATENATE(Table3[[#This Row],[address]],",",Table3[[#This Row],[city]],",",Table3[[#This Row],[state]])</f>
        <v>30 W 13th St,New York,NY</v>
      </c>
      <c r="S947">
        <f>VLOOKUP(Table3[[#This Row],[summons_number]],GeocodeResults!A:G,6,FALSE)</f>
        <v>40.735680000000002</v>
      </c>
      <c r="T947">
        <f>VLOOKUP(Table3[[#This Row],[summons_number]],GeocodeResults!A:G,7,FALSE)</f>
        <v>-73.995130000000003</v>
      </c>
    </row>
    <row r="948" spans="1:20" x14ac:dyDescent="0.25">
      <c r="A948">
        <v>7391086319</v>
      </c>
      <c r="B948" s="1">
        <v>41556</v>
      </c>
      <c r="C948">
        <v>37</v>
      </c>
      <c r="D948">
        <f>VLOOKUP(Table3[[#This Row],[violation_code]],Table2[[violation_code]:[category]],3,FALSE)</f>
        <v>4</v>
      </c>
      <c r="E948">
        <v>353164</v>
      </c>
      <c r="F948">
        <v>248</v>
      </c>
      <c r="G948">
        <v>248</v>
      </c>
      <c r="H948" t="s">
        <v>12</v>
      </c>
      <c r="I948">
        <v>1448</v>
      </c>
      <c r="J948" s="2">
        <v>0.6166666666666667</v>
      </c>
      <c r="K948">
        <v>14</v>
      </c>
      <c r="L948">
        <v>65</v>
      </c>
      <c r="M948" t="s">
        <v>88</v>
      </c>
      <c r="N948" t="str">
        <f>CONCATENATE(Table3[[#This Row],[house_number]], " ",Table3[[#This Row],[street_name]])</f>
        <v>65 W 8th St</v>
      </c>
      <c r="O948" t="s">
        <v>103</v>
      </c>
      <c r="P948" t="s">
        <v>13</v>
      </c>
      <c r="Q948">
        <v>10014</v>
      </c>
      <c r="R948" t="str">
        <f>CONCATENATE(Table3[[#This Row],[address]],",",Table3[[#This Row],[city]],",",Table3[[#This Row],[state]])</f>
        <v>65 W 8th St,New York,NY</v>
      </c>
      <c r="S948">
        <f>VLOOKUP(Table3[[#This Row],[summons_number]],GeocodeResults!A:G,6,FALSE)</f>
        <v>40.733319999999999</v>
      </c>
      <c r="T948">
        <f>VLOOKUP(Table3[[#This Row],[summons_number]],GeocodeResults!A:G,7,FALSE)</f>
        <v>-73.998710000000003</v>
      </c>
    </row>
    <row r="949" spans="1:20" x14ac:dyDescent="0.25">
      <c r="A949">
        <v>7391086307</v>
      </c>
      <c r="B949" s="1">
        <v>41556</v>
      </c>
      <c r="C949">
        <v>38</v>
      </c>
      <c r="D949">
        <f>VLOOKUP(Table3[[#This Row],[violation_code]],Table2[[violation_code]:[category]],3,FALSE)</f>
        <v>5</v>
      </c>
      <c r="E949">
        <v>353164</v>
      </c>
      <c r="F949">
        <v>240</v>
      </c>
      <c r="G949">
        <v>240</v>
      </c>
      <c r="H949" t="s">
        <v>12</v>
      </c>
      <c r="I949">
        <v>1440</v>
      </c>
      <c r="J949" s="2">
        <v>0.61111111111111105</v>
      </c>
      <c r="K949">
        <v>14</v>
      </c>
      <c r="L949" t="s">
        <v>94</v>
      </c>
      <c r="M949" t="s">
        <v>88</v>
      </c>
      <c r="N949" t="str">
        <f>CONCATENATE(Table3[[#This Row],[house_number]], " ",Table3[[#This Row],[street_name]])</f>
        <v>23-25 W 8th St</v>
      </c>
      <c r="O949" t="s">
        <v>103</v>
      </c>
      <c r="P949" t="s">
        <v>13</v>
      </c>
      <c r="Q949">
        <v>10014</v>
      </c>
      <c r="R949" t="str">
        <f>CONCATENATE(Table3[[#This Row],[address]],",",Table3[[#This Row],[city]],",",Table3[[#This Row],[state]])</f>
        <v>23-25 W 8th St,New York,NY</v>
      </c>
      <c r="S949">
        <f>VLOOKUP(Table3[[#This Row],[summons_number]],GeocodeResults!A:G,6,FALSE)</f>
        <v>40.732799999999997</v>
      </c>
      <c r="T949">
        <f>VLOOKUP(Table3[[#This Row],[summons_number]],GeocodeResults!A:G,7,FALSE)</f>
        <v>-73.997489999999999</v>
      </c>
    </row>
    <row r="950" spans="1:20" x14ac:dyDescent="0.25">
      <c r="A950">
        <v>7391086290</v>
      </c>
      <c r="B950" s="1">
        <v>41556</v>
      </c>
      <c r="C950">
        <v>37</v>
      </c>
      <c r="D950">
        <f>VLOOKUP(Table3[[#This Row],[violation_code]],Table2[[violation_code]:[category]],3,FALSE)</f>
        <v>4</v>
      </c>
      <c r="E950">
        <v>353164</v>
      </c>
      <c r="F950">
        <v>238</v>
      </c>
      <c r="G950">
        <v>238</v>
      </c>
      <c r="H950" t="s">
        <v>12</v>
      </c>
      <c r="I950">
        <v>1438</v>
      </c>
      <c r="J950" s="2">
        <v>0.60972222222222217</v>
      </c>
      <c r="K950">
        <v>14</v>
      </c>
      <c r="L950">
        <v>24</v>
      </c>
      <c r="M950" t="s">
        <v>88</v>
      </c>
      <c r="N950" t="str">
        <f>CONCATENATE(Table3[[#This Row],[house_number]], " ",Table3[[#This Row],[street_name]])</f>
        <v>24 W 8th St</v>
      </c>
      <c r="O950" t="s">
        <v>103</v>
      </c>
      <c r="P950" t="s">
        <v>13</v>
      </c>
      <c r="Q950">
        <v>10014</v>
      </c>
      <c r="R950" t="str">
        <f>CONCATENATE(Table3[[#This Row],[address]],",",Table3[[#This Row],[city]],",",Table3[[#This Row],[state]])</f>
        <v>24 W 8th St,New York,NY</v>
      </c>
      <c r="S950">
        <f>VLOOKUP(Table3[[#This Row],[summons_number]],GeocodeResults!A:G,6,FALSE)</f>
        <v>40.73265</v>
      </c>
      <c r="T950">
        <f>VLOOKUP(Table3[[#This Row],[summons_number]],GeocodeResults!A:G,7,FALSE)</f>
        <v>-73.997429999999994</v>
      </c>
    </row>
    <row r="951" spans="1:20" x14ac:dyDescent="0.25">
      <c r="A951">
        <v>7391086289</v>
      </c>
      <c r="B951" s="1">
        <v>41556</v>
      </c>
      <c r="C951">
        <v>37</v>
      </c>
      <c r="D951">
        <f>VLOOKUP(Table3[[#This Row],[violation_code]],Table2[[violation_code]:[category]],3,FALSE)</f>
        <v>4</v>
      </c>
      <c r="E951">
        <v>353164</v>
      </c>
      <c r="F951">
        <v>236</v>
      </c>
      <c r="G951">
        <v>236</v>
      </c>
      <c r="H951" t="s">
        <v>12</v>
      </c>
      <c r="I951">
        <v>1436</v>
      </c>
      <c r="J951" s="2">
        <v>0.60833333333333328</v>
      </c>
      <c r="K951">
        <v>14</v>
      </c>
      <c r="L951">
        <v>17</v>
      </c>
      <c r="M951" t="s">
        <v>88</v>
      </c>
      <c r="N951" t="str">
        <f>CONCATENATE(Table3[[#This Row],[house_number]], " ",Table3[[#This Row],[street_name]])</f>
        <v>17 W 8th St</v>
      </c>
      <c r="O951" t="s">
        <v>103</v>
      </c>
      <c r="P951" t="s">
        <v>13</v>
      </c>
      <c r="Q951">
        <v>10014</v>
      </c>
      <c r="R951" t="str">
        <f>CONCATENATE(Table3[[#This Row],[address]],",",Table3[[#This Row],[city]],",",Table3[[#This Row],[state]])</f>
        <v>17 W 8th St,New York,NY</v>
      </c>
      <c r="S951">
        <f>VLOOKUP(Table3[[#This Row],[summons_number]],GeocodeResults!A:G,6,FALSE)</f>
        <v>40.732669999999999</v>
      </c>
      <c r="T951">
        <f>VLOOKUP(Table3[[#This Row],[summons_number]],GeocodeResults!A:G,7,FALSE)</f>
        <v>-73.997185000000002</v>
      </c>
    </row>
    <row r="952" spans="1:20" x14ac:dyDescent="0.25">
      <c r="A952">
        <v>7391086277</v>
      </c>
      <c r="B952" s="1">
        <v>41556</v>
      </c>
      <c r="C952">
        <v>31</v>
      </c>
      <c r="D952">
        <f>VLOOKUP(Table3[[#This Row],[violation_code]],Table2[[violation_code]:[category]],3,FALSE)</f>
        <v>2</v>
      </c>
      <c r="E952">
        <v>353164</v>
      </c>
      <c r="F952">
        <v>215</v>
      </c>
      <c r="G952">
        <v>215</v>
      </c>
      <c r="H952" t="s">
        <v>12</v>
      </c>
      <c r="I952">
        <v>1415</v>
      </c>
      <c r="J952" s="2">
        <v>0.59375</v>
      </c>
      <c r="K952">
        <v>14</v>
      </c>
      <c r="L952">
        <v>740</v>
      </c>
      <c r="M952" t="s">
        <v>17</v>
      </c>
      <c r="N952" t="str">
        <f>CONCATENATE(Table3[[#This Row],[house_number]], " ",Table3[[#This Row],[street_name]])</f>
        <v>740 Broadway</v>
      </c>
      <c r="O952" t="s">
        <v>103</v>
      </c>
      <c r="P952" t="s">
        <v>13</v>
      </c>
      <c r="Q952">
        <v>10014</v>
      </c>
      <c r="R952" t="str">
        <f>CONCATENATE(Table3[[#This Row],[address]],",",Table3[[#This Row],[city]],",",Table3[[#This Row],[state]])</f>
        <v>740 Broadway,New York,NY</v>
      </c>
      <c r="S952">
        <f>VLOOKUP(Table3[[#This Row],[summons_number]],GeocodeResults!A:G,6,FALSE)</f>
        <v>40.729877000000002</v>
      </c>
      <c r="T952">
        <f>VLOOKUP(Table3[[#This Row],[summons_number]],GeocodeResults!A:G,7,FALSE)</f>
        <v>-73.992930000000001</v>
      </c>
    </row>
    <row r="953" spans="1:20" x14ac:dyDescent="0.25">
      <c r="A953">
        <v>7391086265</v>
      </c>
      <c r="B953" s="1">
        <v>41556</v>
      </c>
      <c r="C953">
        <v>69</v>
      </c>
      <c r="D953">
        <f>VLOOKUP(Table3[[#This Row],[violation_code]],Table2[[violation_code]:[category]],3,FALSE)</f>
        <v>5</v>
      </c>
      <c r="E953">
        <v>353164</v>
      </c>
      <c r="F953">
        <v>214</v>
      </c>
      <c r="G953">
        <v>214</v>
      </c>
      <c r="H953" t="s">
        <v>12</v>
      </c>
      <c r="I953">
        <v>1414</v>
      </c>
      <c r="J953" s="2">
        <v>0.59305555555555556</v>
      </c>
      <c r="K953">
        <v>14</v>
      </c>
      <c r="L953">
        <v>735</v>
      </c>
      <c r="M953" t="s">
        <v>17</v>
      </c>
      <c r="N953" t="str">
        <f>CONCATENATE(Table3[[#This Row],[house_number]], " ",Table3[[#This Row],[street_name]])</f>
        <v>735 Broadway</v>
      </c>
      <c r="O953" t="s">
        <v>103</v>
      </c>
      <c r="P953" t="s">
        <v>13</v>
      </c>
      <c r="Q953">
        <v>10014</v>
      </c>
      <c r="R953" t="str">
        <f>CONCATENATE(Table3[[#This Row],[address]],",",Table3[[#This Row],[city]],",",Table3[[#This Row],[state]])</f>
        <v>735 Broadway,New York,NY</v>
      </c>
      <c r="S953">
        <f>VLOOKUP(Table3[[#This Row],[summons_number]],GeocodeResults!A:G,6,FALSE)</f>
        <v>40.729860000000002</v>
      </c>
      <c r="T953">
        <f>VLOOKUP(Table3[[#This Row],[summons_number]],GeocodeResults!A:G,7,FALSE)</f>
        <v>-73.993110000000001</v>
      </c>
    </row>
    <row r="954" spans="1:20" x14ac:dyDescent="0.25">
      <c r="A954">
        <v>7391086253</v>
      </c>
      <c r="B954" s="1">
        <v>41556</v>
      </c>
      <c r="C954">
        <v>69</v>
      </c>
      <c r="D954">
        <f>VLOOKUP(Table3[[#This Row],[violation_code]],Table2[[violation_code]:[category]],3,FALSE)</f>
        <v>5</v>
      </c>
      <c r="E954">
        <v>353164</v>
      </c>
      <c r="F954">
        <v>151</v>
      </c>
      <c r="G954">
        <v>151</v>
      </c>
      <c r="H954" t="s">
        <v>12</v>
      </c>
      <c r="I954">
        <v>1351</v>
      </c>
      <c r="J954" s="2">
        <v>0.57708333333333328</v>
      </c>
      <c r="K954">
        <v>13</v>
      </c>
      <c r="L954">
        <v>676</v>
      </c>
      <c r="M954" t="s">
        <v>17</v>
      </c>
      <c r="N954" t="str">
        <f>CONCATENATE(Table3[[#This Row],[house_number]], " ",Table3[[#This Row],[street_name]])</f>
        <v>676 Broadway</v>
      </c>
      <c r="O954" t="s">
        <v>103</v>
      </c>
      <c r="P954" t="s">
        <v>13</v>
      </c>
      <c r="Q954">
        <v>10014</v>
      </c>
      <c r="R954" t="str">
        <f>CONCATENATE(Table3[[#This Row],[address]],",",Table3[[#This Row],[city]],",",Table3[[#This Row],[state]])</f>
        <v>676 Broadway,New York,NY</v>
      </c>
      <c r="S954">
        <f>VLOOKUP(Table3[[#This Row],[summons_number]],GeocodeResults!A:G,6,FALSE)</f>
        <v>40.727559999999997</v>
      </c>
      <c r="T954">
        <f>VLOOKUP(Table3[[#This Row],[summons_number]],GeocodeResults!A:G,7,FALSE)</f>
        <v>-73.994889999999998</v>
      </c>
    </row>
    <row r="955" spans="1:20" x14ac:dyDescent="0.25">
      <c r="A955">
        <v>7391086241</v>
      </c>
      <c r="B955" s="1">
        <v>41556</v>
      </c>
      <c r="C955">
        <v>31</v>
      </c>
      <c r="D955">
        <f>VLOOKUP(Table3[[#This Row],[violation_code]],Table2[[violation_code]:[category]],3,FALSE)</f>
        <v>2</v>
      </c>
      <c r="E955">
        <v>353164</v>
      </c>
      <c r="F955">
        <v>146</v>
      </c>
      <c r="G955">
        <v>146</v>
      </c>
      <c r="H955" t="s">
        <v>12</v>
      </c>
      <c r="I955">
        <v>1346</v>
      </c>
      <c r="J955" s="2">
        <v>0.57361111111111118</v>
      </c>
      <c r="K955">
        <v>13</v>
      </c>
      <c r="L955">
        <v>9</v>
      </c>
      <c r="M955" t="s">
        <v>30</v>
      </c>
      <c r="N955" t="str">
        <f>CONCATENATE(Table3[[#This Row],[house_number]], " ",Table3[[#This Row],[street_name]])</f>
        <v>9 Great Jones St</v>
      </c>
      <c r="O955" t="s">
        <v>103</v>
      </c>
      <c r="P955" t="s">
        <v>13</v>
      </c>
      <c r="Q955">
        <v>10014</v>
      </c>
      <c r="R955" t="str">
        <f>CONCATENATE(Table3[[#This Row],[address]],",",Table3[[#This Row],[city]],",",Table3[[#This Row],[state]])</f>
        <v>9 Great Jones St,New York,NY</v>
      </c>
      <c r="S955">
        <f>VLOOKUP(Table3[[#This Row],[summons_number]],GeocodeResults!A:G,6,FALSE)</f>
        <v>40.727383000000003</v>
      </c>
      <c r="T955">
        <f>VLOOKUP(Table3[[#This Row],[summons_number]],GeocodeResults!A:G,7,FALSE)</f>
        <v>-73.993960000000001</v>
      </c>
    </row>
    <row r="956" spans="1:20" x14ac:dyDescent="0.25">
      <c r="A956">
        <v>7391086230</v>
      </c>
      <c r="B956" s="1">
        <v>41556</v>
      </c>
      <c r="C956">
        <v>20</v>
      </c>
      <c r="D956">
        <f>VLOOKUP(Table3[[#This Row],[violation_code]],Table2[[violation_code]:[category]],3,FALSE)</f>
        <v>2</v>
      </c>
      <c r="E956">
        <v>353164</v>
      </c>
      <c r="F956">
        <v>139</v>
      </c>
      <c r="G956">
        <v>139</v>
      </c>
      <c r="H956" t="s">
        <v>12</v>
      </c>
      <c r="I956">
        <v>1339</v>
      </c>
      <c r="J956" s="2">
        <v>0.56874999999999998</v>
      </c>
      <c r="K956">
        <v>13</v>
      </c>
      <c r="L956">
        <v>55</v>
      </c>
      <c r="M956" t="s">
        <v>64</v>
      </c>
      <c r="N956" t="str">
        <f>CONCATENATE(Table3[[#This Row],[house_number]], " ",Table3[[#This Row],[street_name]])</f>
        <v>55 Bond St</v>
      </c>
      <c r="O956" t="s">
        <v>103</v>
      </c>
      <c r="P956" t="s">
        <v>13</v>
      </c>
      <c r="Q956">
        <v>10014</v>
      </c>
      <c r="R956" t="str">
        <f>CONCATENATE(Table3[[#This Row],[address]],",",Table3[[#This Row],[city]],",",Table3[[#This Row],[state]])</f>
        <v>55 Bond St,New York,NY</v>
      </c>
      <c r="S956">
        <f>VLOOKUP(Table3[[#This Row],[summons_number]],GeocodeResults!A:G,6,FALSE)</f>
        <v>40.726143</v>
      </c>
      <c r="T956">
        <f>VLOOKUP(Table3[[#This Row],[summons_number]],GeocodeResults!A:G,7,FALSE)</f>
        <v>-73.993229999999997</v>
      </c>
    </row>
    <row r="957" spans="1:20" x14ac:dyDescent="0.25">
      <c r="A957">
        <v>7391086204</v>
      </c>
      <c r="B957" s="1">
        <v>41556</v>
      </c>
      <c r="C957">
        <v>40</v>
      </c>
      <c r="D957">
        <f>VLOOKUP(Table3[[#This Row],[violation_code]],Table2[[violation_code]:[category]],3,FALSE)</f>
        <v>2</v>
      </c>
      <c r="E957">
        <v>353164</v>
      </c>
      <c r="F957">
        <v>113</v>
      </c>
      <c r="G957">
        <v>113</v>
      </c>
      <c r="H957" t="s">
        <v>12</v>
      </c>
      <c r="I957">
        <v>1313</v>
      </c>
      <c r="J957" s="2">
        <v>0.55069444444444449</v>
      </c>
      <c r="K957">
        <v>13</v>
      </c>
      <c r="L957">
        <v>43</v>
      </c>
      <c r="M957" t="s">
        <v>14</v>
      </c>
      <c r="N957" t="str">
        <f>CONCATENATE(Table3[[#This Row],[house_number]], " ",Table3[[#This Row],[street_name]])</f>
        <v>43 E 1st St</v>
      </c>
      <c r="O957" t="s">
        <v>103</v>
      </c>
      <c r="P957" t="s">
        <v>13</v>
      </c>
      <c r="Q957">
        <v>10014</v>
      </c>
      <c r="R957" t="str">
        <f>CONCATENATE(Table3[[#This Row],[address]],",",Table3[[#This Row],[city]],",",Table3[[#This Row],[state]])</f>
        <v>43 E 1st St,New York,NY</v>
      </c>
      <c r="S957">
        <f>VLOOKUP(Table3[[#This Row],[summons_number]],GeocodeResults!A:G,6,FALSE)</f>
        <v>40.723987999999999</v>
      </c>
      <c r="T957">
        <f>VLOOKUP(Table3[[#This Row],[summons_number]],GeocodeResults!A:G,7,FALSE)</f>
        <v>-73.990290000000002</v>
      </c>
    </row>
    <row r="958" spans="1:20" x14ac:dyDescent="0.25">
      <c r="A958">
        <v>7391086186</v>
      </c>
      <c r="B958" s="1">
        <v>41556</v>
      </c>
      <c r="C958">
        <v>38</v>
      </c>
      <c r="D958">
        <f>VLOOKUP(Table3[[#This Row],[violation_code]],Table2[[violation_code]:[category]],3,FALSE)</f>
        <v>5</v>
      </c>
      <c r="E958">
        <v>353164</v>
      </c>
      <c r="F958">
        <v>1252</v>
      </c>
      <c r="G958">
        <v>52</v>
      </c>
      <c r="H958" t="s">
        <v>12</v>
      </c>
      <c r="I958">
        <v>1252</v>
      </c>
      <c r="J958" s="2">
        <v>0.53611111111111109</v>
      </c>
      <c r="K958">
        <v>12</v>
      </c>
      <c r="L958">
        <v>138</v>
      </c>
      <c r="M958" t="s">
        <v>25</v>
      </c>
      <c r="N958" t="str">
        <f>CONCATENATE(Table3[[#This Row],[house_number]], " ",Table3[[#This Row],[street_name]])</f>
        <v>138 Ludlow St</v>
      </c>
      <c r="O958" t="s">
        <v>103</v>
      </c>
      <c r="P958" t="s">
        <v>13</v>
      </c>
      <c r="Q958">
        <v>10014</v>
      </c>
      <c r="R958" t="str">
        <f>CONCATENATE(Table3[[#This Row],[address]],",",Table3[[#This Row],[city]],",",Table3[[#This Row],[state]])</f>
        <v>138 Ludlow St,New York,NY</v>
      </c>
      <c r="S958">
        <f>VLOOKUP(Table3[[#This Row],[summons_number]],GeocodeResults!A:G,6,FALSE)</f>
        <v>40.720345000000002</v>
      </c>
      <c r="T958">
        <f>VLOOKUP(Table3[[#This Row],[summons_number]],GeocodeResults!A:G,7,FALSE)</f>
        <v>-73.988144000000005</v>
      </c>
    </row>
    <row r="959" spans="1:20" x14ac:dyDescent="0.25">
      <c r="A959">
        <v>7391086903</v>
      </c>
      <c r="B959" s="1">
        <v>41557</v>
      </c>
      <c r="C959">
        <v>40</v>
      </c>
      <c r="D959">
        <f>VLOOKUP(Table3[[#This Row],[violation_code]],Table2[[violation_code]:[category]],3,FALSE)</f>
        <v>2</v>
      </c>
      <c r="E959">
        <v>353164</v>
      </c>
      <c r="F959">
        <v>519</v>
      </c>
      <c r="G959">
        <v>519</v>
      </c>
      <c r="H959" t="s">
        <v>12</v>
      </c>
      <c r="I959">
        <v>1719</v>
      </c>
      <c r="J959" s="2">
        <v>0.72152777777777777</v>
      </c>
      <c r="K959">
        <v>17</v>
      </c>
      <c r="L959" t="s">
        <v>95</v>
      </c>
      <c r="M959" t="s">
        <v>96</v>
      </c>
      <c r="N959" t="str">
        <f>CONCATENATE(Table3[[#This Row],[house_number]], " ",Table3[[#This Row],[street_name]])</f>
        <v>41-45 Pine St</v>
      </c>
      <c r="O959" t="s">
        <v>103</v>
      </c>
      <c r="P959" t="s">
        <v>13</v>
      </c>
      <c r="Q959">
        <v>10014</v>
      </c>
      <c r="R959" t="str">
        <f>CONCATENATE(Table3[[#This Row],[address]],",",Table3[[#This Row],[city]],",",Table3[[#This Row],[state]])</f>
        <v>41-45 Pine St,New York,NY</v>
      </c>
      <c r="S959">
        <f>VLOOKUP(Table3[[#This Row],[summons_number]],GeocodeResults!A:G,6,FALSE)</f>
        <v>40.707050000000002</v>
      </c>
      <c r="T959">
        <f>VLOOKUP(Table3[[#This Row],[summons_number]],GeocodeResults!A:G,7,FALSE)</f>
        <v>-74.009270000000001</v>
      </c>
    </row>
    <row r="960" spans="1:20" x14ac:dyDescent="0.25">
      <c r="A960">
        <v>7391086861</v>
      </c>
      <c r="B960" s="1">
        <v>41557</v>
      </c>
      <c r="C960">
        <v>14</v>
      </c>
      <c r="D960">
        <f>VLOOKUP(Table3[[#This Row],[violation_code]],Table2[[violation_code]:[category]],3,FALSE)</f>
        <v>2</v>
      </c>
      <c r="E960">
        <v>353164</v>
      </c>
      <c r="F960">
        <v>410</v>
      </c>
      <c r="G960">
        <v>410</v>
      </c>
      <c r="H960" t="s">
        <v>12</v>
      </c>
      <c r="I960">
        <v>1610</v>
      </c>
      <c r="J960" s="2">
        <v>0.67361111111111116</v>
      </c>
      <c r="K960">
        <v>16</v>
      </c>
      <c r="L960">
        <v>110</v>
      </c>
      <c r="M960" t="s">
        <v>93</v>
      </c>
      <c r="N960" t="str">
        <f>CONCATENATE(Table3[[#This Row],[house_number]], " ",Table3[[#This Row],[street_name]])</f>
        <v>110 William St</v>
      </c>
      <c r="O960" t="s">
        <v>103</v>
      </c>
      <c r="P960" t="s">
        <v>13</v>
      </c>
      <c r="Q960">
        <v>10014</v>
      </c>
      <c r="R960" t="str">
        <f>CONCATENATE(Table3[[#This Row],[address]],",",Table3[[#This Row],[city]],",",Table3[[#This Row],[state]])</f>
        <v>110 William St,New York,NY</v>
      </c>
      <c r="S960">
        <f>VLOOKUP(Table3[[#This Row],[summons_number]],GeocodeResults!A:G,6,FALSE)</f>
        <v>40.708736000000002</v>
      </c>
      <c r="T960">
        <f>VLOOKUP(Table3[[#This Row],[summons_number]],GeocodeResults!A:G,7,FALSE)</f>
        <v>-74.007159999999999</v>
      </c>
    </row>
    <row r="961" spans="1:20" x14ac:dyDescent="0.25">
      <c r="A961">
        <v>7391086812</v>
      </c>
      <c r="B961" s="1">
        <v>41557</v>
      </c>
      <c r="C961">
        <v>69</v>
      </c>
      <c r="D961">
        <f>VLOOKUP(Table3[[#This Row],[violation_code]],Table2[[violation_code]:[category]],3,FALSE)</f>
        <v>5</v>
      </c>
      <c r="E961">
        <v>353164</v>
      </c>
      <c r="F961">
        <v>341</v>
      </c>
      <c r="G961">
        <v>341</v>
      </c>
      <c r="H961" t="s">
        <v>12</v>
      </c>
      <c r="I961">
        <v>1541</v>
      </c>
      <c r="J961" s="2">
        <v>0.65347222222222223</v>
      </c>
      <c r="K961">
        <v>15</v>
      </c>
      <c r="L961">
        <v>55</v>
      </c>
      <c r="M961" t="s">
        <v>83</v>
      </c>
      <c r="N961" t="str">
        <f>CONCATENATE(Table3[[#This Row],[house_number]], " ",Table3[[#This Row],[street_name]])</f>
        <v>55 Fulton St</v>
      </c>
      <c r="O961" t="s">
        <v>103</v>
      </c>
      <c r="P961" t="s">
        <v>13</v>
      </c>
      <c r="Q961">
        <v>10014</v>
      </c>
      <c r="R961" t="str">
        <f>CONCATENATE(Table3[[#This Row],[address]],",",Table3[[#This Row],[city]],",",Table3[[#This Row],[state]])</f>
        <v>55 Fulton St,New York,NY</v>
      </c>
      <c r="S961">
        <f>VLOOKUP(Table3[[#This Row],[summons_number]],GeocodeResults!A:G,6,FALSE)</f>
        <v>40.708440000000003</v>
      </c>
      <c r="T961">
        <f>VLOOKUP(Table3[[#This Row],[summons_number]],GeocodeResults!A:G,7,FALSE)</f>
        <v>-74.004729999999995</v>
      </c>
    </row>
    <row r="962" spans="1:20" x14ac:dyDescent="0.25">
      <c r="A962">
        <v>7391086800</v>
      </c>
      <c r="B962" s="1">
        <v>41557</v>
      </c>
      <c r="C962">
        <v>42</v>
      </c>
      <c r="D962">
        <f>VLOOKUP(Table3[[#This Row],[violation_code]],Table2[[violation_code]:[category]],3,FALSE)</f>
        <v>4</v>
      </c>
      <c r="E962">
        <v>353164</v>
      </c>
      <c r="F962">
        <v>305</v>
      </c>
      <c r="G962">
        <v>305</v>
      </c>
      <c r="H962" t="s">
        <v>12</v>
      </c>
      <c r="I962">
        <v>1505</v>
      </c>
      <c r="J962" s="2">
        <v>0.62847222222222221</v>
      </c>
      <c r="K962">
        <v>15</v>
      </c>
      <c r="L962">
        <v>108</v>
      </c>
      <c r="M962" t="s">
        <v>90</v>
      </c>
      <c r="N962" t="str">
        <f>CONCATENATE(Table3[[#This Row],[house_number]], " ",Table3[[#This Row],[street_name]])</f>
        <v>108 John St</v>
      </c>
      <c r="O962" t="s">
        <v>103</v>
      </c>
      <c r="P962" t="s">
        <v>13</v>
      </c>
      <c r="Q962">
        <v>10014</v>
      </c>
      <c r="R962" t="str">
        <f>CONCATENATE(Table3[[#This Row],[address]],",",Table3[[#This Row],[city]],",",Table3[[#This Row],[state]])</f>
        <v>108 John St,New York,NY</v>
      </c>
      <c r="S962">
        <f>VLOOKUP(Table3[[#This Row],[summons_number]],GeocodeResults!A:G,6,FALSE)</f>
        <v>40.70776</v>
      </c>
      <c r="T962">
        <f>VLOOKUP(Table3[[#This Row],[summons_number]],GeocodeResults!A:G,7,FALSE)</f>
        <v>-74.005960000000002</v>
      </c>
    </row>
    <row r="963" spans="1:20" x14ac:dyDescent="0.25">
      <c r="A963">
        <v>7391086794</v>
      </c>
      <c r="B963" s="1">
        <v>41557</v>
      </c>
      <c r="C963">
        <v>31</v>
      </c>
      <c r="D963">
        <f>VLOOKUP(Table3[[#This Row],[violation_code]],Table2[[violation_code]:[category]],3,FALSE)</f>
        <v>2</v>
      </c>
      <c r="E963">
        <v>353164</v>
      </c>
      <c r="F963">
        <v>301</v>
      </c>
      <c r="G963">
        <v>301</v>
      </c>
      <c r="H963" t="s">
        <v>12</v>
      </c>
      <c r="I963">
        <v>1501</v>
      </c>
      <c r="J963" s="2">
        <v>0.62569444444444444</v>
      </c>
      <c r="K963">
        <v>15</v>
      </c>
      <c r="L963">
        <v>80</v>
      </c>
      <c r="M963" t="s">
        <v>90</v>
      </c>
      <c r="N963" t="str">
        <f>CONCATENATE(Table3[[#This Row],[house_number]], " ",Table3[[#This Row],[street_name]])</f>
        <v>80 John St</v>
      </c>
      <c r="O963" t="s">
        <v>103</v>
      </c>
      <c r="P963" t="s">
        <v>13</v>
      </c>
      <c r="Q963">
        <v>10014</v>
      </c>
      <c r="R963" t="str">
        <f>CONCATENATE(Table3[[#This Row],[address]],",",Table3[[#This Row],[city]],",",Table3[[#This Row],[state]])</f>
        <v>80 John St,New York,NY</v>
      </c>
      <c r="S963">
        <f>VLOOKUP(Table3[[#This Row],[summons_number]],GeocodeResults!A:G,6,FALSE)</f>
        <v>40.708485000000003</v>
      </c>
      <c r="T963">
        <f>VLOOKUP(Table3[[#This Row],[summons_number]],GeocodeResults!A:G,7,FALSE)</f>
        <v>-74.007059999999996</v>
      </c>
    </row>
    <row r="964" spans="1:20" x14ac:dyDescent="0.25">
      <c r="A964">
        <v>7391086782</v>
      </c>
      <c r="B964" s="1">
        <v>41557</v>
      </c>
      <c r="C964">
        <v>14</v>
      </c>
      <c r="D964">
        <f>VLOOKUP(Table3[[#This Row],[violation_code]],Table2[[violation_code]:[category]],3,FALSE)</f>
        <v>2</v>
      </c>
      <c r="E964">
        <v>353164</v>
      </c>
      <c r="F964">
        <v>246</v>
      </c>
      <c r="G964">
        <v>246</v>
      </c>
      <c r="H964" t="s">
        <v>12</v>
      </c>
      <c r="I964">
        <v>1446</v>
      </c>
      <c r="J964" s="2">
        <v>0.61527777777777781</v>
      </c>
      <c r="K964">
        <v>14</v>
      </c>
      <c r="L964">
        <v>121</v>
      </c>
      <c r="M964" t="s">
        <v>83</v>
      </c>
      <c r="N964" t="str">
        <f>CONCATENATE(Table3[[#This Row],[house_number]], " ",Table3[[#This Row],[street_name]])</f>
        <v>121 Fulton St</v>
      </c>
      <c r="O964" t="s">
        <v>103</v>
      </c>
      <c r="P964" t="s">
        <v>13</v>
      </c>
      <c r="Q964">
        <v>10014</v>
      </c>
      <c r="R964" t="str">
        <f>CONCATENATE(Table3[[#This Row],[address]],",",Table3[[#This Row],[city]],",",Table3[[#This Row],[state]])</f>
        <v>121 Fulton St,New York,NY</v>
      </c>
      <c r="S964">
        <f>VLOOKUP(Table3[[#This Row],[summons_number]],GeocodeResults!A:G,6,FALSE)</f>
        <v>40.709975999999997</v>
      </c>
      <c r="T964">
        <f>VLOOKUP(Table3[[#This Row],[summons_number]],GeocodeResults!A:G,7,FALSE)</f>
        <v>-74.007126</v>
      </c>
    </row>
    <row r="965" spans="1:20" x14ac:dyDescent="0.25">
      <c r="A965">
        <v>7391086770</v>
      </c>
      <c r="B965" s="1">
        <v>41557</v>
      </c>
      <c r="C965">
        <v>14</v>
      </c>
      <c r="D965">
        <f>VLOOKUP(Table3[[#This Row],[violation_code]],Table2[[violation_code]:[category]],3,FALSE)</f>
        <v>2</v>
      </c>
      <c r="E965">
        <v>353164</v>
      </c>
      <c r="F965">
        <v>244</v>
      </c>
      <c r="G965">
        <v>244</v>
      </c>
      <c r="H965" t="s">
        <v>12</v>
      </c>
      <c r="I965">
        <v>1444</v>
      </c>
      <c r="J965" s="2">
        <v>0.61388888888888882</v>
      </c>
      <c r="K965">
        <v>14</v>
      </c>
      <c r="L965">
        <v>112</v>
      </c>
      <c r="M965" t="s">
        <v>83</v>
      </c>
      <c r="N965" t="str">
        <f>CONCATENATE(Table3[[#This Row],[house_number]], " ",Table3[[#This Row],[street_name]])</f>
        <v>112 Fulton St</v>
      </c>
      <c r="O965" t="s">
        <v>103</v>
      </c>
      <c r="P965" t="s">
        <v>13</v>
      </c>
      <c r="Q965">
        <v>10014</v>
      </c>
      <c r="R965" t="str">
        <f>CONCATENATE(Table3[[#This Row],[address]],",",Table3[[#This Row],[city]],",",Table3[[#This Row],[state]])</f>
        <v>112 Fulton St,New York,NY</v>
      </c>
      <c r="S965">
        <f>VLOOKUP(Table3[[#This Row],[summons_number]],GeocodeResults!A:G,6,FALSE)</f>
        <v>40.70984</v>
      </c>
      <c r="T965">
        <f>VLOOKUP(Table3[[#This Row],[summons_number]],GeocodeResults!A:G,7,FALSE)</f>
        <v>-74.00712</v>
      </c>
    </row>
    <row r="966" spans="1:20" x14ac:dyDescent="0.25">
      <c r="A966">
        <v>7391086757</v>
      </c>
      <c r="B966" s="1">
        <v>41557</v>
      </c>
      <c r="C966">
        <v>20</v>
      </c>
      <c r="D966">
        <f>VLOOKUP(Table3[[#This Row],[violation_code]],Table2[[violation_code]:[category]],3,FALSE)</f>
        <v>2</v>
      </c>
      <c r="E966">
        <v>353164</v>
      </c>
      <c r="F966">
        <v>154</v>
      </c>
      <c r="G966">
        <v>154</v>
      </c>
      <c r="H966" t="s">
        <v>12</v>
      </c>
      <c r="I966">
        <v>1354</v>
      </c>
      <c r="J966" s="2">
        <v>0.57916666666666672</v>
      </c>
      <c r="K966">
        <v>13</v>
      </c>
      <c r="L966">
        <v>45</v>
      </c>
      <c r="M966" t="s">
        <v>43</v>
      </c>
      <c r="N966" t="str">
        <f>CONCATENATE(Table3[[#This Row],[house_number]], " ",Table3[[#This Row],[street_name]])</f>
        <v>45 Spring St</v>
      </c>
      <c r="O966" t="s">
        <v>103</v>
      </c>
      <c r="P966" t="s">
        <v>13</v>
      </c>
      <c r="Q966">
        <v>10014</v>
      </c>
      <c r="R966" t="str">
        <f>CONCATENATE(Table3[[#This Row],[address]],",",Table3[[#This Row],[city]],",",Table3[[#This Row],[state]])</f>
        <v>45 Spring St,New York,NY</v>
      </c>
      <c r="S966">
        <f>VLOOKUP(Table3[[#This Row],[summons_number]],GeocodeResults!A:G,6,FALSE)</f>
        <v>40.721960000000003</v>
      </c>
      <c r="T966">
        <f>VLOOKUP(Table3[[#This Row],[summons_number]],GeocodeResults!A:G,7,FALSE)</f>
        <v>-73.996123999999995</v>
      </c>
    </row>
    <row r="967" spans="1:20" x14ac:dyDescent="0.25">
      <c r="A967">
        <v>7391086745</v>
      </c>
      <c r="B967" s="1">
        <v>41557</v>
      </c>
      <c r="C967">
        <v>46</v>
      </c>
      <c r="D967">
        <f>VLOOKUP(Table3[[#This Row],[violation_code]],Table2[[violation_code]:[category]],3,FALSE)</f>
        <v>3</v>
      </c>
      <c r="E967">
        <v>353164</v>
      </c>
      <c r="F967">
        <v>112</v>
      </c>
      <c r="G967">
        <v>112</v>
      </c>
      <c r="H967" t="s">
        <v>12</v>
      </c>
      <c r="I967">
        <v>1312</v>
      </c>
      <c r="J967" s="2">
        <v>0.54999999999999993</v>
      </c>
      <c r="K967">
        <v>13</v>
      </c>
      <c r="L967">
        <v>285</v>
      </c>
      <c r="M967" t="s">
        <v>18</v>
      </c>
      <c r="N967" t="str">
        <f>CONCATENATE(Table3[[#This Row],[house_number]], " ",Table3[[#This Row],[street_name]])</f>
        <v>285 Lafayette St</v>
      </c>
      <c r="O967" t="s">
        <v>103</v>
      </c>
      <c r="P967" t="s">
        <v>13</v>
      </c>
      <c r="Q967">
        <v>10014</v>
      </c>
      <c r="R967" t="str">
        <f>CONCATENATE(Table3[[#This Row],[address]],",",Table3[[#This Row],[city]],",",Table3[[#This Row],[state]])</f>
        <v>285 Lafayette St,New York,NY</v>
      </c>
      <c r="S967">
        <f>VLOOKUP(Table3[[#This Row],[summons_number]],GeocodeResults!A:G,6,FALSE)</f>
        <v>40.724083</v>
      </c>
      <c r="T967">
        <f>VLOOKUP(Table3[[#This Row],[summons_number]],GeocodeResults!A:G,7,FALSE)</f>
        <v>-73.99606</v>
      </c>
    </row>
    <row r="968" spans="1:20" x14ac:dyDescent="0.25">
      <c r="A968">
        <v>7391086897</v>
      </c>
      <c r="B968" s="1">
        <v>41557</v>
      </c>
      <c r="C968">
        <v>42</v>
      </c>
      <c r="D968">
        <f>VLOOKUP(Table3[[#This Row],[violation_code]],Table2[[violation_code]:[category]],3,FALSE)</f>
        <v>4</v>
      </c>
      <c r="E968">
        <v>353164</v>
      </c>
      <c r="F968">
        <v>501</v>
      </c>
      <c r="G968">
        <v>501</v>
      </c>
      <c r="H968" t="s">
        <v>12</v>
      </c>
      <c r="I968">
        <v>1701</v>
      </c>
      <c r="J968" s="2">
        <v>0.7090277777777777</v>
      </c>
      <c r="K968">
        <v>17</v>
      </c>
      <c r="L968">
        <v>75</v>
      </c>
      <c r="M968" t="s">
        <v>97</v>
      </c>
      <c r="N968" t="str">
        <f>CONCATENATE(Table3[[#This Row],[house_number]], " ",Table3[[#This Row],[street_name]])</f>
        <v>75 Wall St</v>
      </c>
      <c r="O968" t="s">
        <v>103</v>
      </c>
      <c r="P968" t="s">
        <v>13</v>
      </c>
      <c r="Q968">
        <v>10014</v>
      </c>
      <c r="R968" t="str">
        <f>CONCATENATE(Table3[[#This Row],[address]],",",Table3[[#This Row],[city]],",",Table3[[#This Row],[state]])</f>
        <v>75 Wall St,New York,NY</v>
      </c>
      <c r="S968">
        <f>VLOOKUP(Table3[[#This Row],[summons_number]],GeocodeResults!A:G,6,FALSE)</f>
        <v>40.705494000000002</v>
      </c>
      <c r="T968">
        <f>VLOOKUP(Table3[[#This Row],[summons_number]],GeocodeResults!A:G,7,FALSE)</f>
        <v>-74.007980000000003</v>
      </c>
    </row>
    <row r="969" spans="1:20" x14ac:dyDescent="0.25">
      <c r="A969">
        <v>7391086850</v>
      </c>
      <c r="B969" s="1">
        <v>41557</v>
      </c>
      <c r="C969">
        <v>69</v>
      </c>
      <c r="D969">
        <f>VLOOKUP(Table3[[#This Row],[violation_code]],Table2[[violation_code]:[category]],3,FALSE)</f>
        <v>5</v>
      </c>
      <c r="E969">
        <v>353164</v>
      </c>
      <c r="F969">
        <v>403</v>
      </c>
      <c r="G969">
        <v>403</v>
      </c>
      <c r="H969" t="s">
        <v>12</v>
      </c>
      <c r="I969">
        <v>1603</v>
      </c>
      <c r="J969" s="2">
        <v>0.66875000000000007</v>
      </c>
      <c r="K969">
        <v>16</v>
      </c>
      <c r="L969">
        <v>59</v>
      </c>
      <c r="M969" t="s">
        <v>92</v>
      </c>
      <c r="N969" t="str">
        <f>CONCATENATE(Table3[[#This Row],[house_number]], " ",Table3[[#This Row],[street_name]])</f>
        <v>59 Nassau St</v>
      </c>
      <c r="O969" t="s">
        <v>103</v>
      </c>
      <c r="P969" t="s">
        <v>13</v>
      </c>
      <c r="Q969">
        <v>10014</v>
      </c>
      <c r="R969" t="str">
        <f>CONCATENATE(Table3[[#This Row],[address]],",",Table3[[#This Row],[city]],",",Table3[[#This Row],[state]])</f>
        <v>59 Nassau St,New York,NY</v>
      </c>
      <c r="S969">
        <f>VLOOKUP(Table3[[#This Row],[summons_number]],GeocodeResults!A:G,6,FALSE)</f>
        <v>40.709167000000001</v>
      </c>
      <c r="T969">
        <f>VLOOKUP(Table3[[#This Row],[summons_number]],GeocodeResults!A:G,7,FALSE)</f>
        <v>-74.008865</v>
      </c>
    </row>
    <row r="970" spans="1:20" x14ac:dyDescent="0.25">
      <c r="A970">
        <v>7391086848</v>
      </c>
      <c r="B970" s="1">
        <v>41557</v>
      </c>
      <c r="C970">
        <v>69</v>
      </c>
      <c r="D970">
        <f>VLOOKUP(Table3[[#This Row],[violation_code]],Table2[[violation_code]:[category]],3,FALSE)</f>
        <v>5</v>
      </c>
      <c r="E970">
        <v>353164</v>
      </c>
      <c r="F970">
        <v>400</v>
      </c>
      <c r="G970">
        <v>400</v>
      </c>
      <c r="H970" t="s">
        <v>12</v>
      </c>
      <c r="I970">
        <v>1600</v>
      </c>
      <c r="J970" s="2">
        <v>0.66666666666666663</v>
      </c>
      <c r="K970">
        <v>16</v>
      </c>
      <c r="L970">
        <v>80</v>
      </c>
      <c r="M970" t="s">
        <v>92</v>
      </c>
      <c r="N970" t="str">
        <f>CONCATENATE(Table3[[#This Row],[house_number]], " ",Table3[[#This Row],[street_name]])</f>
        <v>80 Nassau St</v>
      </c>
      <c r="O970" t="s">
        <v>103</v>
      </c>
      <c r="P970" t="s">
        <v>13</v>
      </c>
      <c r="Q970">
        <v>10014</v>
      </c>
      <c r="R970" t="str">
        <f>CONCATENATE(Table3[[#This Row],[address]],",",Table3[[#This Row],[city]],",",Table3[[#This Row],[state]])</f>
        <v>80 Nassau St,New York,NY</v>
      </c>
      <c r="S970">
        <f>VLOOKUP(Table3[[#This Row],[summons_number]],GeocodeResults!A:G,6,FALSE)</f>
        <v>40.709778</v>
      </c>
      <c r="T970">
        <f>VLOOKUP(Table3[[#This Row],[summons_number]],GeocodeResults!A:G,7,FALSE)</f>
        <v>-74.008089999999996</v>
      </c>
    </row>
    <row r="971" spans="1:20" x14ac:dyDescent="0.25">
      <c r="A971">
        <v>7391086836</v>
      </c>
      <c r="B971" s="1">
        <v>41557</v>
      </c>
      <c r="C971">
        <v>42</v>
      </c>
      <c r="D971">
        <f>VLOOKUP(Table3[[#This Row],[violation_code]],Table2[[violation_code]:[category]],3,FALSE)</f>
        <v>4</v>
      </c>
      <c r="E971">
        <v>353164</v>
      </c>
      <c r="F971">
        <v>357</v>
      </c>
      <c r="G971">
        <v>357</v>
      </c>
      <c r="H971" t="s">
        <v>12</v>
      </c>
      <c r="I971">
        <v>1557</v>
      </c>
      <c r="J971" s="2">
        <v>0.6645833333333333</v>
      </c>
      <c r="K971">
        <v>15</v>
      </c>
      <c r="L971">
        <v>88</v>
      </c>
      <c r="M971" t="s">
        <v>92</v>
      </c>
      <c r="N971" t="str">
        <f>CONCATENATE(Table3[[#This Row],[house_number]], " ",Table3[[#This Row],[street_name]])</f>
        <v>88 Nassau St</v>
      </c>
      <c r="O971" t="s">
        <v>103</v>
      </c>
      <c r="P971" t="s">
        <v>13</v>
      </c>
      <c r="Q971">
        <v>10014</v>
      </c>
      <c r="R971" t="str">
        <f>CONCATENATE(Table3[[#This Row],[address]],",",Table3[[#This Row],[city]],",",Table3[[#This Row],[state]])</f>
        <v>88 Nassau St,New York,NY</v>
      </c>
      <c r="S971">
        <f>VLOOKUP(Table3[[#This Row],[summons_number]],GeocodeResults!A:G,6,FALSE)</f>
        <v>40.710037</v>
      </c>
      <c r="T971">
        <f>VLOOKUP(Table3[[#This Row],[summons_number]],GeocodeResults!A:G,7,FALSE)</f>
        <v>-74.007835</v>
      </c>
    </row>
    <row r="972" spans="1:20" x14ac:dyDescent="0.25">
      <c r="A972">
        <v>7391086824</v>
      </c>
      <c r="B972" s="1">
        <v>41557</v>
      </c>
      <c r="C972">
        <v>14</v>
      </c>
      <c r="D972">
        <f>VLOOKUP(Table3[[#This Row],[violation_code]],Table2[[violation_code]:[category]],3,FALSE)</f>
        <v>2</v>
      </c>
      <c r="E972">
        <v>353164</v>
      </c>
      <c r="F972">
        <v>354</v>
      </c>
      <c r="G972">
        <v>354</v>
      </c>
      <c r="H972" t="s">
        <v>12</v>
      </c>
      <c r="I972">
        <v>1554</v>
      </c>
      <c r="J972" s="2">
        <v>0.66249999999999998</v>
      </c>
      <c r="K972">
        <v>15</v>
      </c>
      <c r="L972" t="s">
        <v>98</v>
      </c>
      <c r="M972" t="s">
        <v>83</v>
      </c>
      <c r="N972" t="str">
        <f>CONCATENATE(Table3[[#This Row],[house_number]], " ",Table3[[#This Row],[street_name]])</f>
        <v>102-104 Fulton St</v>
      </c>
      <c r="O972" t="s">
        <v>103</v>
      </c>
      <c r="P972" t="s">
        <v>13</v>
      </c>
      <c r="Q972">
        <v>10014</v>
      </c>
      <c r="R972" t="str">
        <f>CONCATENATE(Table3[[#This Row],[address]],",",Table3[[#This Row],[city]],",",Table3[[#This Row],[state]])</f>
        <v>102-104 Fulton St,New York,NY</v>
      </c>
      <c r="S972">
        <f>VLOOKUP(Table3[[#This Row],[summons_number]],GeocodeResults!A:G,6,FALSE)</f>
        <v>40.709580000000003</v>
      </c>
      <c r="T972">
        <f>VLOOKUP(Table3[[#This Row],[summons_number]],GeocodeResults!A:G,7,FALSE)</f>
        <v>-74.006614999999996</v>
      </c>
    </row>
    <row r="973" spans="1:20" x14ac:dyDescent="0.25">
      <c r="A973">
        <v>7391086769</v>
      </c>
      <c r="B973" s="1">
        <v>41557</v>
      </c>
      <c r="C973">
        <v>31</v>
      </c>
      <c r="D973">
        <f>VLOOKUP(Table3[[#This Row],[violation_code]],Table2[[violation_code]:[category]],3,FALSE)</f>
        <v>2</v>
      </c>
      <c r="E973">
        <v>353164</v>
      </c>
      <c r="F973">
        <v>203</v>
      </c>
      <c r="G973">
        <v>203</v>
      </c>
      <c r="H973" t="s">
        <v>12</v>
      </c>
      <c r="I973">
        <v>1403</v>
      </c>
      <c r="J973" s="2">
        <v>0.5854166666666667</v>
      </c>
      <c r="K973">
        <v>14</v>
      </c>
      <c r="L973">
        <v>156</v>
      </c>
      <c r="M973" t="s">
        <v>19</v>
      </c>
      <c r="N973" t="str">
        <f>CONCATENATE(Table3[[#This Row],[house_number]], " ",Table3[[#This Row],[street_name]])</f>
        <v>156 Mott St</v>
      </c>
      <c r="O973" t="s">
        <v>103</v>
      </c>
      <c r="P973" t="s">
        <v>13</v>
      </c>
      <c r="Q973">
        <v>10014</v>
      </c>
      <c r="R973" t="str">
        <f>CONCATENATE(Table3[[#This Row],[address]],",",Table3[[#This Row],[city]],",",Table3[[#This Row],[state]])</f>
        <v>156 Mott St,New York,NY</v>
      </c>
      <c r="S973">
        <f>VLOOKUP(Table3[[#This Row],[summons_number]],GeocodeResults!A:G,6,FALSE)</f>
        <v>40.71942</v>
      </c>
      <c r="T973">
        <f>VLOOKUP(Table3[[#This Row],[summons_number]],GeocodeResults!A:G,7,FALSE)</f>
        <v>-73.996253999999993</v>
      </c>
    </row>
    <row r="974" spans="1:20" x14ac:dyDescent="0.25">
      <c r="A974">
        <v>7391086721</v>
      </c>
      <c r="B974" s="1">
        <v>41557</v>
      </c>
      <c r="C974">
        <v>14</v>
      </c>
      <c r="D974">
        <f>VLOOKUP(Table3[[#This Row],[violation_code]],Table2[[violation_code]:[category]],3,FALSE)</f>
        <v>2</v>
      </c>
      <c r="E974">
        <v>353164</v>
      </c>
      <c r="F974">
        <v>1255</v>
      </c>
      <c r="G974">
        <v>55</v>
      </c>
      <c r="H974" t="s">
        <v>12</v>
      </c>
      <c r="I974">
        <v>1255</v>
      </c>
      <c r="J974" s="2">
        <v>0.53819444444444442</v>
      </c>
      <c r="K974">
        <v>12</v>
      </c>
      <c r="L974">
        <v>235</v>
      </c>
      <c r="M974" t="s">
        <v>20</v>
      </c>
      <c r="N974" t="str">
        <f>CONCATENATE(Table3[[#This Row],[house_number]], " ",Table3[[#This Row],[street_name]])</f>
        <v>235 Bowery</v>
      </c>
      <c r="O974" t="s">
        <v>103</v>
      </c>
      <c r="P974" t="s">
        <v>13</v>
      </c>
      <c r="Q974">
        <v>10014</v>
      </c>
      <c r="R974" t="str">
        <f>CONCATENATE(Table3[[#This Row],[address]],",",Table3[[#This Row],[city]],",",Table3[[#This Row],[state]])</f>
        <v>235 Bowery,New York,NY</v>
      </c>
      <c r="S974">
        <f>VLOOKUP(Table3[[#This Row],[summons_number]],GeocodeResults!A:G,6,FALSE)</f>
        <v>40.722459999999998</v>
      </c>
      <c r="T974">
        <f>VLOOKUP(Table3[[#This Row],[summons_number]],GeocodeResults!A:G,7,FALSE)</f>
        <v>-73.99315</v>
      </c>
    </row>
    <row r="975" spans="1:20" x14ac:dyDescent="0.25">
      <c r="A975">
        <v>7391086710</v>
      </c>
      <c r="B975" s="1">
        <v>41557</v>
      </c>
      <c r="C975">
        <v>71</v>
      </c>
      <c r="D975">
        <f>VLOOKUP(Table3[[#This Row],[violation_code]],Table2[[violation_code]:[category]],3,FALSE)</f>
        <v>5</v>
      </c>
      <c r="E975">
        <v>353164</v>
      </c>
      <c r="F975">
        <v>1248</v>
      </c>
      <c r="G975">
        <v>48</v>
      </c>
      <c r="H975" t="s">
        <v>12</v>
      </c>
      <c r="I975">
        <v>1248</v>
      </c>
      <c r="J975" s="2">
        <v>0.53333333333333333</v>
      </c>
      <c r="K975">
        <v>12</v>
      </c>
      <c r="L975">
        <v>172</v>
      </c>
      <c r="M975" t="s">
        <v>33</v>
      </c>
      <c r="N975" t="str">
        <f>CONCATENATE(Table3[[#This Row],[house_number]], " ",Table3[[#This Row],[street_name]])</f>
        <v>172 Forsyth St</v>
      </c>
      <c r="O975" t="s">
        <v>103</v>
      </c>
      <c r="P975" t="s">
        <v>13</v>
      </c>
      <c r="Q975">
        <v>10014</v>
      </c>
      <c r="R975" t="str">
        <f>CONCATENATE(Table3[[#This Row],[address]],",",Table3[[#This Row],[city]],",",Table3[[#This Row],[state]])</f>
        <v>172 Forsyth St,New York,NY</v>
      </c>
      <c r="S975">
        <f>VLOOKUP(Table3[[#This Row],[summons_number]],GeocodeResults!A:G,6,FALSE)</f>
        <v>40.721226000000001</v>
      </c>
      <c r="T975">
        <f>VLOOKUP(Table3[[#This Row],[summons_number]],GeocodeResults!A:G,7,FALSE)</f>
        <v>-73.991325000000003</v>
      </c>
    </row>
    <row r="976" spans="1:20" x14ac:dyDescent="0.25">
      <c r="A976">
        <v>7391086708</v>
      </c>
      <c r="B976" s="1">
        <v>41557</v>
      </c>
      <c r="C976">
        <v>71</v>
      </c>
      <c r="D976">
        <f>VLOOKUP(Table3[[#This Row],[violation_code]],Table2[[violation_code]:[category]],3,FALSE)</f>
        <v>5</v>
      </c>
      <c r="E976">
        <v>353164</v>
      </c>
      <c r="F976">
        <v>1246</v>
      </c>
      <c r="G976">
        <v>46</v>
      </c>
      <c r="H976" t="s">
        <v>12</v>
      </c>
      <c r="I976">
        <v>1246</v>
      </c>
      <c r="J976" s="2">
        <v>0.53194444444444444</v>
      </c>
      <c r="K976">
        <v>12</v>
      </c>
      <c r="L976">
        <v>174</v>
      </c>
      <c r="M976" t="s">
        <v>33</v>
      </c>
      <c r="N976" t="str">
        <f>CONCATENATE(Table3[[#This Row],[house_number]], " ",Table3[[#This Row],[street_name]])</f>
        <v>174 Forsyth St</v>
      </c>
      <c r="O976" t="s">
        <v>103</v>
      </c>
      <c r="P976" t="s">
        <v>13</v>
      </c>
      <c r="Q976">
        <v>10014</v>
      </c>
      <c r="R976" t="str">
        <f>CONCATENATE(Table3[[#This Row],[address]],",",Table3[[#This Row],[city]],",",Table3[[#This Row],[state]])</f>
        <v>174 Forsyth St,New York,NY</v>
      </c>
      <c r="S976">
        <f>VLOOKUP(Table3[[#This Row],[summons_number]],GeocodeResults!A:G,6,FALSE)</f>
        <v>40.721313000000002</v>
      </c>
      <c r="T976">
        <f>VLOOKUP(Table3[[#This Row],[summons_number]],GeocodeResults!A:G,7,FALSE)</f>
        <v>-73.991280000000003</v>
      </c>
    </row>
    <row r="977" spans="1:20" x14ac:dyDescent="0.25">
      <c r="A977">
        <v>7391086691</v>
      </c>
      <c r="B977" s="1">
        <v>41557</v>
      </c>
      <c r="C977">
        <v>20</v>
      </c>
      <c r="D977">
        <f>VLOOKUP(Table3[[#This Row],[violation_code]],Table2[[violation_code]:[category]],3,FALSE)</f>
        <v>2</v>
      </c>
      <c r="E977">
        <v>353164</v>
      </c>
      <c r="F977">
        <v>1245</v>
      </c>
      <c r="G977">
        <v>45</v>
      </c>
      <c r="H977" t="s">
        <v>12</v>
      </c>
      <c r="I977">
        <v>1245</v>
      </c>
      <c r="J977" s="2">
        <v>0.53125</v>
      </c>
      <c r="K977">
        <v>12</v>
      </c>
      <c r="L977">
        <v>174</v>
      </c>
      <c r="M977" t="s">
        <v>33</v>
      </c>
      <c r="N977" t="str">
        <f>CONCATENATE(Table3[[#This Row],[house_number]], " ",Table3[[#This Row],[street_name]])</f>
        <v>174 Forsyth St</v>
      </c>
      <c r="O977" t="s">
        <v>103</v>
      </c>
      <c r="P977" t="s">
        <v>13</v>
      </c>
      <c r="Q977">
        <v>10014</v>
      </c>
      <c r="R977" t="str">
        <f>CONCATENATE(Table3[[#This Row],[address]],",",Table3[[#This Row],[city]],",",Table3[[#This Row],[state]])</f>
        <v>174 Forsyth St,New York,NY</v>
      </c>
      <c r="S977">
        <f>VLOOKUP(Table3[[#This Row],[summons_number]],GeocodeResults!A:G,6,FALSE)</f>
        <v>40.721313000000002</v>
      </c>
      <c r="T977">
        <f>VLOOKUP(Table3[[#This Row],[summons_number]],GeocodeResults!A:G,7,FALSE)</f>
        <v>-73.991280000000003</v>
      </c>
    </row>
    <row r="978" spans="1:20" x14ac:dyDescent="0.25">
      <c r="A978">
        <v>7391087208</v>
      </c>
      <c r="B978" s="1">
        <v>41558</v>
      </c>
      <c r="C978">
        <v>37</v>
      </c>
      <c r="D978">
        <f>VLOOKUP(Table3[[#This Row],[violation_code]],Table2[[violation_code]:[category]],3,FALSE)</f>
        <v>4</v>
      </c>
      <c r="E978">
        <v>353164</v>
      </c>
      <c r="F978">
        <v>514</v>
      </c>
      <c r="G978">
        <v>514</v>
      </c>
      <c r="H978" t="s">
        <v>12</v>
      </c>
      <c r="I978">
        <v>1714</v>
      </c>
      <c r="J978" s="2">
        <v>0.71805555555555556</v>
      </c>
      <c r="K978">
        <v>17</v>
      </c>
      <c r="L978">
        <v>291</v>
      </c>
      <c r="M978" t="s">
        <v>15</v>
      </c>
      <c r="N978" t="str">
        <f>CONCATENATE(Table3[[#This Row],[house_number]], " ",Table3[[#This Row],[street_name]])</f>
        <v>291 Mercer St</v>
      </c>
      <c r="O978" t="s">
        <v>103</v>
      </c>
      <c r="P978" t="s">
        <v>13</v>
      </c>
      <c r="Q978">
        <v>10014</v>
      </c>
      <c r="R978" t="str">
        <f>CONCATENATE(Table3[[#This Row],[address]],",",Table3[[#This Row],[city]],",",Table3[[#This Row],[state]])</f>
        <v>291 Mercer St,New York,NY</v>
      </c>
      <c r="S978">
        <f>VLOOKUP(Table3[[#This Row],[summons_number]],GeocodeResults!A:G,6,FALSE)</f>
        <v>40.730069999999998</v>
      </c>
      <c r="T978">
        <f>VLOOKUP(Table3[[#This Row],[summons_number]],GeocodeResults!A:G,7,FALSE)</f>
        <v>-73.994069999999994</v>
      </c>
    </row>
    <row r="979" spans="1:20" x14ac:dyDescent="0.25">
      <c r="A979">
        <v>7391087191</v>
      </c>
      <c r="B979" s="1">
        <v>41558</v>
      </c>
      <c r="C979">
        <v>38</v>
      </c>
      <c r="D979">
        <f>VLOOKUP(Table3[[#This Row],[violation_code]],Table2[[violation_code]:[category]],3,FALSE)</f>
        <v>5</v>
      </c>
      <c r="E979">
        <v>353164</v>
      </c>
      <c r="F979">
        <v>512</v>
      </c>
      <c r="G979">
        <v>512</v>
      </c>
      <c r="H979" t="s">
        <v>12</v>
      </c>
      <c r="I979">
        <v>1712</v>
      </c>
      <c r="J979" s="2">
        <v>0.71666666666666667</v>
      </c>
      <c r="K979">
        <v>17</v>
      </c>
      <c r="L979">
        <v>295</v>
      </c>
      <c r="M979" t="s">
        <v>15</v>
      </c>
      <c r="N979" t="str">
        <f>CONCATENATE(Table3[[#This Row],[house_number]], " ",Table3[[#This Row],[street_name]])</f>
        <v>295 Mercer St</v>
      </c>
      <c r="O979" t="s">
        <v>103</v>
      </c>
      <c r="P979" t="s">
        <v>13</v>
      </c>
      <c r="Q979">
        <v>10014</v>
      </c>
      <c r="R979" t="str">
        <f>CONCATENATE(Table3[[#This Row],[address]],",",Table3[[#This Row],[city]],",",Table3[[#This Row],[state]])</f>
        <v>295 Mercer St,New York,NY</v>
      </c>
      <c r="S979">
        <f>VLOOKUP(Table3[[#This Row],[summons_number]],GeocodeResults!A:G,6,FALSE)</f>
        <v>40.730103</v>
      </c>
      <c r="T979">
        <f>VLOOKUP(Table3[[#This Row],[summons_number]],GeocodeResults!A:G,7,FALSE)</f>
        <v>-73.994050000000001</v>
      </c>
    </row>
    <row r="980" spans="1:20" x14ac:dyDescent="0.25">
      <c r="A980">
        <v>7391087180</v>
      </c>
      <c r="B980" s="1">
        <v>41558</v>
      </c>
      <c r="C980">
        <v>31</v>
      </c>
      <c r="D980">
        <f>VLOOKUP(Table3[[#This Row],[violation_code]],Table2[[violation_code]:[category]],3,FALSE)</f>
        <v>2</v>
      </c>
      <c r="E980">
        <v>353164</v>
      </c>
      <c r="F980">
        <v>503</v>
      </c>
      <c r="G980">
        <v>503</v>
      </c>
      <c r="H980" t="s">
        <v>12</v>
      </c>
      <c r="I980">
        <v>1703</v>
      </c>
      <c r="J980" s="2">
        <v>0.7104166666666667</v>
      </c>
      <c r="K980">
        <v>17</v>
      </c>
      <c r="L980">
        <v>712</v>
      </c>
      <c r="M980" t="s">
        <v>17</v>
      </c>
      <c r="N980" t="str">
        <f>CONCATENATE(Table3[[#This Row],[house_number]], " ",Table3[[#This Row],[street_name]])</f>
        <v>712 Broadway</v>
      </c>
      <c r="O980" t="s">
        <v>103</v>
      </c>
      <c r="P980" t="s">
        <v>13</v>
      </c>
      <c r="Q980">
        <v>10014</v>
      </c>
      <c r="R980" t="str">
        <f>CONCATENATE(Table3[[#This Row],[address]],",",Table3[[#This Row],[city]],",",Table3[[#This Row],[state]])</f>
        <v>712 Broadway,New York,NY</v>
      </c>
      <c r="S980">
        <f>VLOOKUP(Table3[[#This Row],[summons_number]],GeocodeResults!A:G,6,FALSE)</f>
        <v>40.728855000000003</v>
      </c>
      <c r="T980">
        <f>VLOOKUP(Table3[[#This Row],[summons_number]],GeocodeResults!A:G,7,FALSE)</f>
        <v>-73.993790000000004</v>
      </c>
    </row>
    <row r="981" spans="1:20" x14ac:dyDescent="0.25">
      <c r="A981">
        <v>7391087178</v>
      </c>
      <c r="B981" s="1">
        <v>41558</v>
      </c>
      <c r="C981">
        <v>20</v>
      </c>
      <c r="D981">
        <f>VLOOKUP(Table3[[#This Row],[violation_code]],Table2[[violation_code]:[category]],3,FALSE)</f>
        <v>2</v>
      </c>
      <c r="E981">
        <v>353164</v>
      </c>
      <c r="F981">
        <v>441</v>
      </c>
      <c r="G981">
        <v>441</v>
      </c>
      <c r="H981" t="s">
        <v>12</v>
      </c>
      <c r="I981">
        <v>1641</v>
      </c>
      <c r="J981" s="2">
        <v>0.69513888888888886</v>
      </c>
      <c r="K981">
        <v>16</v>
      </c>
      <c r="L981">
        <v>164</v>
      </c>
      <c r="M981" t="s">
        <v>44</v>
      </c>
      <c r="N981" t="str">
        <f>CONCATENATE(Table3[[#This Row],[house_number]], " ",Table3[[#This Row],[street_name]])</f>
        <v>164 Crosby St</v>
      </c>
      <c r="O981" t="s">
        <v>103</v>
      </c>
      <c r="P981" t="s">
        <v>13</v>
      </c>
      <c r="Q981">
        <v>10014</v>
      </c>
      <c r="R981" t="str">
        <f>CONCATENATE(Table3[[#This Row],[address]],",",Table3[[#This Row],[city]],",",Table3[[#This Row],[state]])</f>
        <v>164 Crosby St,New York,NY</v>
      </c>
      <c r="S981">
        <f>VLOOKUP(Table3[[#This Row],[summons_number]],GeocodeResults!A:G,6,FALSE)</f>
        <v>40.725543999999999</v>
      </c>
      <c r="T981">
        <f>VLOOKUP(Table3[[#This Row],[summons_number]],GeocodeResults!A:G,7,FALSE)</f>
        <v>-73.995639999999995</v>
      </c>
    </row>
    <row r="982" spans="1:20" x14ac:dyDescent="0.25">
      <c r="A982">
        <v>7391087154</v>
      </c>
      <c r="B982" s="1">
        <v>41558</v>
      </c>
      <c r="C982">
        <v>31</v>
      </c>
      <c r="D982">
        <f>VLOOKUP(Table3[[#This Row],[violation_code]],Table2[[violation_code]:[category]],3,FALSE)</f>
        <v>2</v>
      </c>
      <c r="E982">
        <v>353164</v>
      </c>
      <c r="F982">
        <v>323</v>
      </c>
      <c r="G982">
        <v>323</v>
      </c>
      <c r="H982" t="s">
        <v>12</v>
      </c>
      <c r="I982">
        <v>1523</v>
      </c>
      <c r="J982" s="2">
        <v>0.64097222222222217</v>
      </c>
      <c r="K982">
        <v>15</v>
      </c>
      <c r="L982">
        <v>64</v>
      </c>
      <c r="M982" t="s">
        <v>23</v>
      </c>
      <c r="N982" t="str">
        <f>CONCATENATE(Table3[[#This Row],[house_number]], " ",Table3[[#This Row],[street_name]])</f>
        <v>64 Bleecker St</v>
      </c>
      <c r="O982" t="s">
        <v>103</v>
      </c>
      <c r="P982" t="s">
        <v>13</v>
      </c>
      <c r="Q982">
        <v>10014</v>
      </c>
      <c r="R982" t="str">
        <f>CONCATENATE(Table3[[#This Row],[address]],",",Table3[[#This Row],[city]],",",Table3[[#This Row],[state]])</f>
        <v>64 Bleecker St,New York,NY</v>
      </c>
      <c r="S982">
        <f>VLOOKUP(Table3[[#This Row],[summons_number]],GeocodeResults!A:G,6,FALSE)</f>
        <v>40.726208</v>
      </c>
      <c r="T982">
        <f>VLOOKUP(Table3[[#This Row],[summons_number]],GeocodeResults!A:G,7,FALSE)</f>
        <v>-73.995339999999999</v>
      </c>
    </row>
    <row r="983" spans="1:20" x14ac:dyDescent="0.25">
      <c r="A983">
        <v>7391087142</v>
      </c>
      <c r="B983" s="1">
        <v>41558</v>
      </c>
      <c r="C983">
        <v>31</v>
      </c>
      <c r="D983">
        <f>VLOOKUP(Table3[[#This Row],[violation_code]],Table2[[violation_code]:[category]],3,FALSE)</f>
        <v>2</v>
      </c>
      <c r="E983">
        <v>353164</v>
      </c>
      <c r="F983">
        <v>309</v>
      </c>
      <c r="G983">
        <v>309</v>
      </c>
      <c r="H983" t="s">
        <v>12</v>
      </c>
      <c r="I983">
        <v>1509</v>
      </c>
      <c r="J983" s="2">
        <v>0.63124999999999998</v>
      </c>
      <c r="K983">
        <v>15</v>
      </c>
      <c r="L983">
        <v>653</v>
      </c>
      <c r="M983" t="s">
        <v>17</v>
      </c>
      <c r="N983" t="str">
        <f>CONCATENATE(Table3[[#This Row],[house_number]], " ",Table3[[#This Row],[street_name]])</f>
        <v>653 Broadway</v>
      </c>
      <c r="O983" t="s">
        <v>103</v>
      </c>
      <c r="P983" t="s">
        <v>13</v>
      </c>
      <c r="Q983">
        <v>10014</v>
      </c>
      <c r="R983" t="str">
        <f>CONCATENATE(Table3[[#This Row],[address]],",",Table3[[#This Row],[city]],",",Table3[[#This Row],[state]])</f>
        <v>653 Broadway,New York,NY</v>
      </c>
      <c r="S983">
        <f>VLOOKUP(Table3[[#This Row],[summons_number]],GeocodeResults!A:G,6,FALSE)</f>
        <v>40.726936000000002</v>
      </c>
      <c r="T983">
        <f>VLOOKUP(Table3[[#This Row],[summons_number]],GeocodeResults!A:G,7,FALSE)</f>
        <v>-73.995590000000007</v>
      </c>
    </row>
    <row r="984" spans="1:20" x14ac:dyDescent="0.25">
      <c r="A984">
        <v>7391087129</v>
      </c>
      <c r="B984" s="1">
        <v>41558</v>
      </c>
      <c r="C984">
        <v>69</v>
      </c>
      <c r="D984">
        <f>VLOOKUP(Table3[[#This Row],[violation_code]],Table2[[violation_code]:[category]],3,FALSE)</f>
        <v>5</v>
      </c>
      <c r="E984">
        <v>353164</v>
      </c>
      <c r="F984">
        <v>301</v>
      </c>
      <c r="G984">
        <v>301</v>
      </c>
      <c r="H984" t="s">
        <v>12</v>
      </c>
      <c r="I984">
        <v>1501</v>
      </c>
      <c r="J984" s="2">
        <v>0.62569444444444444</v>
      </c>
      <c r="K984">
        <v>15</v>
      </c>
      <c r="L984">
        <v>65</v>
      </c>
      <c r="M984" t="s">
        <v>23</v>
      </c>
      <c r="N984" t="str">
        <f>CONCATENATE(Table3[[#This Row],[house_number]], " ",Table3[[#This Row],[street_name]])</f>
        <v>65 Bleecker St</v>
      </c>
      <c r="O984" t="s">
        <v>103</v>
      </c>
      <c r="P984" t="s">
        <v>13</v>
      </c>
      <c r="Q984">
        <v>10014</v>
      </c>
      <c r="R984" t="str">
        <f>CONCATENATE(Table3[[#This Row],[address]],",",Table3[[#This Row],[city]],",",Table3[[#This Row],[state]])</f>
        <v>65 Bleecker St,New York,NY</v>
      </c>
      <c r="S984">
        <f>VLOOKUP(Table3[[#This Row],[summons_number]],GeocodeResults!A:G,6,FALSE)</f>
        <v>40.726120000000002</v>
      </c>
      <c r="T984">
        <f>VLOOKUP(Table3[[#This Row],[summons_number]],GeocodeResults!A:G,7,FALSE)</f>
        <v>-73.994895999999997</v>
      </c>
    </row>
    <row r="985" spans="1:20" x14ac:dyDescent="0.25">
      <c r="A985">
        <v>7391087117</v>
      </c>
      <c r="B985" s="1">
        <v>41558</v>
      </c>
      <c r="C985">
        <v>71</v>
      </c>
      <c r="D985">
        <f>VLOOKUP(Table3[[#This Row],[violation_code]],Table2[[violation_code]:[category]],3,FALSE)</f>
        <v>5</v>
      </c>
      <c r="E985">
        <v>353164</v>
      </c>
      <c r="F985">
        <v>219</v>
      </c>
      <c r="G985">
        <v>219</v>
      </c>
      <c r="H985" t="s">
        <v>12</v>
      </c>
      <c r="I985">
        <v>1419</v>
      </c>
      <c r="J985" s="2">
        <v>0.59652777777777777</v>
      </c>
      <c r="K985">
        <v>14</v>
      </c>
      <c r="L985">
        <v>645</v>
      </c>
      <c r="M985" t="s">
        <v>17</v>
      </c>
      <c r="N985" t="str">
        <f>CONCATENATE(Table3[[#This Row],[house_number]], " ",Table3[[#This Row],[street_name]])</f>
        <v>645 Broadway</v>
      </c>
      <c r="O985" t="s">
        <v>103</v>
      </c>
      <c r="P985" t="s">
        <v>13</v>
      </c>
      <c r="Q985">
        <v>10014</v>
      </c>
      <c r="R985" t="str">
        <f>CONCATENATE(Table3[[#This Row],[address]],",",Table3[[#This Row],[city]],",",Table3[[#This Row],[state]])</f>
        <v>645 Broadway,New York,NY</v>
      </c>
      <c r="S985">
        <f>VLOOKUP(Table3[[#This Row],[summons_number]],GeocodeResults!A:G,6,FALSE)</f>
        <v>40.726649999999999</v>
      </c>
      <c r="T985">
        <f>VLOOKUP(Table3[[#This Row],[summons_number]],GeocodeResults!A:G,7,FALSE)</f>
        <v>-73.995829999999998</v>
      </c>
    </row>
    <row r="986" spans="1:20" x14ac:dyDescent="0.25">
      <c r="A986">
        <v>7391087105</v>
      </c>
      <c r="B986" s="1">
        <v>41558</v>
      </c>
      <c r="C986">
        <v>69</v>
      </c>
      <c r="D986">
        <f>VLOOKUP(Table3[[#This Row],[violation_code]],Table2[[violation_code]:[category]],3,FALSE)</f>
        <v>5</v>
      </c>
      <c r="E986">
        <v>353164</v>
      </c>
      <c r="F986">
        <v>217</v>
      </c>
      <c r="G986">
        <v>217</v>
      </c>
      <c r="H986" t="s">
        <v>12</v>
      </c>
      <c r="I986">
        <v>1417</v>
      </c>
      <c r="J986" s="2">
        <v>0.59513888888888888</v>
      </c>
      <c r="K986">
        <v>14</v>
      </c>
      <c r="L986">
        <v>645</v>
      </c>
      <c r="M986" t="s">
        <v>17</v>
      </c>
      <c r="N986" t="str">
        <f>CONCATENATE(Table3[[#This Row],[house_number]], " ",Table3[[#This Row],[street_name]])</f>
        <v>645 Broadway</v>
      </c>
      <c r="O986" t="s">
        <v>103</v>
      </c>
      <c r="P986" t="s">
        <v>13</v>
      </c>
      <c r="Q986">
        <v>10014</v>
      </c>
      <c r="R986" t="str">
        <f>CONCATENATE(Table3[[#This Row],[address]],",",Table3[[#This Row],[city]],",",Table3[[#This Row],[state]])</f>
        <v>645 Broadway,New York,NY</v>
      </c>
      <c r="S986">
        <f>VLOOKUP(Table3[[#This Row],[summons_number]],GeocodeResults!A:G,6,FALSE)</f>
        <v>40.726649999999999</v>
      </c>
      <c r="T986">
        <f>VLOOKUP(Table3[[#This Row],[summons_number]],GeocodeResults!A:G,7,FALSE)</f>
        <v>-73.995829999999998</v>
      </c>
    </row>
    <row r="987" spans="1:20" x14ac:dyDescent="0.25">
      <c r="A987">
        <v>7391087051</v>
      </c>
      <c r="B987" s="1">
        <v>41558</v>
      </c>
      <c r="C987">
        <v>20</v>
      </c>
      <c r="D987">
        <f>VLOOKUP(Table3[[#This Row],[violation_code]],Table2[[violation_code]:[category]],3,FALSE)</f>
        <v>2</v>
      </c>
      <c r="E987">
        <v>353164</v>
      </c>
      <c r="F987">
        <v>159</v>
      </c>
      <c r="G987">
        <v>159</v>
      </c>
      <c r="H987" t="s">
        <v>12</v>
      </c>
      <c r="I987">
        <v>1359</v>
      </c>
      <c r="J987" s="2">
        <v>0.58263888888888882</v>
      </c>
      <c r="K987">
        <v>13</v>
      </c>
      <c r="L987">
        <v>164</v>
      </c>
      <c r="M987" t="s">
        <v>44</v>
      </c>
      <c r="N987" t="str">
        <f>CONCATENATE(Table3[[#This Row],[house_number]], " ",Table3[[#This Row],[street_name]])</f>
        <v>164 Crosby St</v>
      </c>
      <c r="O987" t="s">
        <v>103</v>
      </c>
      <c r="P987" t="s">
        <v>13</v>
      </c>
      <c r="Q987">
        <v>10014</v>
      </c>
      <c r="R987" t="str">
        <f>CONCATENATE(Table3[[#This Row],[address]],",",Table3[[#This Row],[city]],",",Table3[[#This Row],[state]])</f>
        <v>164 Crosby St,New York,NY</v>
      </c>
      <c r="S987">
        <f>VLOOKUP(Table3[[#This Row],[summons_number]],GeocodeResults!A:G,6,FALSE)</f>
        <v>40.725543999999999</v>
      </c>
      <c r="T987">
        <f>VLOOKUP(Table3[[#This Row],[summons_number]],GeocodeResults!A:G,7,FALSE)</f>
        <v>-73.995639999999995</v>
      </c>
    </row>
    <row r="988" spans="1:20" x14ac:dyDescent="0.25">
      <c r="A988">
        <v>7391087026</v>
      </c>
      <c r="B988" s="1">
        <v>41558</v>
      </c>
      <c r="C988">
        <v>84</v>
      </c>
      <c r="D988">
        <f>VLOOKUP(Table3[[#This Row],[violation_code]],Table2[[violation_code]:[category]],3,FALSE)</f>
        <v>5</v>
      </c>
      <c r="E988">
        <v>353164</v>
      </c>
      <c r="F988">
        <v>153</v>
      </c>
      <c r="G988">
        <v>153</v>
      </c>
      <c r="H988" t="s">
        <v>12</v>
      </c>
      <c r="I988">
        <v>1353</v>
      </c>
      <c r="J988" s="2">
        <v>0.57847222222222217</v>
      </c>
      <c r="K988">
        <v>13</v>
      </c>
      <c r="L988">
        <v>318</v>
      </c>
      <c r="M988" t="s">
        <v>18</v>
      </c>
      <c r="N988" t="str">
        <f>CONCATENATE(Table3[[#This Row],[house_number]], " ",Table3[[#This Row],[street_name]])</f>
        <v>318 Lafayette St</v>
      </c>
      <c r="O988" t="s">
        <v>103</v>
      </c>
      <c r="P988" t="s">
        <v>13</v>
      </c>
      <c r="Q988">
        <v>10014</v>
      </c>
      <c r="R988" t="str">
        <f>CONCATENATE(Table3[[#This Row],[address]],",",Table3[[#This Row],[city]],",",Table3[[#This Row],[state]])</f>
        <v>318 Lafayette St,New York,NY</v>
      </c>
      <c r="S988">
        <f>VLOOKUP(Table3[[#This Row],[summons_number]],GeocodeResults!A:G,6,FALSE)</f>
        <v>40.725323000000003</v>
      </c>
      <c r="T988">
        <f>VLOOKUP(Table3[[#This Row],[summons_number]],GeocodeResults!A:G,7,FALSE)</f>
        <v>-73.995223999999993</v>
      </c>
    </row>
    <row r="989" spans="1:20" x14ac:dyDescent="0.25">
      <c r="A989">
        <v>7391087014</v>
      </c>
      <c r="B989" s="1">
        <v>41558</v>
      </c>
      <c r="C989">
        <v>14</v>
      </c>
      <c r="D989">
        <f>VLOOKUP(Table3[[#This Row],[violation_code]],Table2[[violation_code]:[category]],3,FALSE)</f>
        <v>2</v>
      </c>
      <c r="E989">
        <v>353164</v>
      </c>
      <c r="F989">
        <v>152</v>
      </c>
      <c r="G989">
        <v>152</v>
      </c>
      <c r="H989" t="s">
        <v>12</v>
      </c>
      <c r="I989">
        <v>1352</v>
      </c>
      <c r="J989" s="2">
        <v>0.57777777777777783</v>
      </c>
      <c r="K989">
        <v>13</v>
      </c>
      <c r="L989">
        <v>318</v>
      </c>
      <c r="M989" t="s">
        <v>18</v>
      </c>
      <c r="N989" t="str">
        <f>CONCATENATE(Table3[[#This Row],[house_number]], " ",Table3[[#This Row],[street_name]])</f>
        <v>318 Lafayette St</v>
      </c>
      <c r="O989" t="s">
        <v>103</v>
      </c>
      <c r="P989" t="s">
        <v>13</v>
      </c>
      <c r="Q989">
        <v>10014</v>
      </c>
      <c r="R989" t="str">
        <f>CONCATENATE(Table3[[#This Row],[address]],",",Table3[[#This Row],[city]],",",Table3[[#This Row],[state]])</f>
        <v>318 Lafayette St,New York,NY</v>
      </c>
      <c r="S989">
        <f>VLOOKUP(Table3[[#This Row],[summons_number]],GeocodeResults!A:G,6,FALSE)</f>
        <v>40.725323000000003</v>
      </c>
      <c r="T989">
        <f>VLOOKUP(Table3[[#This Row],[summons_number]],GeocodeResults!A:G,7,FALSE)</f>
        <v>-73.995223999999993</v>
      </c>
    </row>
    <row r="990" spans="1:20" x14ac:dyDescent="0.25">
      <c r="A990">
        <v>7391086988</v>
      </c>
      <c r="B990" s="1">
        <v>41558</v>
      </c>
      <c r="C990">
        <v>14</v>
      </c>
      <c r="D990">
        <f>VLOOKUP(Table3[[#This Row],[violation_code]],Table2[[violation_code]:[category]],3,FALSE)</f>
        <v>2</v>
      </c>
      <c r="E990">
        <v>353164</v>
      </c>
      <c r="F990">
        <v>139</v>
      </c>
      <c r="G990">
        <v>139</v>
      </c>
      <c r="H990" t="s">
        <v>12</v>
      </c>
      <c r="I990">
        <v>1339</v>
      </c>
      <c r="J990" s="2">
        <v>0.56874999999999998</v>
      </c>
      <c r="K990">
        <v>13</v>
      </c>
      <c r="L990">
        <v>87</v>
      </c>
      <c r="M990" t="s">
        <v>26</v>
      </c>
      <c r="N990" t="str">
        <f>CONCATENATE(Table3[[#This Row],[house_number]], " ",Table3[[#This Row],[street_name]])</f>
        <v>87 E Houston St</v>
      </c>
      <c r="O990" t="s">
        <v>103</v>
      </c>
      <c r="P990" t="s">
        <v>13</v>
      </c>
      <c r="Q990">
        <v>10014</v>
      </c>
      <c r="R990" t="str">
        <f>CONCATENATE(Table3[[#This Row],[address]],",",Table3[[#This Row],[city]],",",Table3[[#This Row],[state]])</f>
        <v>87 E Houston St,New York,NY</v>
      </c>
      <c r="S990">
        <f>VLOOKUP(Table3[[#This Row],[summons_number]],GeocodeResults!A:G,6,FALSE)</f>
        <v>40.724150000000002</v>
      </c>
      <c r="T990">
        <f>VLOOKUP(Table3[[#This Row],[summons_number]],GeocodeResults!A:G,7,FALSE)</f>
        <v>-73.992819999999995</v>
      </c>
    </row>
    <row r="991" spans="1:20" x14ac:dyDescent="0.25">
      <c r="A991">
        <v>7391087166</v>
      </c>
      <c r="B991" s="1">
        <v>41558</v>
      </c>
      <c r="C991">
        <v>31</v>
      </c>
      <c r="D991">
        <f>VLOOKUP(Table3[[#This Row],[violation_code]],Table2[[violation_code]:[category]],3,FALSE)</f>
        <v>2</v>
      </c>
      <c r="E991">
        <v>353164</v>
      </c>
      <c r="F991">
        <v>330</v>
      </c>
      <c r="G991">
        <v>330</v>
      </c>
      <c r="H991" t="s">
        <v>12</v>
      </c>
      <c r="I991">
        <v>1530</v>
      </c>
      <c r="J991" s="2">
        <v>0.64583333333333337</v>
      </c>
      <c r="K991">
        <v>15</v>
      </c>
      <c r="L991">
        <v>54</v>
      </c>
      <c r="M991" t="s">
        <v>23</v>
      </c>
      <c r="N991" t="str">
        <f>CONCATENATE(Table3[[#This Row],[house_number]], " ",Table3[[#This Row],[street_name]])</f>
        <v>54 Bleecker St</v>
      </c>
      <c r="O991" t="s">
        <v>103</v>
      </c>
      <c r="P991" t="s">
        <v>13</v>
      </c>
      <c r="Q991">
        <v>10014</v>
      </c>
      <c r="R991" t="str">
        <f>CONCATENATE(Table3[[#This Row],[address]],",",Table3[[#This Row],[city]],",",Table3[[#This Row],[state]])</f>
        <v>54 Bleecker St,New York,NY</v>
      </c>
      <c r="S991">
        <f>VLOOKUP(Table3[[#This Row],[summons_number]],GeocodeResults!A:G,6,FALSE)</f>
        <v>40.725955999999996</v>
      </c>
      <c r="T991">
        <f>VLOOKUP(Table3[[#This Row],[summons_number]],GeocodeResults!A:G,7,FALSE)</f>
        <v>-73.994829999999993</v>
      </c>
    </row>
    <row r="992" spans="1:20" x14ac:dyDescent="0.25">
      <c r="A992">
        <v>7391087130</v>
      </c>
      <c r="B992" s="1">
        <v>41558</v>
      </c>
      <c r="C992">
        <v>31</v>
      </c>
      <c r="D992">
        <f>VLOOKUP(Table3[[#This Row],[violation_code]],Table2[[violation_code]:[category]],3,FALSE)</f>
        <v>2</v>
      </c>
      <c r="E992">
        <v>353164</v>
      </c>
      <c r="F992">
        <v>305</v>
      </c>
      <c r="G992">
        <v>305</v>
      </c>
      <c r="H992" t="s">
        <v>12</v>
      </c>
      <c r="I992">
        <v>1505</v>
      </c>
      <c r="J992" s="2">
        <v>0.62847222222222221</v>
      </c>
      <c r="K992">
        <v>15</v>
      </c>
      <c r="L992">
        <v>644</v>
      </c>
      <c r="M992" t="s">
        <v>17</v>
      </c>
      <c r="N992" t="str">
        <f>CONCATENATE(Table3[[#This Row],[house_number]], " ",Table3[[#This Row],[street_name]])</f>
        <v>644 Broadway</v>
      </c>
      <c r="O992" t="s">
        <v>103</v>
      </c>
      <c r="P992" t="s">
        <v>13</v>
      </c>
      <c r="Q992">
        <v>10014</v>
      </c>
      <c r="R992" t="str">
        <f>CONCATENATE(Table3[[#This Row],[address]],",",Table3[[#This Row],[city]],",",Table3[[#This Row],[state]])</f>
        <v>644 Broadway,New York,NY</v>
      </c>
      <c r="S992">
        <f>VLOOKUP(Table3[[#This Row],[summons_number]],GeocodeResults!A:G,6,FALSE)</f>
        <v>40.726517000000001</v>
      </c>
      <c r="T992">
        <f>VLOOKUP(Table3[[#This Row],[summons_number]],GeocodeResults!A:G,7,FALSE)</f>
        <v>-73.995766000000003</v>
      </c>
    </row>
    <row r="993" spans="1:20" x14ac:dyDescent="0.25">
      <c r="A993">
        <v>7391087099</v>
      </c>
      <c r="B993" s="1">
        <v>41558</v>
      </c>
      <c r="C993">
        <v>31</v>
      </c>
      <c r="D993">
        <f>VLOOKUP(Table3[[#This Row],[violation_code]],Table2[[violation_code]:[category]],3,FALSE)</f>
        <v>2</v>
      </c>
      <c r="E993">
        <v>353164</v>
      </c>
      <c r="F993">
        <v>213</v>
      </c>
      <c r="G993">
        <v>213</v>
      </c>
      <c r="H993" t="s">
        <v>12</v>
      </c>
      <c r="I993">
        <v>1413</v>
      </c>
      <c r="J993" s="2">
        <v>0.59236111111111112</v>
      </c>
      <c r="K993">
        <v>14</v>
      </c>
      <c r="L993">
        <v>648</v>
      </c>
      <c r="M993" t="s">
        <v>17</v>
      </c>
      <c r="N993" t="str">
        <f>CONCATENATE(Table3[[#This Row],[house_number]], " ",Table3[[#This Row],[street_name]])</f>
        <v>648 Broadway</v>
      </c>
      <c r="O993" t="s">
        <v>103</v>
      </c>
      <c r="P993" t="s">
        <v>13</v>
      </c>
      <c r="Q993">
        <v>10014</v>
      </c>
      <c r="R993" t="str">
        <f>CONCATENATE(Table3[[#This Row],[address]],",",Table3[[#This Row],[city]],",",Table3[[#This Row],[state]])</f>
        <v>648 Broadway,New York,NY</v>
      </c>
      <c r="S993">
        <f>VLOOKUP(Table3[[#This Row],[summons_number]],GeocodeResults!A:G,6,FALSE)</f>
        <v>40.726646000000002</v>
      </c>
      <c r="T993">
        <f>VLOOKUP(Table3[[#This Row],[summons_number]],GeocodeResults!A:G,7,FALSE)</f>
        <v>-73.995660000000001</v>
      </c>
    </row>
    <row r="994" spans="1:20" x14ac:dyDescent="0.25">
      <c r="A994">
        <v>7391087075</v>
      </c>
      <c r="B994" s="1">
        <v>41558</v>
      </c>
      <c r="C994">
        <v>38</v>
      </c>
      <c r="D994">
        <f>VLOOKUP(Table3[[#This Row],[violation_code]],Table2[[violation_code]:[category]],3,FALSE)</f>
        <v>5</v>
      </c>
      <c r="E994">
        <v>353164</v>
      </c>
      <c r="F994">
        <v>205</v>
      </c>
      <c r="G994">
        <v>205</v>
      </c>
      <c r="H994" t="s">
        <v>12</v>
      </c>
      <c r="I994">
        <v>1405</v>
      </c>
      <c r="J994" s="2">
        <v>0.58680555555555558</v>
      </c>
      <c r="K994">
        <v>14</v>
      </c>
      <c r="L994">
        <v>64</v>
      </c>
      <c r="M994" t="s">
        <v>23</v>
      </c>
      <c r="N994" t="str">
        <f>CONCATENATE(Table3[[#This Row],[house_number]], " ",Table3[[#This Row],[street_name]])</f>
        <v>64 Bleecker St</v>
      </c>
      <c r="O994" t="s">
        <v>103</v>
      </c>
      <c r="P994" t="s">
        <v>13</v>
      </c>
      <c r="Q994">
        <v>10014</v>
      </c>
      <c r="R994" t="str">
        <f>CONCATENATE(Table3[[#This Row],[address]],",",Table3[[#This Row],[city]],",",Table3[[#This Row],[state]])</f>
        <v>64 Bleecker St,New York,NY</v>
      </c>
      <c r="S994">
        <f>VLOOKUP(Table3[[#This Row],[summons_number]],GeocodeResults!A:G,6,FALSE)</f>
        <v>40.726208</v>
      </c>
      <c r="T994">
        <f>VLOOKUP(Table3[[#This Row],[summons_number]],GeocodeResults!A:G,7,FALSE)</f>
        <v>-73.995339999999999</v>
      </c>
    </row>
    <row r="995" spans="1:20" x14ac:dyDescent="0.25">
      <c r="A995">
        <v>7391087063</v>
      </c>
      <c r="B995" s="1">
        <v>41558</v>
      </c>
      <c r="C995">
        <v>20</v>
      </c>
      <c r="D995">
        <f>VLOOKUP(Table3[[#This Row],[violation_code]],Table2[[violation_code]:[category]],3,FALSE)</f>
        <v>2</v>
      </c>
      <c r="E995">
        <v>353164</v>
      </c>
      <c r="F995">
        <v>202</v>
      </c>
      <c r="G995">
        <v>202</v>
      </c>
      <c r="H995" t="s">
        <v>12</v>
      </c>
      <c r="I995">
        <v>1402</v>
      </c>
      <c r="J995" s="2">
        <v>0.58472222222222225</v>
      </c>
      <c r="K995">
        <v>14</v>
      </c>
      <c r="L995">
        <v>165</v>
      </c>
      <c r="M995" t="s">
        <v>44</v>
      </c>
      <c r="N995" t="str">
        <f>CONCATENATE(Table3[[#This Row],[house_number]], " ",Table3[[#This Row],[street_name]])</f>
        <v>165 Crosby St</v>
      </c>
      <c r="O995" t="s">
        <v>103</v>
      </c>
      <c r="P995" t="s">
        <v>13</v>
      </c>
      <c r="Q995">
        <v>10014</v>
      </c>
      <c r="R995" t="str">
        <f>CONCATENATE(Table3[[#This Row],[address]],",",Table3[[#This Row],[city]],",",Table3[[#This Row],[state]])</f>
        <v>165 Crosby St,New York,NY</v>
      </c>
      <c r="S995">
        <f>VLOOKUP(Table3[[#This Row],[summons_number]],GeocodeResults!A:G,6,FALSE)</f>
        <v>40.725529999999999</v>
      </c>
      <c r="T995">
        <f>VLOOKUP(Table3[[#This Row],[summons_number]],GeocodeResults!A:G,7,FALSE)</f>
        <v>-73.995490000000004</v>
      </c>
    </row>
    <row r="996" spans="1:20" x14ac:dyDescent="0.25">
      <c r="A996">
        <v>7391087040</v>
      </c>
      <c r="B996" s="1">
        <v>41558</v>
      </c>
      <c r="C996">
        <v>70</v>
      </c>
      <c r="D996">
        <f>VLOOKUP(Table3[[#This Row],[violation_code]],Table2[[violation_code]:[category]],3,FALSE)</f>
        <v>5</v>
      </c>
      <c r="E996">
        <v>353164</v>
      </c>
      <c r="F996">
        <v>157</v>
      </c>
      <c r="G996">
        <v>157</v>
      </c>
      <c r="H996" t="s">
        <v>12</v>
      </c>
      <c r="I996">
        <v>1357</v>
      </c>
      <c r="J996" s="2">
        <v>0.58124999999999993</v>
      </c>
      <c r="K996">
        <v>13</v>
      </c>
      <c r="L996">
        <v>164</v>
      </c>
      <c r="M996" t="s">
        <v>44</v>
      </c>
      <c r="N996" t="str">
        <f>CONCATENATE(Table3[[#This Row],[house_number]], " ",Table3[[#This Row],[street_name]])</f>
        <v>164 Crosby St</v>
      </c>
      <c r="O996" t="s">
        <v>103</v>
      </c>
      <c r="P996" t="s">
        <v>13</v>
      </c>
      <c r="Q996">
        <v>10014</v>
      </c>
      <c r="R996" t="str">
        <f>CONCATENATE(Table3[[#This Row],[address]],",",Table3[[#This Row],[city]],",",Table3[[#This Row],[state]])</f>
        <v>164 Crosby St,New York,NY</v>
      </c>
      <c r="S996">
        <f>VLOOKUP(Table3[[#This Row],[summons_number]],GeocodeResults!A:G,6,FALSE)</f>
        <v>40.725543999999999</v>
      </c>
      <c r="T996">
        <f>VLOOKUP(Table3[[#This Row],[summons_number]],GeocodeResults!A:G,7,FALSE)</f>
        <v>-73.995639999999995</v>
      </c>
    </row>
    <row r="997" spans="1:20" x14ac:dyDescent="0.25">
      <c r="A997">
        <v>7391087038</v>
      </c>
      <c r="B997" s="1">
        <v>41558</v>
      </c>
      <c r="C997">
        <v>20</v>
      </c>
      <c r="D997">
        <f>VLOOKUP(Table3[[#This Row],[violation_code]],Table2[[violation_code]:[category]],3,FALSE)</f>
        <v>2</v>
      </c>
      <c r="E997">
        <v>353164</v>
      </c>
      <c r="F997">
        <v>156</v>
      </c>
      <c r="G997">
        <v>156</v>
      </c>
      <c r="H997" t="s">
        <v>12</v>
      </c>
      <c r="I997">
        <v>1356</v>
      </c>
      <c r="J997" s="2">
        <v>0.5805555555555556</v>
      </c>
      <c r="K997">
        <v>13</v>
      </c>
      <c r="L997">
        <v>164</v>
      </c>
      <c r="M997" t="s">
        <v>44</v>
      </c>
      <c r="N997" t="str">
        <f>CONCATENATE(Table3[[#This Row],[house_number]], " ",Table3[[#This Row],[street_name]])</f>
        <v>164 Crosby St</v>
      </c>
      <c r="O997" t="s">
        <v>103</v>
      </c>
      <c r="P997" t="s">
        <v>13</v>
      </c>
      <c r="Q997">
        <v>10014</v>
      </c>
      <c r="R997" t="str">
        <f>CONCATENATE(Table3[[#This Row],[address]],",",Table3[[#This Row],[city]],",",Table3[[#This Row],[state]])</f>
        <v>164 Crosby St,New York,NY</v>
      </c>
      <c r="S997">
        <f>VLOOKUP(Table3[[#This Row],[summons_number]],GeocodeResults!A:G,6,FALSE)</f>
        <v>40.725543999999999</v>
      </c>
      <c r="T997">
        <f>VLOOKUP(Table3[[#This Row],[summons_number]],GeocodeResults!A:G,7,FALSE)</f>
        <v>-73.995639999999995</v>
      </c>
    </row>
    <row r="998" spans="1:20" x14ac:dyDescent="0.25">
      <c r="A998">
        <v>7391087002</v>
      </c>
      <c r="B998" s="1">
        <v>41558</v>
      </c>
      <c r="C998">
        <v>14</v>
      </c>
      <c r="D998">
        <f>VLOOKUP(Table3[[#This Row],[violation_code]],Table2[[violation_code]:[category]],3,FALSE)</f>
        <v>2</v>
      </c>
      <c r="E998">
        <v>353164</v>
      </c>
      <c r="F998">
        <v>144</v>
      </c>
      <c r="G998">
        <v>144</v>
      </c>
      <c r="H998" t="s">
        <v>12</v>
      </c>
      <c r="I998">
        <v>1344</v>
      </c>
      <c r="J998" s="2">
        <v>0.57222222222222219</v>
      </c>
      <c r="K998">
        <v>13</v>
      </c>
      <c r="L998">
        <v>302</v>
      </c>
      <c r="M998" t="s">
        <v>27</v>
      </c>
      <c r="N998" t="str">
        <f>CONCATENATE(Table3[[#This Row],[house_number]], " ",Table3[[#This Row],[street_name]])</f>
        <v>302 Elizabeth St</v>
      </c>
      <c r="O998" t="s">
        <v>103</v>
      </c>
      <c r="P998" t="s">
        <v>13</v>
      </c>
      <c r="Q998">
        <v>10014</v>
      </c>
      <c r="R998" t="str">
        <f>CONCATENATE(Table3[[#This Row],[address]],",",Table3[[#This Row],[city]],",",Table3[[#This Row],[state]])</f>
        <v>302 Elizabeth St,New York,NY</v>
      </c>
      <c r="S998">
        <f>VLOOKUP(Table3[[#This Row],[summons_number]],GeocodeResults!A:G,6,FALSE)</f>
        <v>40.724640000000001</v>
      </c>
      <c r="T998">
        <f>VLOOKUP(Table3[[#This Row],[summons_number]],GeocodeResults!A:G,7,FALSE)</f>
        <v>-73.993300000000005</v>
      </c>
    </row>
    <row r="999" spans="1:20" x14ac:dyDescent="0.25">
      <c r="A999">
        <v>7391086990</v>
      </c>
      <c r="B999" s="1">
        <v>41558</v>
      </c>
      <c r="C999">
        <v>20</v>
      </c>
      <c r="D999">
        <f>VLOOKUP(Table3[[#This Row],[violation_code]],Table2[[violation_code]:[category]],3,FALSE)</f>
        <v>2</v>
      </c>
      <c r="E999">
        <v>353164</v>
      </c>
      <c r="F999">
        <v>142</v>
      </c>
      <c r="G999">
        <v>142</v>
      </c>
      <c r="H999" t="s">
        <v>12</v>
      </c>
      <c r="I999">
        <v>1342</v>
      </c>
      <c r="J999" s="2">
        <v>0.5708333333333333</v>
      </c>
      <c r="K999">
        <v>13</v>
      </c>
      <c r="L999">
        <v>300</v>
      </c>
      <c r="M999" t="s">
        <v>27</v>
      </c>
      <c r="N999" t="str">
        <f>CONCATENATE(Table3[[#This Row],[house_number]], " ",Table3[[#This Row],[street_name]])</f>
        <v>300 Elizabeth St</v>
      </c>
      <c r="O999" t="s">
        <v>103</v>
      </c>
      <c r="P999" t="s">
        <v>13</v>
      </c>
      <c r="Q999">
        <v>10014</v>
      </c>
      <c r="R999" t="str">
        <f>CONCATENATE(Table3[[#This Row],[address]],",",Table3[[#This Row],[city]],",",Table3[[#This Row],[state]])</f>
        <v>300 Elizabeth St,New York,NY</v>
      </c>
      <c r="S999">
        <f>VLOOKUP(Table3[[#This Row],[summons_number]],GeocodeResults!A:G,6,FALSE)</f>
        <v>40.724625000000003</v>
      </c>
      <c r="T999">
        <f>VLOOKUP(Table3[[#This Row],[summons_number]],GeocodeResults!A:G,7,FALSE)</f>
        <v>-73.993309999999994</v>
      </c>
    </row>
    <row r="1000" spans="1:20" x14ac:dyDescent="0.25">
      <c r="A1000">
        <v>7391086976</v>
      </c>
      <c r="B1000" s="1">
        <v>41558</v>
      </c>
      <c r="C1000">
        <v>40</v>
      </c>
      <c r="D1000">
        <f>VLOOKUP(Table3[[#This Row],[violation_code]],Table2[[violation_code]:[category]],3,FALSE)</f>
        <v>2</v>
      </c>
      <c r="E1000">
        <v>353164</v>
      </c>
      <c r="F1000">
        <v>136</v>
      </c>
      <c r="G1000">
        <v>136</v>
      </c>
      <c r="H1000" t="s">
        <v>12</v>
      </c>
      <c r="I1000">
        <v>1336</v>
      </c>
      <c r="J1000" s="2">
        <v>0.56666666666666665</v>
      </c>
      <c r="K1000">
        <v>13</v>
      </c>
      <c r="L1000">
        <v>266</v>
      </c>
      <c r="M1000" t="s">
        <v>20</v>
      </c>
      <c r="N1000" t="str">
        <f>CONCATENATE(Table3[[#This Row],[house_number]], " ",Table3[[#This Row],[street_name]])</f>
        <v>266 Bowery</v>
      </c>
      <c r="O1000" t="s">
        <v>103</v>
      </c>
      <c r="P1000" t="s">
        <v>13</v>
      </c>
      <c r="Q1000">
        <v>10014</v>
      </c>
      <c r="R1000" t="str">
        <f>CONCATENATE(Table3[[#This Row],[address]],",",Table3[[#This Row],[city]],",",Table3[[#This Row],[state]])</f>
        <v>266 Bowery,New York,NY</v>
      </c>
      <c r="S1000">
        <f>VLOOKUP(Table3[[#This Row],[summons_number]],GeocodeResults!A:G,6,FALSE)</f>
        <v>40.723415000000003</v>
      </c>
      <c r="T1000">
        <f>VLOOKUP(Table3[[#This Row],[summons_number]],GeocodeResults!A:G,7,FALSE)</f>
        <v>-73.992940000000004</v>
      </c>
    </row>
    <row r="1001" spans="1:20" hidden="1" x14ac:dyDescent="0.25">
      <c r="A1001">
        <v>7391086964</v>
      </c>
      <c r="B1001" s="1">
        <v>41558</v>
      </c>
      <c r="C1001">
        <v>20</v>
      </c>
      <c r="D1001">
        <f>VLOOKUP(Table3[[#This Row],[violation_code]],Table2[[violation_code]:[category]],3,FALSE)</f>
        <v>2</v>
      </c>
      <c r="E1001">
        <v>353164</v>
      </c>
      <c r="F1001">
        <v>1256</v>
      </c>
      <c r="G1001">
        <v>56</v>
      </c>
      <c r="H1001" t="s">
        <v>12</v>
      </c>
      <c r="I1001">
        <v>1256</v>
      </c>
      <c r="J1001" s="2">
        <v>0.53888888888888886</v>
      </c>
      <c r="K1001">
        <v>12</v>
      </c>
      <c r="L1001">
        <v>174</v>
      </c>
      <c r="M1001" t="s">
        <v>33</v>
      </c>
      <c r="N1001" t="str">
        <f>CONCATENATE(Table3[[#This Row],[house_number]], " ",Table3[[#This Row],[street_name]])</f>
        <v>174 Forsyth St</v>
      </c>
      <c r="O1001" t="s">
        <v>103</v>
      </c>
      <c r="P1001" t="s">
        <v>13</v>
      </c>
      <c r="Q1001">
        <v>10014</v>
      </c>
      <c r="R1001" t="str">
        <f>CONCATENATE(Table3[[#This Row],[address]],",",Table3[[#This Row],[city]],",",Table3[[#This Row],[state]])</f>
        <v>174 Forsyth St,New York,NY</v>
      </c>
      <c r="S1001" t="e">
        <f>VLOOKUP(Table3[[#This Row],[summons_number]],GeocodeResults!A:G,6,FALSE)</f>
        <v>#N/A</v>
      </c>
      <c r="T1001" t="e">
        <f>VLOOKUP(Table3[[#This Row],[summons_number]],GeocodeResults!A:G,7,FALSE)</f>
        <v>#N/A</v>
      </c>
    </row>
    <row r="1002" spans="1:20" hidden="1" x14ac:dyDescent="0.25">
      <c r="A1002">
        <v>7391086952</v>
      </c>
      <c r="B1002" s="1">
        <v>41558</v>
      </c>
      <c r="C1002">
        <v>20</v>
      </c>
      <c r="D1002">
        <f>VLOOKUP(Table3[[#This Row],[violation_code]],Table2[[violation_code]:[category]],3,FALSE)</f>
        <v>2</v>
      </c>
      <c r="E1002">
        <v>353164</v>
      </c>
      <c r="F1002">
        <v>1254</v>
      </c>
      <c r="G1002">
        <v>54</v>
      </c>
      <c r="H1002" t="s">
        <v>12</v>
      </c>
      <c r="I1002">
        <v>1254</v>
      </c>
      <c r="J1002" s="2">
        <v>0.53749999999999998</v>
      </c>
      <c r="K1002">
        <v>12</v>
      </c>
      <c r="L1002">
        <v>174</v>
      </c>
      <c r="M1002" t="s">
        <v>33</v>
      </c>
      <c r="N1002" t="str">
        <f>CONCATENATE(Table3[[#This Row],[house_number]], " ",Table3[[#This Row],[street_name]])</f>
        <v>174 Forsyth St</v>
      </c>
      <c r="O1002" t="s">
        <v>103</v>
      </c>
      <c r="P1002" t="s">
        <v>13</v>
      </c>
      <c r="Q1002">
        <v>10014</v>
      </c>
      <c r="R1002" t="str">
        <f>CONCATENATE(Table3[[#This Row],[address]],",",Table3[[#This Row],[city]],",",Table3[[#This Row],[state]])</f>
        <v>174 Forsyth St,New York,NY</v>
      </c>
      <c r="S1002" t="e">
        <f>VLOOKUP(Table3[[#This Row],[summons_number]],GeocodeResults!A:G,6,FALSE)</f>
        <v>#N/A</v>
      </c>
      <c r="T1002" t="e">
        <f>VLOOKUP(Table3[[#This Row],[summons_number]],GeocodeResults!A:G,7,FALSE)</f>
        <v>#N/A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11" sqref="B11"/>
    </sheetView>
  </sheetViews>
  <sheetFormatPr defaultRowHeight="15" x14ac:dyDescent="0.25"/>
  <cols>
    <col min="1" max="1" width="16.28515625" customWidth="1"/>
    <col min="3" max="3" width="10.7109375" customWidth="1"/>
    <col min="4" max="4" width="21.7109375" customWidth="1"/>
  </cols>
  <sheetData>
    <row r="1" spans="1:4" x14ac:dyDescent="0.25">
      <c r="A1" t="s">
        <v>2</v>
      </c>
      <c r="B1" t="s">
        <v>106</v>
      </c>
      <c r="C1" t="s">
        <v>107</v>
      </c>
      <c r="D1" t="s">
        <v>108</v>
      </c>
    </row>
    <row r="2" spans="1:4" x14ac:dyDescent="0.25">
      <c r="A2">
        <v>1</v>
      </c>
      <c r="B2">
        <v>515</v>
      </c>
      <c r="C2">
        <v>5</v>
      </c>
      <c r="D2" t="s">
        <v>109</v>
      </c>
    </row>
    <row r="3" spans="1:4" x14ac:dyDescent="0.25">
      <c r="A3">
        <v>2</v>
      </c>
      <c r="B3">
        <v>515</v>
      </c>
      <c r="C3">
        <v>5</v>
      </c>
      <c r="D3" t="s">
        <v>109</v>
      </c>
    </row>
    <row r="4" spans="1:4" x14ac:dyDescent="0.25">
      <c r="A4">
        <v>3</v>
      </c>
      <c r="B4">
        <v>515</v>
      </c>
      <c r="C4">
        <v>6</v>
      </c>
      <c r="D4" t="s">
        <v>110</v>
      </c>
    </row>
    <row r="5" spans="1:4" x14ac:dyDescent="0.25">
      <c r="A5">
        <v>4</v>
      </c>
      <c r="B5">
        <v>115</v>
      </c>
      <c r="C5">
        <v>2</v>
      </c>
      <c r="D5" t="s">
        <v>111</v>
      </c>
    </row>
    <row r="6" spans="1:4" x14ac:dyDescent="0.25">
      <c r="A6">
        <v>5</v>
      </c>
      <c r="B6">
        <v>115</v>
      </c>
      <c r="C6">
        <v>6</v>
      </c>
      <c r="D6" t="s">
        <v>110</v>
      </c>
    </row>
    <row r="7" spans="1:4" x14ac:dyDescent="0.25">
      <c r="A7">
        <v>6</v>
      </c>
      <c r="B7">
        <v>265</v>
      </c>
      <c r="C7">
        <v>2</v>
      </c>
      <c r="D7" t="s">
        <v>111</v>
      </c>
    </row>
    <row r="8" spans="1:4" x14ac:dyDescent="0.25">
      <c r="A8">
        <v>7</v>
      </c>
      <c r="B8">
        <v>50</v>
      </c>
      <c r="C8">
        <v>6</v>
      </c>
      <c r="D8" t="s">
        <v>110</v>
      </c>
    </row>
    <row r="9" spans="1:4" x14ac:dyDescent="0.25">
      <c r="A9">
        <v>8</v>
      </c>
      <c r="B9">
        <v>115</v>
      </c>
      <c r="C9">
        <v>2</v>
      </c>
      <c r="D9" t="s">
        <v>111</v>
      </c>
    </row>
    <row r="10" spans="1:4" x14ac:dyDescent="0.25">
      <c r="A10">
        <v>9</v>
      </c>
      <c r="B10">
        <v>115</v>
      </c>
      <c r="C10">
        <v>3</v>
      </c>
      <c r="D10" t="s">
        <v>112</v>
      </c>
    </row>
    <row r="11" spans="1:4" x14ac:dyDescent="0.25">
      <c r="A11">
        <v>10</v>
      </c>
      <c r="B11">
        <v>115</v>
      </c>
      <c r="C11">
        <v>2</v>
      </c>
      <c r="D11" t="s">
        <v>111</v>
      </c>
    </row>
    <row r="12" spans="1:4" x14ac:dyDescent="0.25">
      <c r="A12">
        <v>11</v>
      </c>
      <c r="B12">
        <v>115</v>
      </c>
      <c r="C12">
        <v>2</v>
      </c>
      <c r="D12" t="s">
        <v>111</v>
      </c>
    </row>
    <row r="13" spans="1:4" x14ac:dyDescent="0.25">
      <c r="A13">
        <v>12</v>
      </c>
      <c r="B13">
        <v>95</v>
      </c>
      <c r="C13">
        <v>2</v>
      </c>
      <c r="D13" t="s">
        <v>111</v>
      </c>
    </row>
    <row r="14" spans="1:4" x14ac:dyDescent="0.25">
      <c r="A14">
        <v>13</v>
      </c>
      <c r="B14">
        <v>115</v>
      </c>
      <c r="C14">
        <v>2</v>
      </c>
      <c r="D14" t="s">
        <v>111</v>
      </c>
    </row>
    <row r="15" spans="1:4" x14ac:dyDescent="0.25">
      <c r="A15">
        <v>14</v>
      </c>
      <c r="B15">
        <v>115</v>
      </c>
      <c r="C15">
        <v>2</v>
      </c>
      <c r="D15" t="s">
        <v>111</v>
      </c>
    </row>
    <row r="16" spans="1:4" x14ac:dyDescent="0.25">
      <c r="A16">
        <v>16</v>
      </c>
      <c r="B16">
        <v>95</v>
      </c>
      <c r="C16">
        <v>2</v>
      </c>
      <c r="D16" t="s">
        <v>111</v>
      </c>
    </row>
    <row r="17" spans="1:4" x14ac:dyDescent="0.25">
      <c r="A17">
        <v>17</v>
      </c>
      <c r="B17">
        <v>95</v>
      </c>
      <c r="C17">
        <v>2</v>
      </c>
      <c r="D17" t="s">
        <v>111</v>
      </c>
    </row>
    <row r="18" spans="1:4" x14ac:dyDescent="0.25">
      <c r="A18">
        <v>18</v>
      </c>
      <c r="B18">
        <v>115</v>
      </c>
      <c r="C18">
        <v>2</v>
      </c>
      <c r="D18" t="s">
        <v>111</v>
      </c>
    </row>
    <row r="19" spans="1:4" x14ac:dyDescent="0.25">
      <c r="A19">
        <v>19</v>
      </c>
      <c r="B19">
        <v>115</v>
      </c>
      <c r="C19">
        <v>2</v>
      </c>
      <c r="D19" t="s">
        <v>111</v>
      </c>
    </row>
    <row r="20" spans="1:4" x14ac:dyDescent="0.25">
      <c r="A20">
        <v>20</v>
      </c>
      <c r="B20">
        <v>65</v>
      </c>
      <c r="C20">
        <v>2</v>
      </c>
      <c r="D20" t="s">
        <v>111</v>
      </c>
    </row>
    <row r="21" spans="1:4" x14ac:dyDescent="0.25">
      <c r="A21">
        <v>21</v>
      </c>
      <c r="B21">
        <v>65</v>
      </c>
      <c r="C21">
        <v>1</v>
      </c>
      <c r="D21" t="s">
        <v>113</v>
      </c>
    </row>
    <row r="22" spans="1:4" x14ac:dyDescent="0.25">
      <c r="A22">
        <v>22</v>
      </c>
      <c r="B22">
        <v>60</v>
      </c>
      <c r="C22">
        <v>2</v>
      </c>
      <c r="D22" t="s">
        <v>111</v>
      </c>
    </row>
    <row r="23" spans="1:4" x14ac:dyDescent="0.25">
      <c r="A23">
        <v>23</v>
      </c>
      <c r="B23">
        <v>65</v>
      </c>
      <c r="C23">
        <v>2</v>
      </c>
      <c r="D23" t="s">
        <v>111</v>
      </c>
    </row>
    <row r="24" spans="1:4" x14ac:dyDescent="0.25">
      <c r="A24">
        <v>24</v>
      </c>
      <c r="B24">
        <v>65</v>
      </c>
      <c r="C24">
        <v>2</v>
      </c>
      <c r="D24" t="s">
        <v>111</v>
      </c>
    </row>
    <row r="25" spans="1:4" x14ac:dyDescent="0.25">
      <c r="A25">
        <v>25</v>
      </c>
      <c r="B25">
        <v>115</v>
      </c>
      <c r="C25">
        <v>2</v>
      </c>
      <c r="D25" t="s">
        <v>111</v>
      </c>
    </row>
    <row r="26" spans="1:4" x14ac:dyDescent="0.25">
      <c r="A26">
        <v>26</v>
      </c>
      <c r="B26">
        <v>115</v>
      </c>
      <c r="C26">
        <v>2</v>
      </c>
      <c r="D26" t="s">
        <v>111</v>
      </c>
    </row>
    <row r="27" spans="1:4" x14ac:dyDescent="0.25">
      <c r="A27">
        <v>27</v>
      </c>
      <c r="B27">
        <v>180</v>
      </c>
      <c r="C27">
        <v>2</v>
      </c>
      <c r="D27" t="s">
        <v>111</v>
      </c>
    </row>
    <row r="28" spans="1:4" x14ac:dyDescent="0.25">
      <c r="A28">
        <v>28</v>
      </c>
      <c r="B28">
        <v>95</v>
      </c>
      <c r="C28">
        <v>2</v>
      </c>
      <c r="D28" t="s">
        <v>111</v>
      </c>
    </row>
    <row r="29" spans="1:4" x14ac:dyDescent="0.25">
      <c r="A29">
        <v>29</v>
      </c>
      <c r="B29">
        <v>515</v>
      </c>
      <c r="C29">
        <v>6</v>
      </c>
      <c r="D29" t="s">
        <v>110</v>
      </c>
    </row>
    <row r="30" spans="1:4" x14ac:dyDescent="0.25">
      <c r="A30">
        <v>30</v>
      </c>
      <c r="B30">
        <v>515</v>
      </c>
      <c r="C30">
        <v>6</v>
      </c>
      <c r="D30" t="s">
        <v>110</v>
      </c>
    </row>
    <row r="31" spans="1:4" x14ac:dyDescent="0.25">
      <c r="A31">
        <v>31</v>
      </c>
      <c r="B31">
        <v>115</v>
      </c>
      <c r="C31">
        <v>2</v>
      </c>
      <c r="D31" t="s">
        <v>111</v>
      </c>
    </row>
    <row r="32" spans="1:4" x14ac:dyDescent="0.25">
      <c r="A32">
        <v>32</v>
      </c>
      <c r="B32">
        <v>65</v>
      </c>
      <c r="C32">
        <v>4</v>
      </c>
      <c r="D32" t="s">
        <v>114</v>
      </c>
    </row>
    <row r="33" spans="1:4" x14ac:dyDescent="0.25">
      <c r="A33">
        <v>33</v>
      </c>
      <c r="B33">
        <v>65</v>
      </c>
      <c r="C33">
        <v>4</v>
      </c>
      <c r="D33" t="s">
        <v>114</v>
      </c>
    </row>
    <row r="34" spans="1:4" x14ac:dyDescent="0.25">
      <c r="A34">
        <v>34</v>
      </c>
      <c r="B34">
        <v>65</v>
      </c>
      <c r="C34">
        <v>4</v>
      </c>
      <c r="D34" t="s">
        <v>114</v>
      </c>
    </row>
    <row r="35" spans="1:4" x14ac:dyDescent="0.25">
      <c r="A35">
        <v>35</v>
      </c>
      <c r="B35">
        <v>65</v>
      </c>
      <c r="C35">
        <v>6</v>
      </c>
      <c r="D35" t="s">
        <v>110</v>
      </c>
    </row>
    <row r="36" spans="1:4" x14ac:dyDescent="0.25">
      <c r="A36">
        <v>36</v>
      </c>
      <c r="B36">
        <v>50</v>
      </c>
      <c r="C36">
        <v>6</v>
      </c>
      <c r="D36" t="s">
        <v>110</v>
      </c>
    </row>
    <row r="37" spans="1:4" x14ac:dyDescent="0.25">
      <c r="A37">
        <v>37</v>
      </c>
      <c r="B37">
        <v>65</v>
      </c>
      <c r="C37">
        <v>4</v>
      </c>
      <c r="D37" t="s">
        <v>114</v>
      </c>
    </row>
    <row r="38" spans="1:4" x14ac:dyDescent="0.25">
      <c r="A38">
        <v>38</v>
      </c>
      <c r="B38">
        <v>65</v>
      </c>
      <c r="C38">
        <v>5</v>
      </c>
      <c r="D38" t="s">
        <v>109</v>
      </c>
    </row>
    <row r="39" spans="1:4" x14ac:dyDescent="0.25">
      <c r="A39">
        <v>39</v>
      </c>
      <c r="B39">
        <v>65</v>
      </c>
      <c r="C39">
        <v>4</v>
      </c>
      <c r="D39" t="s">
        <v>114</v>
      </c>
    </row>
    <row r="40" spans="1:4" x14ac:dyDescent="0.25">
      <c r="A40">
        <v>40</v>
      </c>
      <c r="B40">
        <v>115</v>
      </c>
      <c r="C40">
        <v>2</v>
      </c>
      <c r="D40" t="s">
        <v>111</v>
      </c>
    </row>
    <row r="41" spans="1:4" x14ac:dyDescent="0.25">
      <c r="A41">
        <v>42</v>
      </c>
      <c r="B41">
        <v>65</v>
      </c>
      <c r="C41">
        <v>4</v>
      </c>
      <c r="D41" t="s">
        <v>114</v>
      </c>
    </row>
    <row r="42" spans="1:4" x14ac:dyDescent="0.25">
      <c r="A42">
        <v>43</v>
      </c>
      <c r="B42">
        <v>65</v>
      </c>
      <c r="C42">
        <v>4</v>
      </c>
      <c r="D42" t="s">
        <v>114</v>
      </c>
    </row>
    <row r="43" spans="1:4" x14ac:dyDescent="0.25">
      <c r="A43">
        <v>44</v>
      </c>
      <c r="B43">
        <v>65</v>
      </c>
      <c r="C43">
        <v>4</v>
      </c>
      <c r="D43" t="s">
        <v>114</v>
      </c>
    </row>
    <row r="44" spans="1:4" x14ac:dyDescent="0.25">
      <c r="A44">
        <v>45</v>
      </c>
      <c r="B44">
        <v>115</v>
      </c>
      <c r="C44">
        <v>3</v>
      </c>
      <c r="D44" t="s">
        <v>112</v>
      </c>
    </row>
    <row r="45" spans="1:4" x14ac:dyDescent="0.25">
      <c r="A45">
        <v>46</v>
      </c>
      <c r="B45">
        <v>115</v>
      </c>
      <c r="C45">
        <v>3</v>
      </c>
      <c r="D45" t="s">
        <v>112</v>
      </c>
    </row>
    <row r="46" spans="1:4" x14ac:dyDescent="0.25">
      <c r="A46">
        <v>47</v>
      </c>
      <c r="B46">
        <v>115</v>
      </c>
      <c r="C46">
        <v>3</v>
      </c>
      <c r="D46" t="s">
        <v>112</v>
      </c>
    </row>
    <row r="47" spans="1:4" x14ac:dyDescent="0.25">
      <c r="A47">
        <v>48</v>
      </c>
      <c r="B47">
        <v>115</v>
      </c>
      <c r="C47">
        <v>3</v>
      </c>
      <c r="D47" t="s">
        <v>112</v>
      </c>
    </row>
    <row r="48" spans="1:4" x14ac:dyDescent="0.25">
      <c r="A48">
        <v>49</v>
      </c>
      <c r="B48">
        <v>95</v>
      </c>
      <c r="C48">
        <v>3</v>
      </c>
      <c r="D48" t="s">
        <v>112</v>
      </c>
    </row>
    <row r="49" spans="1:4" x14ac:dyDescent="0.25">
      <c r="A49">
        <v>50</v>
      </c>
      <c r="B49">
        <v>115</v>
      </c>
      <c r="C49">
        <v>3</v>
      </c>
      <c r="D49" t="s">
        <v>112</v>
      </c>
    </row>
    <row r="50" spans="1:4" x14ac:dyDescent="0.25">
      <c r="A50">
        <v>51</v>
      </c>
      <c r="B50">
        <v>115</v>
      </c>
      <c r="C50">
        <v>3</v>
      </c>
      <c r="D50" t="s">
        <v>112</v>
      </c>
    </row>
    <row r="51" spans="1:4" x14ac:dyDescent="0.25">
      <c r="A51">
        <v>52</v>
      </c>
      <c r="B51">
        <v>115</v>
      </c>
      <c r="C51">
        <v>3</v>
      </c>
      <c r="D51" t="s">
        <v>112</v>
      </c>
    </row>
    <row r="52" spans="1:4" x14ac:dyDescent="0.25">
      <c r="A52">
        <v>53</v>
      </c>
      <c r="B52">
        <v>115</v>
      </c>
      <c r="C52">
        <v>3</v>
      </c>
      <c r="D52" t="s">
        <v>112</v>
      </c>
    </row>
    <row r="53" spans="1:4" x14ac:dyDescent="0.25">
      <c r="A53">
        <v>55</v>
      </c>
      <c r="B53">
        <v>115</v>
      </c>
      <c r="C53">
        <v>3</v>
      </c>
      <c r="D53" t="s">
        <v>112</v>
      </c>
    </row>
    <row r="54" spans="1:4" x14ac:dyDescent="0.25">
      <c r="A54">
        <v>56</v>
      </c>
      <c r="B54">
        <v>115</v>
      </c>
      <c r="C54">
        <v>3</v>
      </c>
      <c r="D54" t="s">
        <v>112</v>
      </c>
    </row>
    <row r="55" spans="1:4" x14ac:dyDescent="0.25">
      <c r="A55">
        <v>57</v>
      </c>
      <c r="B55">
        <v>65</v>
      </c>
      <c r="C55">
        <v>2</v>
      </c>
      <c r="D55" t="s">
        <v>111</v>
      </c>
    </row>
    <row r="56" spans="1:4" x14ac:dyDescent="0.25">
      <c r="A56">
        <v>58</v>
      </c>
      <c r="B56">
        <v>65</v>
      </c>
      <c r="C56">
        <v>2</v>
      </c>
      <c r="D56" t="s">
        <v>111</v>
      </c>
    </row>
    <row r="57" spans="1:4" x14ac:dyDescent="0.25">
      <c r="A57">
        <v>59</v>
      </c>
      <c r="B57">
        <v>115</v>
      </c>
      <c r="C57">
        <v>3</v>
      </c>
      <c r="D57" t="s">
        <v>112</v>
      </c>
    </row>
    <row r="58" spans="1:4" x14ac:dyDescent="0.25">
      <c r="A58">
        <v>60</v>
      </c>
      <c r="B58">
        <v>65</v>
      </c>
      <c r="C58">
        <v>3</v>
      </c>
      <c r="D58" t="s">
        <v>112</v>
      </c>
    </row>
    <row r="59" spans="1:4" x14ac:dyDescent="0.25">
      <c r="A59">
        <v>61</v>
      </c>
      <c r="B59">
        <v>65</v>
      </c>
      <c r="C59">
        <v>3</v>
      </c>
      <c r="D59" t="s">
        <v>112</v>
      </c>
    </row>
    <row r="60" spans="1:4" x14ac:dyDescent="0.25">
      <c r="A60">
        <v>62</v>
      </c>
      <c r="B60">
        <v>65</v>
      </c>
      <c r="C60">
        <v>3</v>
      </c>
      <c r="D60" t="s">
        <v>112</v>
      </c>
    </row>
    <row r="61" spans="1:4" x14ac:dyDescent="0.25">
      <c r="A61">
        <v>63</v>
      </c>
      <c r="B61">
        <v>95</v>
      </c>
      <c r="C61">
        <v>2</v>
      </c>
      <c r="D61" t="s">
        <v>111</v>
      </c>
    </row>
    <row r="62" spans="1:4" x14ac:dyDescent="0.25">
      <c r="A62">
        <v>64</v>
      </c>
      <c r="B62">
        <v>95</v>
      </c>
      <c r="C62">
        <v>2</v>
      </c>
      <c r="D62" t="s">
        <v>111</v>
      </c>
    </row>
    <row r="63" spans="1:4" x14ac:dyDescent="0.25">
      <c r="A63">
        <v>65</v>
      </c>
      <c r="B63">
        <v>95</v>
      </c>
      <c r="C63">
        <v>4</v>
      </c>
      <c r="D63" t="s">
        <v>114</v>
      </c>
    </row>
    <row r="64" spans="1:4" x14ac:dyDescent="0.25">
      <c r="A64">
        <v>66</v>
      </c>
      <c r="B64">
        <v>65</v>
      </c>
      <c r="C64">
        <v>6</v>
      </c>
      <c r="D64" t="s">
        <v>110</v>
      </c>
    </row>
    <row r="65" spans="1:4" x14ac:dyDescent="0.25">
      <c r="A65">
        <v>67</v>
      </c>
      <c r="B65">
        <v>165</v>
      </c>
      <c r="C65">
        <v>3</v>
      </c>
      <c r="D65" t="s">
        <v>112</v>
      </c>
    </row>
    <row r="66" spans="1:4" x14ac:dyDescent="0.25">
      <c r="A66">
        <v>68</v>
      </c>
      <c r="B66">
        <v>65</v>
      </c>
      <c r="C66">
        <v>2</v>
      </c>
      <c r="D66" t="s">
        <v>111</v>
      </c>
    </row>
    <row r="67" spans="1:4" x14ac:dyDescent="0.25">
      <c r="A67">
        <v>69</v>
      </c>
      <c r="B67">
        <v>65</v>
      </c>
      <c r="C67">
        <v>5</v>
      </c>
      <c r="D67" t="s">
        <v>109</v>
      </c>
    </row>
    <row r="68" spans="1:4" x14ac:dyDescent="0.25">
      <c r="A68">
        <v>70</v>
      </c>
      <c r="B68">
        <v>65</v>
      </c>
      <c r="C68">
        <v>5</v>
      </c>
      <c r="D68" t="s">
        <v>109</v>
      </c>
    </row>
    <row r="69" spans="1:4" x14ac:dyDescent="0.25">
      <c r="A69">
        <v>71</v>
      </c>
      <c r="B69">
        <v>65</v>
      </c>
      <c r="C69">
        <v>5</v>
      </c>
      <c r="D69" t="s">
        <v>109</v>
      </c>
    </row>
    <row r="70" spans="1:4" x14ac:dyDescent="0.25">
      <c r="A70">
        <v>72</v>
      </c>
      <c r="B70">
        <v>65</v>
      </c>
      <c r="C70">
        <v>5</v>
      </c>
      <c r="D70" t="s">
        <v>109</v>
      </c>
    </row>
    <row r="71" spans="1:4" x14ac:dyDescent="0.25">
      <c r="A71">
        <v>73</v>
      </c>
      <c r="B71">
        <v>65</v>
      </c>
      <c r="C71">
        <v>5</v>
      </c>
      <c r="D71" t="s">
        <v>109</v>
      </c>
    </row>
    <row r="72" spans="1:4" x14ac:dyDescent="0.25">
      <c r="A72">
        <v>74</v>
      </c>
      <c r="B72">
        <v>65</v>
      </c>
      <c r="C72">
        <v>5</v>
      </c>
      <c r="D72" t="s">
        <v>109</v>
      </c>
    </row>
    <row r="73" spans="1:4" x14ac:dyDescent="0.25">
      <c r="A73">
        <v>75</v>
      </c>
      <c r="B73">
        <v>65</v>
      </c>
      <c r="C73">
        <v>5</v>
      </c>
      <c r="D73" t="s">
        <v>109</v>
      </c>
    </row>
    <row r="74" spans="1:4" x14ac:dyDescent="0.25">
      <c r="A74">
        <v>77</v>
      </c>
      <c r="B74">
        <v>65</v>
      </c>
      <c r="C74">
        <v>6</v>
      </c>
      <c r="D74" t="s">
        <v>110</v>
      </c>
    </row>
    <row r="75" spans="1:4" x14ac:dyDescent="0.25">
      <c r="A75">
        <v>78</v>
      </c>
      <c r="B75">
        <v>65</v>
      </c>
      <c r="C75">
        <v>2</v>
      </c>
      <c r="D75" t="s">
        <v>111</v>
      </c>
    </row>
    <row r="76" spans="1:4" x14ac:dyDescent="0.25">
      <c r="A76">
        <v>79</v>
      </c>
      <c r="B76">
        <v>115</v>
      </c>
      <c r="C76">
        <v>3</v>
      </c>
      <c r="D76" t="s">
        <v>112</v>
      </c>
    </row>
    <row r="77" spans="1:4" x14ac:dyDescent="0.25">
      <c r="A77">
        <v>80</v>
      </c>
      <c r="B77">
        <v>60</v>
      </c>
      <c r="C77">
        <v>6</v>
      </c>
      <c r="D77" t="s">
        <v>110</v>
      </c>
    </row>
    <row r="78" spans="1:4" x14ac:dyDescent="0.25">
      <c r="A78">
        <v>81</v>
      </c>
      <c r="B78">
        <v>95</v>
      </c>
      <c r="C78">
        <v>2</v>
      </c>
      <c r="D78" t="s">
        <v>111</v>
      </c>
    </row>
    <row r="79" spans="1:4" x14ac:dyDescent="0.25">
      <c r="A79">
        <v>82</v>
      </c>
      <c r="B79">
        <v>115</v>
      </c>
      <c r="C79">
        <v>5</v>
      </c>
      <c r="D79" t="s">
        <v>109</v>
      </c>
    </row>
    <row r="80" spans="1:4" x14ac:dyDescent="0.25">
      <c r="A80">
        <v>83</v>
      </c>
      <c r="B80">
        <v>65</v>
      </c>
      <c r="C80">
        <v>5</v>
      </c>
      <c r="D80" t="s">
        <v>109</v>
      </c>
    </row>
    <row r="81" spans="1:4" x14ac:dyDescent="0.25">
      <c r="A81">
        <v>84</v>
      </c>
      <c r="B81">
        <v>65</v>
      </c>
      <c r="C81">
        <v>5</v>
      </c>
      <c r="D81" t="s">
        <v>109</v>
      </c>
    </row>
    <row r="82" spans="1:4" x14ac:dyDescent="0.25">
      <c r="A82">
        <v>85</v>
      </c>
      <c r="B82">
        <v>65</v>
      </c>
      <c r="C82">
        <v>4</v>
      </c>
      <c r="D82" t="s">
        <v>114</v>
      </c>
    </row>
    <row r="83" spans="1:4" x14ac:dyDescent="0.25">
      <c r="A83">
        <v>86</v>
      </c>
      <c r="B83">
        <v>115</v>
      </c>
      <c r="C83">
        <v>2</v>
      </c>
      <c r="D83" t="s">
        <v>111</v>
      </c>
    </row>
    <row r="84" spans="1:4" x14ac:dyDescent="0.25">
      <c r="A84">
        <v>89</v>
      </c>
      <c r="B84">
        <v>115</v>
      </c>
      <c r="C84">
        <v>2</v>
      </c>
      <c r="D84" t="s">
        <v>111</v>
      </c>
    </row>
    <row r="85" spans="1:4" x14ac:dyDescent="0.25">
      <c r="A85">
        <v>91</v>
      </c>
      <c r="B85">
        <v>65</v>
      </c>
      <c r="C85">
        <v>6</v>
      </c>
      <c r="D85" t="s">
        <v>110</v>
      </c>
    </row>
    <row r="86" spans="1:4" x14ac:dyDescent="0.25">
      <c r="A86">
        <v>92</v>
      </c>
      <c r="B86">
        <v>65</v>
      </c>
      <c r="C86">
        <v>6</v>
      </c>
      <c r="D86" t="s">
        <v>110</v>
      </c>
    </row>
    <row r="87" spans="1:4" x14ac:dyDescent="0.25">
      <c r="A87">
        <v>93</v>
      </c>
      <c r="B87">
        <v>65</v>
      </c>
      <c r="C87">
        <v>6</v>
      </c>
      <c r="D87" t="s">
        <v>110</v>
      </c>
    </row>
    <row r="88" spans="1:4" x14ac:dyDescent="0.25">
      <c r="A88">
        <v>94</v>
      </c>
      <c r="B88">
        <v>100</v>
      </c>
      <c r="C88">
        <v>6</v>
      </c>
      <c r="D88" t="s">
        <v>110</v>
      </c>
    </row>
    <row r="89" spans="1:4" x14ac:dyDescent="0.25">
      <c r="A89">
        <v>96</v>
      </c>
      <c r="B89">
        <v>95</v>
      </c>
      <c r="C89">
        <v>2</v>
      </c>
      <c r="D89" t="s">
        <v>111</v>
      </c>
    </row>
    <row r="90" spans="1:4" x14ac:dyDescent="0.25">
      <c r="A90">
        <v>97</v>
      </c>
      <c r="B90">
        <v>65</v>
      </c>
      <c r="C90">
        <v>2</v>
      </c>
      <c r="D90" t="s">
        <v>111</v>
      </c>
    </row>
    <row r="91" spans="1:4" x14ac:dyDescent="0.25">
      <c r="A91">
        <v>98</v>
      </c>
      <c r="B91">
        <v>95</v>
      </c>
      <c r="C91">
        <v>2</v>
      </c>
      <c r="D91" t="s">
        <v>111</v>
      </c>
    </row>
    <row r="92" spans="1:4" x14ac:dyDescent="0.25">
      <c r="A92">
        <v>99</v>
      </c>
      <c r="B92">
        <v>0</v>
      </c>
      <c r="C92">
        <v>6</v>
      </c>
      <c r="D92" t="s">
        <v>110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A22" sqref="A22"/>
    </sheetView>
  </sheetViews>
  <sheetFormatPr defaultRowHeight="15" x14ac:dyDescent="0.25"/>
  <cols>
    <col min="2" max="2" width="10.28515625" customWidth="1"/>
    <col min="4" max="4" width="10.85546875" customWidth="1"/>
    <col min="5" max="5" width="36.85546875" bestFit="1" customWidth="1"/>
    <col min="7" max="7" width="19.7109375" customWidth="1"/>
    <col min="8" max="8" width="19.7109375" bestFit="1" customWidth="1"/>
    <col min="9" max="9" width="12.5703125" customWidth="1"/>
    <col min="10" max="10" width="16.28515625" customWidth="1"/>
  </cols>
  <sheetData>
    <row r="1" spans="1:9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</row>
    <row r="2" spans="1:9" x14ac:dyDescent="0.25">
      <c r="A2">
        <v>7391086903</v>
      </c>
      <c r="B2" t="s">
        <v>127</v>
      </c>
      <c r="C2" t="s">
        <v>128</v>
      </c>
      <c r="D2" t="s">
        <v>129</v>
      </c>
      <c r="E2" t="s">
        <v>130</v>
      </c>
      <c r="F2">
        <v>40.707050000000002</v>
      </c>
      <c r="G2">
        <v>-74.009270000000001</v>
      </c>
      <c r="H2">
        <v>639542763</v>
      </c>
      <c r="I2" t="s">
        <v>131</v>
      </c>
    </row>
    <row r="3" spans="1:9" x14ac:dyDescent="0.25">
      <c r="A3">
        <v>7391086850</v>
      </c>
      <c r="B3" t="s">
        <v>132</v>
      </c>
      <c r="C3" t="s">
        <v>128</v>
      </c>
      <c r="D3" t="s">
        <v>129</v>
      </c>
      <c r="E3" t="s">
        <v>133</v>
      </c>
      <c r="F3">
        <v>40.709167000000001</v>
      </c>
      <c r="G3">
        <v>-74.008865</v>
      </c>
      <c r="H3">
        <v>59660455</v>
      </c>
      <c r="I3" t="s">
        <v>134</v>
      </c>
    </row>
    <row r="4" spans="1:9" x14ac:dyDescent="0.25">
      <c r="A4">
        <v>7391086149</v>
      </c>
      <c r="B4" t="s">
        <v>135</v>
      </c>
      <c r="C4" t="s">
        <v>128</v>
      </c>
      <c r="D4" t="s">
        <v>129</v>
      </c>
      <c r="E4" t="s">
        <v>136</v>
      </c>
      <c r="F4">
        <v>40.709713000000001</v>
      </c>
      <c r="G4">
        <v>-74.008330000000001</v>
      </c>
      <c r="H4">
        <v>59660453</v>
      </c>
      <c r="I4" t="s">
        <v>134</v>
      </c>
    </row>
    <row r="5" spans="1:9" x14ac:dyDescent="0.25">
      <c r="A5">
        <v>7391086848</v>
      </c>
      <c r="B5" t="s">
        <v>137</v>
      </c>
      <c r="C5" t="s">
        <v>128</v>
      </c>
      <c r="D5" t="s">
        <v>129</v>
      </c>
      <c r="E5" t="s">
        <v>138</v>
      </c>
      <c r="F5">
        <v>40.709778</v>
      </c>
      <c r="G5">
        <v>-74.008089999999996</v>
      </c>
      <c r="H5">
        <v>59660453</v>
      </c>
      <c r="I5" t="s">
        <v>131</v>
      </c>
    </row>
    <row r="6" spans="1:9" x14ac:dyDescent="0.25">
      <c r="A6">
        <v>7391086897</v>
      </c>
      <c r="B6" t="s">
        <v>139</v>
      </c>
      <c r="C6" t="s">
        <v>128</v>
      </c>
      <c r="D6" t="s">
        <v>129</v>
      </c>
      <c r="E6" t="s">
        <v>140</v>
      </c>
      <c r="F6">
        <v>40.705494000000002</v>
      </c>
      <c r="G6">
        <v>-74.007980000000003</v>
      </c>
      <c r="H6">
        <v>59660495</v>
      </c>
      <c r="I6" t="s">
        <v>131</v>
      </c>
    </row>
    <row r="7" spans="1:9" x14ac:dyDescent="0.25">
      <c r="A7">
        <v>7391086836</v>
      </c>
      <c r="B7" t="s">
        <v>141</v>
      </c>
      <c r="C7" t="s">
        <v>128</v>
      </c>
      <c r="D7" t="s">
        <v>129</v>
      </c>
      <c r="E7" t="s">
        <v>142</v>
      </c>
      <c r="F7">
        <v>40.710037</v>
      </c>
      <c r="G7">
        <v>-74.007835</v>
      </c>
      <c r="H7">
        <v>59660453</v>
      </c>
      <c r="I7" t="s">
        <v>131</v>
      </c>
    </row>
    <row r="8" spans="1:9" x14ac:dyDescent="0.25">
      <c r="A8">
        <v>7391086861</v>
      </c>
      <c r="B8" t="s">
        <v>143</v>
      </c>
      <c r="C8" t="s">
        <v>128</v>
      </c>
      <c r="D8" t="s">
        <v>129</v>
      </c>
      <c r="E8" t="s">
        <v>144</v>
      </c>
      <c r="F8">
        <v>40.708736000000002</v>
      </c>
      <c r="G8">
        <v>-74.007159999999999</v>
      </c>
      <c r="H8">
        <v>59660470</v>
      </c>
      <c r="I8" t="s">
        <v>131</v>
      </c>
    </row>
    <row r="9" spans="1:9" x14ac:dyDescent="0.25">
      <c r="A9">
        <v>7391086782</v>
      </c>
      <c r="B9" t="s">
        <v>145</v>
      </c>
      <c r="C9" t="s">
        <v>128</v>
      </c>
      <c r="D9" t="s">
        <v>129</v>
      </c>
      <c r="E9" t="s">
        <v>146</v>
      </c>
      <c r="F9">
        <v>40.709975999999997</v>
      </c>
      <c r="G9">
        <v>-74.007126</v>
      </c>
      <c r="H9">
        <v>59660454</v>
      </c>
      <c r="I9" t="s">
        <v>131</v>
      </c>
    </row>
    <row r="10" spans="1:9" x14ac:dyDescent="0.25">
      <c r="A10">
        <v>7391086770</v>
      </c>
      <c r="B10" t="s">
        <v>147</v>
      </c>
      <c r="C10" t="s">
        <v>128</v>
      </c>
      <c r="D10" t="s">
        <v>129</v>
      </c>
      <c r="E10" t="s">
        <v>148</v>
      </c>
      <c r="F10">
        <v>40.70984</v>
      </c>
      <c r="G10">
        <v>-74.00712</v>
      </c>
      <c r="H10">
        <v>59660454</v>
      </c>
      <c r="I10" t="s">
        <v>134</v>
      </c>
    </row>
    <row r="11" spans="1:9" x14ac:dyDescent="0.25">
      <c r="A11">
        <v>7391086794</v>
      </c>
      <c r="B11" t="s">
        <v>149</v>
      </c>
      <c r="C11" t="s">
        <v>128</v>
      </c>
      <c r="D11" t="s">
        <v>129</v>
      </c>
      <c r="E11" t="s">
        <v>150</v>
      </c>
      <c r="F11">
        <v>40.708485000000003</v>
      </c>
      <c r="G11">
        <v>-74.007059999999996</v>
      </c>
      <c r="H11">
        <v>59660473</v>
      </c>
      <c r="I11" t="s">
        <v>131</v>
      </c>
    </row>
    <row r="12" spans="1:9" x14ac:dyDescent="0.25">
      <c r="A12">
        <v>7391086095</v>
      </c>
      <c r="B12" t="s">
        <v>151</v>
      </c>
      <c r="C12" t="s">
        <v>128</v>
      </c>
      <c r="D12" t="s">
        <v>129</v>
      </c>
      <c r="E12" t="s">
        <v>152</v>
      </c>
      <c r="F12">
        <v>40.70908</v>
      </c>
      <c r="G12">
        <v>-74.006996000000001</v>
      </c>
      <c r="H12">
        <v>59660470</v>
      </c>
      <c r="I12" t="s">
        <v>134</v>
      </c>
    </row>
    <row r="13" spans="1:9" x14ac:dyDescent="0.25">
      <c r="A13">
        <v>7391086824</v>
      </c>
      <c r="B13" t="s">
        <v>153</v>
      </c>
      <c r="C13" t="s">
        <v>128</v>
      </c>
      <c r="D13" t="s">
        <v>129</v>
      </c>
      <c r="E13" t="s">
        <v>154</v>
      </c>
      <c r="F13">
        <v>40.709580000000003</v>
      </c>
      <c r="G13">
        <v>-74.006614999999996</v>
      </c>
      <c r="H13">
        <v>59660467</v>
      </c>
      <c r="I13" t="s">
        <v>134</v>
      </c>
    </row>
    <row r="14" spans="1:9" hidden="1" x14ac:dyDescent="0.25">
      <c r="A14">
        <v>7937996950</v>
      </c>
      <c r="B14" t="s">
        <v>155</v>
      </c>
      <c r="C14" t="s">
        <v>156</v>
      </c>
    </row>
    <row r="15" spans="1:9" x14ac:dyDescent="0.25">
      <c r="A15">
        <v>7391086113</v>
      </c>
      <c r="B15" t="s">
        <v>157</v>
      </c>
      <c r="C15" t="s">
        <v>128</v>
      </c>
      <c r="D15" t="s">
        <v>129</v>
      </c>
      <c r="E15" t="s">
        <v>158</v>
      </c>
      <c r="F15">
        <v>40.708176000000002</v>
      </c>
      <c r="G15">
        <v>-74.006559999999993</v>
      </c>
      <c r="H15">
        <v>59660477</v>
      </c>
      <c r="I15" t="s">
        <v>131</v>
      </c>
    </row>
    <row r="16" spans="1:9" x14ac:dyDescent="0.25">
      <c r="A16">
        <v>7391086101</v>
      </c>
      <c r="B16" t="s">
        <v>159</v>
      </c>
      <c r="C16" t="s">
        <v>128</v>
      </c>
      <c r="D16" t="s">
        <v>129</v>
      </c>
      <c r="E16" t="s">
        <v>160</v>
      </c>
      <c r="F16">
        <v>40.708019999999998</v>
      </c>
      <c r="G16">
        <v>-74.00609</v>
      </c>
      <c r="H16">
        <v>59660477</v>
      </c>
      <c r="I16" t="s">
        <v>134</v>
      </c>
    </row>
    <row r="17" spans="1:9" x14ac:dyDescent="0.25">
      <c r="A17">
        <v>7391086800</v>
      </c>
      <c r="B17" t="s">
        <v>161</v>
      </c>
      <c r="C17" t="s">
        <v>128</v>
      </c>
      <c r="D17" t="s">
        <v>129</v>
      </c>
      <c r="E17" t="s">
        <v>162</v>
      </c>
      <c r="F17">
        <v>40.70776</v>
      </c>
      <c r="G17">
        <v>-74.005960000000002</v>
      </c>
      <c r="H17">
        <v>59660480</v>
      </c>
      <c r="I17" t="s">
        <v>131</v>
      </c>
    </row>
    <row r="18" spans="1:9" x14ac:dyDescent="0.25">
      <c r="A18">
        <v>7391086150</v>
      </c>
      <c r="B18" t="s">
        <v>163</v>
      </c>
      <c r="C18" t="s">
        <v>128</v>
      </c>
      <c r="D18" t="s">
        <v>129</v>
      </c>
      <c r="E18" t="s">
        <v>164</v>
      </c>
      <c r="F18">
        <v>40.707706000000002</v>
      </c>
      <c r="G18">
        <v>-74.005719999999997</v>
      </c>
      <c r="H18">
        <v>59660480</v>
      </c>
      <c r="I18" t="s">
        <v>134</v>
      </c>
    </row>
    <row r="19" spans="1:9" x14ac:dyDescent="0.25">
      <c r="A19">
        <v>7391086125</v>
      </c>
      <c r="B19" t="s">
        <v>163</v>
      </c>
      <c r="C19" t="s">
        <v>128</v>
      </c>
      <c r="D19" t="s">
        <v>129</v>
      </c>
      <c r="E19" t="s">
        <v>164</v>
      </c>
      <c r="F19">
        <v>40.707706000000002</v>
      </c>
      <c r="G19">
        <v>-74.005719999999997</v>
      </c>
      <c r="H19">
        <v>59660480</v>
      </c>
      <c r="I19" t="s">
        <v>134</v>
      </c>
    </row>
    <row r="20" spans="1:9" x14ac:dyDescent="0.25">
      <c r="A20">
        <v>7391086812</v>
      </c>
      <c r="B20" t="s">
        <v>165</v>
      </c>
      <c r="C20" t="s">
        <v>128</v>
      </c>
      <c r="D20" t="s">
        <v>129</v>
      </c>
      <c r="E20" t="s">
        <v>166</v>
      </c>
      <c r="F20">
        <v>40.708440000000003</v>
      </c>
      <c r="G20">
        <v>-74.004729999999995</v>
      </c>
      <c r="H20">
        <v>59664929</v>
      </c>
      <c r="I20" t="s">
        <v>131</v>
      </c>
    </row>
    <row r="21" spans="1:9" x14ac:dyDescent="0.25">
      <c r="A21">
        <v>7391086137</v>
      </c>
      <c r="B21" t="s">
        <v>165</v>
      </c>
      <c r="C21" t="s">
        <v>128</v>
      </c>
      <c r="D21" t="s">
        <v>129</v>
      </c>
      <c r="E21" t="s">
        <v>166</v>
      </c>
      <c r="F21">
        <v>40.708440000000003</v>
      </c>
      <c r="G21">
        <v>-74.004729999999995</v>
      </c>
      <c r="H21">
        <v>59664929</v>
      </c>
      <c r="I21" t="s">
        <v>131</v>
      </c>
    </row>
    <row r="22" spans="1:9" x14ac:dyDescent="0.25">
      <c r="A22">
        <v>7391086083</v>
      </c>
      <c r="B22" t="s">
        <v>165</v>
      </c>
      <c r="C22" t="s">
        <v>128</v>
      </c>
      <c r="D22" t="s">
        <v>129</v>
      </c>
      <c r="E22" t="s">
        <v>166</v>
      </c>
      <c r="F22">
        <v>40.708440000000003</v>
      </c>
      <c r="G22">
        <v>-74.004729999999995</v>
      </c>
      <c r="H22">
        <v>59664929</v>
      </c>
      <c r="I22" t="s">
        <v>131</v>
      </c>
    </row>
    <row r="23" spans="1:9" x14ac:dyDescent="0.25">
      <c r="A23">
        <v>7391086071</v>
      </c>
      <c r="B23" t="s">
        <v>165</v>
      </c>
      <c r="C23" t="s">
        <v>128</v>
      </c>
      <c r="D23" t="s">
        <v>129</v>
      </c>
      <c r="E23" t="s">
        <v>166</v>
      </c>
      <c r="F23">
        <v>40.708440000000003</v>
      </c>
      <c r="G23">
        <v>-74.004729999999995</v>
      </c>
      <c r="H23">
        <v>59664929</v>
      </c>
      <c r="I23" t="s">
        <v>131</v>
      </c>
    </row>
    <row r="24" spans="1:9" x14ac:dyDescent="0.25">
      <c r="A24">
        <v>7937998362</v>
      </c>
      <c r="B24" t="s">
        <v>167</v>
      </c>
      <c r="C24" t="s">
        <v>128</v>
      </c>
      <c r="D24" t="s">
        <v>168</v>
      </c>
      <c r="E24" t="s">
        <v>169</v>
      </c>
      <c r="F24">
        <v>40.733055</v>
      </c>
      <c r="G24">
        <v>-74.004140000000007</v>
      </c>
      <c r="H24">
        <v>59659916</v>
      </c>
      <c r="I24" t="s">
        <v>134</v>
      </c>
    </row>
    <row r="25" spans="1:9" x14ac:dyDescent="0.25">
      <c r="A25">
        <v>7937998374</v>
      </c>
      <c r="B25" t="s">
        <v>170</v>
      </c>
      <c r="C25" t="s">
        <v>128</v>
      </c>
      <c r="D25" t="s">
        <v>168</v>
      </c>
      <c r="E25" t="s">
        <v>171</v>
      </c>
      <c r="F25">
        <v>40.731346000000002</v>
      </c>
      <c r="G25">
        <v>-74.004019999999997</v>
      </c>
      <c r="H25">
        <v>636397773</v>
      </c>
      <c r="I25" t="s">
        <v>131</v>
      </c>
    </row>
    <row r="26" spans="1:9" hidden="1" x14ac:dyDescent="0.25">
      <c r="A26">
        <v>7937992967</v>
      </c>
      <c r="B26" t="s">
        <v>172</v>
      </c>
      <c r="C26" t="s">
        <v>173</v>
      </c>
    </row>
    <row r="27" spans="1:9" x14ac:dyDescent="0.25">
      <c r="A27">
        <v>7937998350</v>
      </c>
      <c r="B27" t="s">
        <v>174</v>
      </c>
      <c r="C27" t="s">
        <v>128</v>
      </c>
      <c r="D27" t="s">
        <v>168</v>
      </c>
      <c r="E27" t="s">
        <v>175</v>
      </c>
      <c r="F27">
        <v>40.733400000000003</v>
      </c>
      <c r="G27">
        <v>-74.003860000000003</v>
      </c>
      <c r="H27">
        <v>59664829</v>
      </c>
      <c r="I27" t="s">
        <v>134</v>
      </c>
    </row>
    <row r="28" spans="1:9" x14ac:dyDescent="0.25">
      <c r="A28">
        <v>7937998386</v>
      </c>
      <c r="B28" t="s">
        <v>176</v>
      </c>
      <c r="C28" t="s">
        <v>128</v>
      </c>
      <c r="D28" t="s">
        <v>168</v>
      </c>
      <c r="E28" t="s">
        <v>177</v>
      </c>
      <c r="F28">
        <v>40.733162</v>
      </c>
      <c r="G28">
        <v>-74.003389999999996</v>
      </c>
      <c r="H28">
        <v>59659922</v>
      </c>
      <c r="I28" t="s">
        <v>134</v>
      </c>
    </row>
    <row r="29" spans="1:9" x14ac:dyDescent="0.25">
      <c r="A29">
        <v>7937998349</v>
      </c>
      <c r="B29" t="s">
        <v>178</v>
      </c>
      <c r="C29" t="s">
        <v>128</v>
      </c>
      <c r="D29" t="s">
        <v>168</v>
      </c>
      <c r="E29" t="s">
        <v>179</v>
      </c>
      <c r="F29">
        <v>40.733635</v>
      </c>
      <c r="G29">
        <v>-74.003050000000002</v>
      </c>
      <c r="H29">
        <v>59664829</v>
      </c>
      <c r="I29" t="s">
        <v>131</v>
      </c>
    </row>
    <row r="30" spans="1:9" x14ac:dyDescent="0.25">
      <c r="A30">
        <v>7937993893</v>
      </c>
      <c r="B30" t="s">
        <v>180</v>
      </c>
      <c r="C30" t="s">
        <v>128</v>
      </c>
      <c r="D30" t="s">
        <v>168</v>
      </c>
      <c r="E30" t="s">
        <v>181</v>
      </c>
      <c r="F30">
        <v>40.734383000000001</v>
      </c>
      <c r="G30">
        <v>-74.002449999999996</v>
      </c>
      <c r="H30">
        <v>59659986</v>
      </c>
      <c r="I30" t="s">
        <v>134</v>
      </c>
    </row>
    <row r="31" spans="1:9" x14ac:dyDescent="0.25">
      <c r="A31">
        <v>7937990776</v>
      </c>
      <c r="B31" t="s">
        <v>182</v>
      </c>
      <c r="C31" t="s">
        <v>128</v>
      </c>
      <c r="D31" t="s">
        <v>168</v>
      </c>
      <c r="E31" t="s">
        <v>183</v>
      </c>
      <c r="F31">
        <v>40.733049999999999</v>
      </c>
      <c r="G31">
        <v>-74.002390000000005</v>
      </c>
      <c r="H31">
        <v>59659992</v>
      </c>
      <c r="I31" t="s">
        <v>134</v>
      </c>
    </row>
    <row r="32" spans="1:9" x14ac:dyDescent="0.25">
      <c r="A32">
        <v>7937990752</v>
      </c>
      <c r="B32" t="s">
        <v>184</v>
      </c>
      <c r="C32" t="s">
        <v>128</v>
      </c>
      <c r="D32" t="s">
        <v>168</v>
      </c>
      <c r="E32" t="s">
        <v>185</v>
      </c>
      <c r="F32">
        <v>40.732999999999997</v>
      </c>
      <c r="G32">
        <v>-74.002340000000004</v>
      </c>
      <c r="H32">
        <v>59659992</v>
      </c>
      <c r="I32" t="s">
        <v>134</v>
      </c>
    </row>
    <row r="33" spans="1:9" x14ac:dyDescent="0.25">
      <c r="A33">
        <v>7937999627</v>
      </c>
      <c r="B33" t="s">
        <v>186</v>
      </c>
      <c r="C33" t="s">
        <v>128</v>
      </c>
      <c r="D33" t="s">
        <v>168</v>
      </c>
      <c r="E33" t="s">
        <v>187</v>
      </c>
      <c r="F33">
        <v>40.732970000000002</v>
      </c>
      <c r="G33">
        <v>-74.002319999999997</v>
      </c>
      <c r="H33">
        <v>59659992</v>
      </c>
      <c r="I33" t="s">
        <v>134</v>
      </c>
    </row>
    <row r="34" spans="1:9" x14ac:dyDescent="0.25">
      <c r="A34">
        <v>7937990739</v>
      </c>
      <c r="B34" t="s">
        <v>186</v>
      </c>
      <c r="C34" t="s">
        <v>128</v>
      </c>
      <c r="D34" t="s">
        <v>168</v>
      </c>
      <c r="E34" t="s">
        <v>187</v>
      </c>
      <c r="F34">
        <v>40.732970000000002</v>
      </c>
      <c r="G34">
        <v>-74.002319999999997</v>
      </c>
      <c r="H34">
        <v>59659992</v>
      </c>
      <c r="I34" t="s">
        <v>134</v>
      </c>
    </row>
    <row r="35" spans="1:9" x14ac:dyDescent="0.25">
      <c r="A35">
        <v>7937990697</v>
      </c>
      <c r="B35" t="s">
        <v>188</v>
      </c>
      <c r="C35" t="s">
        <v>128</v>
      </c>
      <c r="D35" t="s">
        <v>168</v>
      </c>
      <c r="E35" t="s">
        <v>189</v>
      </c>
      <c r="F35">
        <v>40.732959999999999</v>
      </c>
      <c r="G35">
        <v>-74.002309999999994</v>
      </c>
      <c r="H35">
        <v>59659992</v>
      </c>
      <c r="I35" t="s">
        <v>134</v>
      </c>
    </row>
    <row r="36" spans="1:9" x14ac:dyDescent="0.25">
      <c r="A36">
        <v>7937998325</v>
      </c>
      <c r="B36" t="s">
        <v>190</v>
      </c>
      <c r="C36" t="s">
        <v>128</v>
      </c>
      <c r="D36" t="s">
        <v>168</v>
      </c>
      <c r="E36" t="s">
        <v>191</v>
      </c>
      <c r="F36">
        <v>40.733809999999998</v>
      </c>
      <c r="G36">
        <v>-74.001853999999994</v>
      </c>
      <c r="H36">
        <v>59661188</v>
      </c>
      <c r="I36" t="s">
        <v>131</v>
      </c>
    </row>
    <row r="37" spans="1:9" x14ac:dyDescent="0.25">
      <c r="A37">
        <v>7937998337</v>
      </c>
      <c r="B37" t="s">
        <v>190</v>
      </c>
      <c r="C37" t="s">
        <v>128</v>
      </c>
      <c r="D37" t="s">
        <v>168</v>
      </c>
      <c r="E37" t="s">
        <v>191</v>
      </c>
      <c r="F37">
        <v>40.733809999999998</v>
      </c>
      <c r="G37">
        <v>-74.001853999999994</v>
      </c>
      <c r="H37">
        <v>59661188</v>
      </c>
      <c r="I37" t="s">
        <v>131</v>
      </c>
    </row>
    <row r="38" spans="1:9" x14ac:dyDescent="0.25">
      <c r="A38">
        <v>7937999494</v>
      </c>
      <c r="B38" t="s">
        <v>192</v>
      </c>
      <c r="C38" t="s">
        <v>128</v>
      </c>
      <c r="D38" t="s">
        <v>129</v>
      </c>
      <c r="E38" t="s">
        <v>193</v>
      </c>
      <c r="F38">
        <v>40.732353000000003</v>
      </c>
      <c r="G38">
        <v>-74.001750000000001</v>
      </c>
      <c r="H38">
        <v>59660019</v>
      </c>
      <c r="I38" t="s">
        <v>131</v>
      </c>
    </row>
    <row r="39" spans="1:9" x14ac:dyDescent="0.25">
      <c r="A39">
        <v>7937998842</v>
      </c>
      <c r="B39" t="s">
        <v>192</v>
      </c>
      <c r="C39" t="s">
        <v>128</v>
      </c>
      <c r="D39" t="s">
        <v>129</v>
      </c>
      <c r="E39" t="s">
        <v>193</v>
      </c>
      <c r="F39">
        <v>40.732353000000003</v>
      </c>
      <c r="G39">
        <v>-74.001750000000001</v>
      </c>
      <c r="H39">
        <v>59660019</v>
      </c>
      <c r="I39" t="s">
        <v>131</v>
      </c>
    </row>
    <row r="40" spans="1:9" x14ac:dyDescent="0.25">
      <c r="A40">
        <v>7937998295</v>
      </c>
      <c r="B40" t="s">
        <v>194</v>
      </c>
      <c r="C40" t="s">
        <v>128</v>
      </c>
      <c r="D40" t="s">
        <v>129</v>
      </c>
      <c r="E40" t="s">
        <v>195</v>
      </c>
      <c r="F40">
        <v>40.732852999999999</v>
      </c>
      <c r="G40">
        <v>-74.001469999999998</v>
      </c>
      <c r="H40">
        <v>59660018</v>
      </c>
      <c r="I40" t="s">
        <v>131</v>
      </c>
    </row>
    <row r="41" spans="1:9" x14ac:dyDescent="0.25">
      <c r="A41">
        <v>7937998398</v>
      </c>
      <c r="B41" t="s">
        <v>196</v>
      </c>
      <c r="C41" t="s">
        <v>128</v>
      </c>
      <c r="D41" t="s">
        <v>168</v>
      </c>
      <c r="E41" t="s">
        <v>197</v>
      </c>
      <c r="F41">
        <v>40.731887999999998</v>
      </c>
      <c r="G41">
        <v>-74.001180000000005</v>
      </c>
      <c r="H41">
        <v>59660020</v>
      </c>
      <c r="I41" t="s">
        <v>131</v>
      </c>
    </row>
    <row r="42" spans="1:9" x14ac:dyDescent="0.25">
      <c r="A42">
        <v>7937995191</v>
      </c>
      <c r="B42" t="s">
        <v>198</v>
      </c>
      <c r="C42" t="s">
        <v>128</v>
      </c>
      <c r="D42" t="s">
        <v>129</v>
      </c>
      <c r="E42" t="s">
        <v>199</v>
      </c>
      <c r="F42">
        <v>40.723610000000001</v>
      </c>
      <c r="G42">
        <v>-74.000609999999995</v>
      </c>
      <c r="H42">
        <v>634256792</v>
      </c>
      <c r="I42" t="s">
        <v>134</v>
      </c>
    </row>
    <row r="43" spans="1:9" x14ac:dyDescent="0.25">
      <c r="A43">
        <v>7937993900</v>
      </c>
      <c r="B43" t="s">
        <v>200</v>
      </c>
      <c r="C43" t="s">
        <v>128</v>
      </c>
      <c r="D43" t="s">
        <v>129</v>
      </c>
      <c r="E43" t="s">
        <v>201</v>
      </c>
      <c r="F43">
        <v>40.730640000000001</v>
      </c>
      <c r="G43">
        <v>-74.000410000000002</v>
      </c>
      <c r="H43">
        <v>59660026</v>
      </c>
      <c r="I43" t="s">
        <v>131</v>
      </c>
    </row>
    <row r="44" spans="1:9" x14ac:dyDescent="0.25">
      <c r="A44">
        <v>7937995233</v>
      </c>
      <c r="B44" t="s">
        <v>202</v>
      </c>
      <c r="C44" t="s">
        <v>128</v>
      </c>
      <c r="D44" t="s">
        <v>129</v>
      </c>
      <c r="E44" t="s">
        <v>203</v>
      </c>
      <c r="F44">
        <v>40.723666999999999</v>
      </c>
      <c r="G44">
        <v>-74.000243999999995</v>
      </c>
      <c r="H44">
        <v>59661998</v>
      </c>
      <c r="I44" t="s">
        <v>134</v>
      </c>
    </row>
    <row r="45" spans="1:9" x14ac:dyDescent="0.25">
      <c r="A45">
        <v>7937995269</v>
      </c>
      <c r="B45" t="s">
        <v>204</v>
      </c>
      <c r="C45" t="s">
        <v>128</v>
      </c>
      <c r="D45" t="s">
        <v>129</v>
      </c>
      <c r="E45" t="s">
        <v>205</v>
      </c>
      <c r="F45">
        <v>40.725192999999997</v>
      </c>
      <c r="G45">
        <v>-73.999854999999997</v>
      </c>
      <c r="H45">
        <v>59662023</v>
      </c>
      <c r="I45" t="s">
        <v>134</v>
      </c>
    </row>
    <row r="46" spans="1:9" x14ac:dyDescent="0.25">
      <c r="A46">
        <v>7937995257</v>
      </c>
      <c r="B46" t="s">
        <v>206</v>
      </c>
      <c r="C46" t="s">
        <v>128</v>
      </c>
      <c r="D46" t="s">
        <v>129</v>
      </c>
      <c r="E46" t="s">
        <v>207</v>
      </c>
      <c r="F46">
        <v>40.725104999999999</v>
      </c>
      <c r="G46">
        <v>-73.999669999999995</v>
      </c>
      <c r="H46">
        <v>59662023</v>
      </c>
      <c r="I46" t="s">
        <v>134</v>
      </c>
    </row>
    <row r="47" spans="1:9" x14ac:dyDescent="0.25">
      <c r="A47">
        <v>7937995245</v>
      </c>
      <c r="B47" t="s">
        <v>208</v>
      </c>
      <c r="C47" t="s">
        <v>128</v>
      </c>
      <c r="D47" t="s">
        <v>129</v>
      </c>
      <c r="E47" t="s">
        <v>209</v>
      </c>
      <c r="F47">
        <v>40.725017999999999</v>
      </c>
      <c r="G47">
        <v>-73.999499999999998</v>
      </c>
      <c r="H47">
        <v>59662023</v>
      </c>
      <c r="I47" t="s">
        <v>134</v>
      </c>
    </row>
    <row r="48" spans="1:9" x14ac:dyDescent="0.25">
      <c r="A48">
        <v>7937999652</v>
      </c>
      <c r="B48" t="s">
        <v>210</v>
      </c>
      <c r="C48" t="s">
        <v>128</v>
      </c>
      <c r="D48" t="s">
        <v>129</v>
      </c>
      <c r="E48" t="s">
        <v>211</v>
      </c>
      <c r="F48">
        <v>40.724899999999998</v>
      </c>
      <c r="G48">
        <v>-73.999260000000007</v>
      </c>
      <c r="H48">
        <v>59653749</v>
      </c>
      <c r="I48" t="s">
        <v>134</v>
      </c>
    </row>
    <row r="49" spans="1:9" x14ac:dyDescent="0.25">
      <c r="A49">
        <v>7932310544</v>
      </c>
      <c r="B49" t="s">
        <v>212</v>
      </c>
      <c r="C49" t="s">
        <v>128</v>
      </c>
      <c r="D49" t="s">
        <v>129</v>
      </c>
      <c r="E49" t="s">
        <v>213</v>
      </c>
      <c r="F49">
        <v>40.727867000000003</v>
      </c>
      <c r="G49">
        <v>-73.999213999999995</v>
      </c>
      <c r="H49">
        <v>59662012</v>
      </c>
      <c r="I49" t="s">
        <v>134</v>
      </c>
    </row>
    <row r="50" spans="1:9" x14ac:dyDescent="0.25">
      <c r="A50">
        <v>7937995282</v>
      </c>
      <c r="B50" t="s">
        <v>214</v>
      </c>
      <c r="C50" t="s">
        <v>128</v>
      </c>
      <c r="D50" t="s">
        <v>129</v>
      </c>
      <c r="E50" t="s">
        <v>215</v>
      </c>
      <c r="F50">
        <v>40.725292000000003</v>
      </c>
      <c r="G50">
        <v>-73.999189999999999</v>
      </c>
      <c r="H50">
        <v>59653747</v>
      </c>
      <c r="I50" t="s">
        <v>134</v>
      </c>
    </row>
    <row r="51" spans="1:9" x14ac:dyDescent="0.25">
      <c r="A51">
        <v>7937995270</v>
      </c>
      <c r="B51" t="s">
        <v>216</v>
      </c>
      <c r="C51" t="s">
        <v>128</v>
      </c>
      <c r="D51" t="s">
        <v>129</v>
      </c>
      <c r="E51" t="s">
        <v>217</v>
      </c>
      <c r="F51">
        <v>40.725099999999998</v>
      </c>
      <c r="G51">
        <v>-73.999179999999996</v>
      </c>
      <c r="H51">
        <v>59653747</v>
      </c>
      <c r="I51" t="s">
        <v>131</v>
      </c>
    </row>
    <row r="52" spans="1:9" x14ac:dyDescent="0.25">
      <c r="A52">
        <v>7937994757</v>
      </c>
      <c r="B52" t="s">
        <v>218</v>
      </c>
      <c r="C52" t="s">
        <v>128</v>
      </c>
      <c r="D52" t="s">
        <v>129</v>
      </c>
      <c r="E52" t="s">
        <v>219</v>
      </c>
      <c r="F52">
        <v>40.727899999999998</v>
      </c>
      <c r="G52">
        <v>-73.999179999999996</v>
      </c>
      <c r="H52">
        <v>59662012</v>
      </c>
      <c r="I52" t="s">
        <v>134</v>
      </c>
    </row>
    <row r="53" spans="1:9" x14ac:dyDescent="0.25">
      <c r="A53">
        <v>7937994770</v>
      </c>
      <c r="B53" t="s">
        <v>220</v>
      </c>
      <c r="C53" t="s">
        <v>128</v>
      </c>
      <c r="D53" t="s">
        <v>129</v>
      </c>
      <c r="E53" t="s">
        <v>221</v>
      </c>
      <c r="F53">
        <v>40.727919999999997</v>
      </c>
      <c r="G53">
        <v>-73.999170000000007</v>
      </c>
      <c r="H53">
        <v>59662012</v>
      </c>
      <c r="I53" t="s">
        <v>134</v>
      </c>
    </row>
    <row r="54" spans="1:9" x14ac:dyDescent="0.25">
      <c r="A54">
        <v>7391082776</v>
      </c>
      <c r="B54" t="s">
        <v>222</v>
      </c>
      <c r="C54" t="s">
        <v>128</v>
      </c>
      <c r="D54" t="s">
        <v>129</v>
      </c>
      <c r="E54" t="s">
        <v>223</v>
      </c>
      <c r="F54">
        <v>40.725320000000004</v>
      </c>
      <c r="G54">
        <v>-73.999170000000007</v>
      </c>
      <c r="H54">
        <v>59653747</v>
      </c>
      <c r="I54" t="s">
        <v>134</v>
      </c>
    </row>
    <row r="55" spans="1:9" x14ac:dyDescent="0.25">
      <c r="A55">
        <v>7937994769</v>
      </c>
      <c r="B55" t="s">
        <v>220</v>
      </c>
      <c r="C55" t="s">
        <v>128</v>
      </c>
      <c r="D55" t="s">
        <v>129</v>
      </c>
      <c r="E55" t="s">
        <v>221</v>
      </c>
      <c r="F55">
        <v>40.727919999999997</v>
      </c>
      <c r="G55">
        <v>-73.999170000000007</v>
      </c>
      <c r="H55">
        <v>59662012</v>
      </c>
      <c r="I55" t="s">
        <v>134</v>
      </c>
    </row>
    <row r="56" spans="1:9" x14ac:dyDescent="0.25">
      <c r="A56">
        <v>7932310568</v>
      </c>
      <c r="B56" t="s">
        <v>224</v>
      </c>
      <c r="C56" t="s">
        <v>128</v>
      </c>
      <c r="D56" t="s">
        <v>129</v>
      </c>
      <c r="E56" t="s">
        <v>225</v>
      </c>
      <c r="F56">
        <v>40.727974000000003</v>
      </c>
      <c r="G56">
        <v>-73.999120000000005</v>
      </c>
      <c r="H56">
        <v>59662012</v>
      </c>
      <c r="I56" t="s">
        <v>134</v>
      </c>
    </row>
    <row r="57" spans="1:9" x14ac:dyDescent="0.25">
      <c r="A57">
        <v>7937994745</v>
      </c>
      <c r="B57" t="s">
        <v>226</v>
      </c>
      <c r="C57" t="s">
        <v>128</v>
      </c>
      <c r="D57" t="s">
        <v>129</v>
      </c>
      <c r="E57" t="s">
        <v>227</v>
      </c>
      <c r="F57">
        <v>40.727992999999998</v>
      </c>
      <c r="G57">
        <v>-73.999110000000002</v>
      </c>
      <c r="H57">
        <v>59662012</v>
      </c>
      <c r="I57" t="s">
        <v>134</v>
      </c>
    </row>
    <row r="58" spans="1:9" x14ac:dyDescent="0.25">
      <c r="A58">
        <v>7932310581</v>
      </c>
      <c r="B58" t="s">
        <v>226</v>
      </c>
      <c r="C58" t="s">
        <v>128</v>
      </c>
      <c r="D58" t="s">
        <v>129</v>
      </c>
      <c r="E58" t="s">
        <v>227</v>
      </c>
      <c r="F58">
        <v>40.727992999999998</v>
      </c>
      <c r="G58">
        <v>-73.999110000000002</v>
      </c>
      <c r="H58">
        <v>59662012</v>
      </c>
      <c r="I58" t="s">
        <v>134</v>
      </c>
    </row>
    <row r="59" spans="1:9" x14ac:dyDescent="0.25">
      <c r="A59">
        <v>7937998283</v>
      </c>
      <c r="B59" t="s">
        <v>228</v>
      </c>
      <c r="C59" t="s">
        <v>128</v>
      </c>
      <c r="D59" t="s">
        <v>129</v>
      </c>
      <c r="E59" t="s">
        <v>229</v>
      </c>
      <c r="F59">
        <v>40.729846999999999</v>
      </c>
      <c r="G59">
        <v>-73.999070000000003</v>
      </c>
      <c r="H59">
        <v>59653361</v>
      </c>
      <c r="I59" t="s">
        <v>134</v>
      </c>
    </row>
    <row r="60" spans="1:9" x14ac:dyDescent="0.25">
      <c r="A60">
        <v>7932310295</v>
      </c>
      <c r="B60" t="s">
        <v>230</v>
      </c>
      <c r="C60" t="s">
        <v>128</v>
      </c>
      <c r="D60" t="s">
        <v>129</v>
      </c>
      <c r="E60" t="s">
        <v>231</v>
      </c>
      <c r="F60">
        <v>40.722667999999999</v>
      </c>
      <c r="G60">
        <v>-73.999030000000005</v>
      </c>
      <c r="H60">
        <v>59662000</v>
      </c>
      <c r="I60" t="s">
        <v>131</v>
      </c>
    </row>
    <row r="61" spans="1:9" x14ac:dyDescent="0.25">
      <c r="A61">
        <v>7391082764</v>
      </c>
      <c r="B61" t="s">
        <v>232</v>
      </c>
      <c r="C61" t="s">
        <v>128</v>
      </c>
      <c r="D61" t="s">
        <v>129</v>
      </c>
      <c r="E61" t="s">
        <v>233</v>
      </c>
      <c r="F61">
        <v>40.725276999999998</v>
      </c>
      <c r="G61">
        <v>-73.999030000000005</v>
      </c>
      <c r="H61">
        <v>59653747</v>
      </c>
      <c r="I61" t="s">
        <v>131</v>
      </c>
    </row>
    <row r="62" spans="1:9" x14ac:dyDescent="0.25">
      <c r="A62">
        <v>7932310593</v>
      </c>
      <c r="B62" t="s">
        <v>234</v>
      </c>
      <c r="C62" t="s">
        <v>128</v>
      </c>
      <c r="D62" t="s">
        <v>129</v>
      </c>
      <c r="E62" t="s">
        <v>235</v>
      </c>
      <c r="F62">
        <v>40.728133999999997</v>
      </c>
      <c r="G62">
        <v>-73.998985000000005</v>
      </c>
      <c r="H62">
        <v>59653741</v>
      </c>
      <c r="I62" t="s">
        <v>134</v>
      </c>
    </row>
    <row r="63" spans="1:9" x14ac:dyDescent="0.25">
      <c r="A63">
        <v>7937994721</v>
      </c>
      <c r="B63" t="s">
        <v>236</v>
      </c>
      <c r="C63" t="s">
        <v>128</v>
      </c>
      <c r="D63" t="s">
        <v>129</v>
      </c>
      <c r="E63" t="s">
        <v>237</v>
      </c>
      <c r="F63">
        <v>40.728400000000001</v>
      </c>
      <c r="G63">
        <v>-73.998763999999994</v>
      </c>
      <c r="H63">
        <v>59653741</v>
      </c>
      <c r="I63" t="s">
        <v>134</v>
      </c>
    </row>
    <row r="64" spans="1:9" x14ac:dyDescent="0.25">
      <c r="A64">
        <v>7391086022</v>
      </c>
      <c r="B64" t="s">
        <v>238</v>
      </c>
      <c r="C64" t="s">
        <v>128</v>
      </c>
      <c r="D64" t="s">
        <v>129</v>
      </c>
      <c r="E64" t="s">
        <v>239</v>
      </c>
      <c r="F64">
        <v>40.713653999999998</v>
      </c>
      <c r="G64">
        <v>-73.998729999999995</v>
      </c>
      <c r="H64">
        <v>59653818</v>
      </c>
      <c r="I64" t="s">
        <v>134</v>
      </c>
    </row>
    <row r="65" spans="1:9" x14ac:dyDescent="0.25">
      <c r="A65">
        <v>7391086319</v>
      </c>
      <c r="B65" t="s">
        <v>240</v>
      </c>
      <c r="C65" t="s">
        <v>128</v>
      </c>
      <c r="D65" t="s">
        <v>129</v>
      </c>
      <c r="E65" t="s">
        <v>241</v>
      </c>
      <c r="F65">
        <v>40.733319999999999</v>
      </c>
      <c r="G65">
        <v>-73.998710000000003</v>
      </c>
      <c r="H65">
        <v>59653352</v>
      </c>
      <c r="I65" t="s">
        <v>131</v>
      </c>
    </row>
    <row r="66" spans="1:9" x14ac:dyDescent="0.25">
      <c r="A66">
        <v>7391086320</v>
      </c>
      <c r="B66" t="s">
        <v>242</v>
      </c>
      <c r="C66" t="s">
        <v>128</v>
      </c>
      <c r="D66" t="s">
        <v>129</v>
      </c>
      <c r="E66" t="s">
        <v>243</v>
      </c>
      <c r="F66">
        <v>40.734737000000003</v>
      </c>
      <c r="G66">
        <v>-73.998665000000003</v>
      </c>
      <c r="H66">
        <v>59653346</v>
      </c>
      <c r="I66" t="s">
        <v>131</v>
      </c>
    </row>
    <row r="67" spans="1:9" x14ac:dyDescent="0.25">
      <c r="A67">
        <v>7391082170</v>
      </c>
      <c r="B67" t="s">
        <v>244</v>
      </c>
      <c r="C67" t="s">
        <v>128</v>
      </c>
      <c r="D67" t="s">
        <v>129</v>
      </c>
      <c r="E67" t="s">
        <v>245</v>
      </c>
      <c r="F67">
        <v>40.733105000000002</v>
      </c>
      <c r="G67">
        <v>-73.998509999999996</v>
      </c>
      <c r="H67">
        <v>59653352</v>
      </c>
      <c r="I67" t="s">
        <v>134</v>
      </c>
    </row>
    <row r="68" spans="1:9" x14ac:dyDescent="0.25">
      <c r="A68">
        <v>7391085730</v>
      </c>
      <c r="B68" t="s">
        <v>246</v>
      </c>
      <c r="C68" t="s">
        <v>128</v>
      </c>
      <c r="D68" t="s">
        <v>129</v>
      </c>
      <c r="E68" t="s">
        <v>247</v>
      </c>
      <c r="F68">
        <v>40.715473000000003</v>
      </c>
      <c r="G68">
        <v>-73.998504999999994</v>
      </c>
      <c r="H68">
        <v>59653813</v>
      </c>
      <c r="I68" t="s">
        <v>131</v>
      </c>
    </row>
    <row r="69" spans="1:9" x14ac:dyDescent="0.25">
      <c r="A69">
        <v>7937994605</v>
      </c>
      <c r="B69" t="s">
        <v>248</v>
      </c>
      <c r="C69" t="s">
        <v>128</v>
      </c>
      <c r="D69" t="s">
        <v>129</v>
      </c>
      <c r="E69" t="s">
        <v>249</v>
      </c>
      <c r="F69">
        <v>40.723346999999997</v>
      </c>
      <c r="G69">
        <v>-73.998450000000005</v>
      </c>
      <c r="H69">
        <v>59653757</v>
      </c>
      <c r="I69" t="s">
        <v>131</v>
      </c>
    </row>
    <row r="70" spans="1:9" x14ac:dyDescent="0.25">
      <c r="A70">
        <v>7937994174</v>
      </c>
      <c r="B70" t="s">
        <v>250</v>
      </c>
      <c r="C70" t="s">
        <v>128</v>
      </c>
      <c r="D70" t="s">
        <v>129</v>
      </c>
      <c r="E70" t="s">
        <v>251</v>
      </c>
      <c r="F70">
        <v>40.722923000000002</v>
      </c>
      <c r="G70">
        <v>-73.998435999999998</v>
      </c>
      <c r="H70">
        <v>59653766</v>
      </c>
      <c r="I70" t="s">
        <v>131</v>
      </c>
    </row>
    <row r="71" spans="1:9" x14ac:dyDescent="0.25">
      <c r="A71">
        <v>7932310600</v>
      </c>
      <c r="B71" t="s">
        <v>252</v>
      </c>
      <c r="C71" t="s">
        <v>128</v>
      </c>
      <c r="D71" t="s">
        <v>129</v>
      </c>
      <c r="E71" t="s">
        <v>253</v>
      </c>
      <c r="F71">
        <v>40.728886000000003</v>
      </c>
      <c r="G71">
        <v>-73.998350000000002</v>
      </c>
      <c r="H71">
        <v>59653741</v>
      </c>
      <c r="I71" t="s">
        <v>134</v>
      </c>
    </row>
    <row r="72" spans="1:9" x14ac:dyDescent="0.25">
      <c r="A72">
        <v>7937995324</v>
      </c>
      <c r="B72" t="s">
        <v>254</v>
      </c>
      <c r="C72" t="s">
        <v>128</v>
      </c>
      <c r="D72" t="s">
        <v>129</v>
      </c>
      <c r="E72" t="s">
        <v>255</v>
      </c>
      <c r="F72">
        <v>40.729472999999999</v>
      </c>
      <c r="G72">
        <v>-73.998320000000007</v>
      </c>
      <c r="H72">
        <v>59653739</v>
      </c>
      <c r="I72" t="s">
        <v>134</v>
      </c>
    </row>
    <row r="73" spans="1:9" x14ac:dyDescent="0.25">
      <c r="A73">
        <v>7937995348</v>
      </c>
      <c r="B73" t="s">
        <v>254</v>
      </c>
      <c r="C73" t="s">
        <v>128</v>
      </c>
      <c r="D73" t="s">
        <v>129</v>
      </c>
      <c r="E73" t="s">
        <v>255</v>
      </c>
      <c r="F73">
        <v>40.729472999999999</v>
      </c>
      <c r="G73">
        <v>-73.998320000000007</v>
      </c>
      <c r="H73">
        <v>59653739</v>
      </c>
      <c r="I73" t="s">
        <v>134</v>
      </c>
    </row>
    <row r="74" spans="1:9" x14ac:dyDescent="0.25">
      <c r="A74">
        <v>7391082168</v>
      </c>
      <c r="B74" t="s">
        <v>256</v>
      </c>
      <c r="C74" t="s">
        <v>128</v>
      </c>
      <c r="D74" t="s">
        <v>129</v>
      </c>
      <c r="E74" t="s">
        <v>257</v>
      </c>
      <c r="F74">
        <v>40.733024999999998</v>
      </c>
      <c r="G74">
        <v>-73.998313999999993</v>
      </c>
      <c r="H74">
        <v>59653352</v>
      </c>
      <c r="I74" t="s">
        <v>134</v>
      </c>
    </row>
    <row r="75" spans="1:9" x14ac:dyDescent="0.25">
      <c r="A75">
        <v>7937998994</v>
      </c>
      <c r="B75" t="s">
        <v>258</v>
      </c>
      <c r="C75" t="s">
        <v>128</v>
      </c>
      <c r="D75" t="s">
        <v>129</v>
      </c>
      <c r="E75" t="s">
        <v>259</v>
      </c>
      <c r="F75">
        <v>40.724049999999998</v>
      </c>
      <c r="G75">
        <v>-73.99803</v>
      </c>
      <c r="H75">
        <v>59653757</v>
      </c>
      <c r="I75" t="s">
        <v>134</v>
      </c>
    </row>
    <row r="76" spans="1:9" x14ac:dyDescent="0.25">
      <c r="A76">
        <v>7391084827</v>
      </c>
      <c r="B76" t="s">
        <v>260</v>
      </c>
      <c r="C76" t="s">
        <v>128</v>
      </c>
      <c r="D76" t="s">
        <v>129</v>
      </c>
      <c r="E76" t="s">
        <v>261</v>
      </c>
      <c r="F76">
        <v>40.725245999999999</v>
      </c>
      <c r="G76">
        <v>-73.997985999999997</v>
      </c>
      <c r="H76">
        <v>59653752</v>
      </c>
      <c r="I76" t="s">
        <v>131</v>
      </c>
    </row>
    <row r="77" spans="1:9" x14ac:dyDescent="0.25">
      <c r="A77">
        <v>7391084815</v>
      </c>
      <c r="B77" t="s">
        <v>260</v>
      </c>
      <c r="C77" t="s">
        <v>128</v>
      </c>
      <c r="D77" t="s">
        <v>129</v>
      </c>
      <c r="E77" t="s">
        <v>261</v>
      </c>
      <c r="F77">
        <v>40.725245999999999</v>
      </c>
      <c r="G77">
        <v>-73.997985999999997</v>
      </c>
      <c r="H77">
        <v>59653752</v>
      </c>
      <c r="I77" t="s">
        <v>131</v>
      </c>
    </row>
    <row r="78" spans="1:9" x14ac:dyDescent="0.25">
      <c r="A78">
        <v>7937994101</v>
      </c>
      <c r="B78" t="s">
        <v>262</v>
      </c>
      <c r="C78" t="s">
        <v>128</v>
      </c>
      <c r="D78" t="s">
        <v>129</v>
      </c>
      <c r="E78" t="s">
        <v>263</v>
      </c>
      <c r="F78">
        <v>40.722799999999999</v>
      </c>
      <c r="G78">
        <v>-73.997950000000003</v>
      </c>
      <c r="H78">
        <v>59653759</v>
      </c>
      <c r="I78" t="s">
        <v>134</v>
      </c>
    </row>
    <row r="79" spans="1:9" x14ac:dyDescent="0.25">
      <c r="A79">
        <v>7937999639</v>
      </c>
      <c r="B79" t="s">
        <v>264</v>
      </c>
      <c r="C79" t="s">
        <v>128</v>
      </c>
      <c r="D79" t="s">
        <v>129</v>
      </c>
      <c r="E79" t="s">
        <v>265</v>
      </c>
      <c r="F79">
        <v>40.72936</v>
      </c>
      <c r="G79">
        <v>-73.997929999999997</v>
      </c>
      <c r="H79">
        <v>59653370</v>
      </c>
      <c r="I79" t="s">
        <v>134</v>
      </c>
    </row>
    <row r="80" spans="1:9" x14ac:dyDescent="0.25">
      <c r="A80">
        <v>7937998910</v>
      </c>
      <c r="B80" t="s">
        <v>264</v>
      </c>
      <c r="C80" t="s">
        <v>128</v>
      </c>
      <c r="D80" t="s">
        <v>129</v>
      </c>
      <c r="E80" t="s">
        <v>265</v>
      </c>
      <c r="F80">
        <v>40.72936</v>
      </c>
      <c r="G80">
        <v>-73.997929999999997</v>
      </c>
      <c r="H80">
        <v>59653370</v>
      </c>
      <c r="I80" t="s">
        <v>134</v>
      </c>
    </row>
    <row r="81" spans="1:9" x14ac:dyDescent="0.25">
      <c r="A81">
        <v>7937991185</v>
      </c>
      <c r="B81" t="s">
        <v>264</v>
      </c>
      <c r="C81" t="s">
        <v>128</v>
      </c>
      <c r="D81" t="s">
        <v>129</v>
      </c>
      <c r="E81" t="s">
        <v>265</v>
      </c>
      <c r="F81">
        <v>40.72936</v>
      </c>
      <c r="G81">
        <v>-73.997929999999997</v>
      </c>
      <c r="H81">
        <v>59653370</v>
      </c>
      <c r="I81" t="s">
        <v>134</v>
      </c>
    </row>
    <row r="82" spans="1:9" x14ac:dyDescent="0.25">
      <c r="A82">
        <v>7937991173</v>
      </c>
      <c r="B82" t="s">
        <v>264</v>
      </c>
      <c r="C82" t="s">
        <v>128</v>
      </c>
      <c r="D82" t="s">
        <v>129</v>
      </c>
      <c r="E82" t="s">
        <v>265</v>
      </c>
      <c r="F82">
        <v>40.72936</v>
      </c>
      <c r="G82">
        <v>-73.997929999999997</v>
      </c>
      <c r="H82">
        <v>59653370</v>
      </c>
      <c r="I82" t="s">
        <v>134</v>
      </c>
    </row>
    <row r="83" spans="1:9" x14ac:dyDescent="0.25">
      <c r="A83">
        <v>7937998271</v>
      </c>
      <c r="B83" t="s">
        <v>266</v>
      </c>
      <c r="C83" t="s">
        <v>128</v>
      </c>
      <c r="D83" t="s">
        <v>129</v>
      </c>
      <c r="E83" t="s">
        <v>265</v>
      </c>
      <c r="F83">
        <v>40.72936</v>
      </c>
      <c r="G83">
        <v>-73.997929999999997</v>
      </c>
      <c r="H83">
        <v>59653370</v>
      </c>
      <c r="I83" t="s">
        <v>134</v>
      </c>
    </row>
    <row r="84" spans="1:9" x14ac:dyDescent="0.25">
      <c r="A84">
        <v>7937991124</v>
      </c>
      <c r="B84" t="s">
        <v>264</v>
      </c>
      <c r="C84" t="s">
        <v>128</v>
      </c>
      <c r="D84" t="s">
        <v>129</v>
      </c>
      <c r="E84" t="s">
        <v>265</v>
      </c>
      <c r="F84">
        <v>40.72936</v>
      </c>
      <c r="G84">
        <v>-73.997929999999997</v>
      </c>
      <c r="H84">
        <v>59653370</v>
      </c>
      <c r="I84" t="s">
        <v>134</v>
      </c>
    </row>
    <row r="85" spans="1:9" x14ac:dyDescent="0.25">
      <c r="A85">
        <v>7937993868</v>
      </c>
      <c r="B85" t="s">
        <v>264</v>
      </c>
      <c r="C85" t="s">
        <v>128</v>
      </c>
      <c r="D85" t="s">
        <v>129</v>
      </c>
      <c r="E85" t="s">
        <v>265</v>
      </c>
      <c r="F85">
        <v>40.72936</v>
      </c>
      <c r="G85">
        <v>-73.997929999999997</v>
      </c>
      <c r="H85">
        <v>59653370</v>
      </c>
      <c r="I85" t="s">
        <v>134</v>
      </c>
    </row>
    <row r="86" spans="1:9" x14ac:dyDescent="0.25">
      <c r="A86">
        <v>7391082144</v>
      </c>
      <c r="B86" t="s">
        <v>267</v>
      </c>
      <c r="C86" t="s">
        <v>128</v>
      </c>
      <c r="D86" t="s">
        <v>129</v>
      </c>
      <c r="E86" t="s">
        <v>268</v>
      </c>
      <c r="F86">
        <v>40.732930000000003</v>
      </c>
      <c r="G86">
        <v>-73.997799999999998</v>
      </c>
      <c r="H86">
        <v>59653367</v>
      </c>
      <c r="I86" t="s">
        <v>131</v>
      </c>
    </row>
    <row r="87" spans="1:9" x14ac:dyDescent="0.25">
      <c r="A87">
        <v>7937998684</v>
      </c>
      <c r="B87" t="s">
        <v>269</v>
      </c>
      <c r="C87" t="s">
        <v>128</v>
      </c>
      <c r="D87" t="s">
        <v>129</v>
      </c>
      <c r="E87" t="s">
        <v>270</v>
      </c>
      <c r="F87">
        <v>40.722645</v>
      </c>
      <c r="G87">
        <v>-73.997789999999995</v>
      </c>
      <c r="H87">
        <v>634256780</v>
      </c>
      <c r="I87" t="s">
        <v>131</v>
      </c>
    </row>
    <row r="88" spans="1:9" x14ac:dyDescent="0.25">
      <c r="A88">
        <v>7937998672</v>
      </c>
      <c r="B88" t="s">
        <v>269</v>
      </c>
      <c r="C88" t="s">
        <v>128</v>
      </c>
      <c r="D88" t="s">
        <v>129</v>
      </c>
      <c r="E88" t="s">
        <v>270</v>
      </c>
      <c r="F88">
        <v>40.722645</v>
      </c>
      <c r="G88">
        <v>-73.997789999999995</v>
      </c>
      <c r="H88">
        <v>634256780</v>
      </c>
      <c r="I88" t="s">
        <v>131</v>
      </c>
    </row>
    <row r="89" spans="1:9" x14ac:dyDescent="0.25">
      <c r="A89">
        <v>7937995180</v>
      </c>
      <c r="B89" t="s">
        <v>271</v>
      </c>
      <c r="C89" t="s">
        <v>128</v>
      </c>
      <c r="D89" t="s">
        <v>129</v>
      </c>
      <c r="E89" t="s">
        <v>272</v>
      </c>
      <c r="F89">
        <v>40.725549999999998</v>
      </c>
      <c r="G89">
        <v>-73.997733999999994</v>
      </c>
      <c r="H89">
        <v>59653752</v>
      </c>
      <c r="I89" t="s">
        <v>131</v>
      </c>
    </row>
    <row r="90" spans="1:9" x14ac:dyDescent="0.25">
      <c r="A90">
        <v>7391084839</v>
      </c>
      <c r="B90" t="s">
        <v>271</v>
      </c>
      <c r="C90" t="s">
        <v>128</v>
      </c>
      <c r="D90" t="s">
        <v>129</v>
      </c>
      <c r="E90" t="s">
        <v>272</v>
      </c>
      <c r="F90">
        <v>40.725549999999998</v>
      </c>
      <c r="G90">
        <v>-73.997733999999994</v>
      </c>
      <c r="H90">
        <v>59653752</v>
      </c>
      <c r="I90" t="s">
        <v>131</v>
      </c>
    </row>
    <row r="91" spans="1:9" x14ac:dyDescent="0.25">
      <c r="A91">
        <v>7937994113</v>
      </c>
      <c r="B91" t="s">
        <v>273</v>
      </c>
      <c r="C91" t="s">
        <v>128</v>
      </c>
      <c r="D91" t="s">
        <v>129</v>
      </c>
      <c r="E91" t="s">
        <v>274</v>
      </c>
      <c r="F91">
        <v>40.724243000000001</v>
      </c>
      <c r="G91">
        <v>-73.997696000000005</v>
      </c>
      <c r="H91">
        <v>59653754</v>
      </c>
      <c r="I91" t="s">
        <v>131</v>
      </c>
    </row>
    <row r="92" spans="1:9" x14ac:dyDescent="0.25">
      <c r="A92">
        <v>7391082156</v>
      </c>
      <c r="B92" t="s">
        <v>275</v>
      </c>
      <c r="C92" t="s">
        <v>128</v>
      </c>
      <c r="D92" t="s">
        <v>129</v>
      </c>
      <c r="E92" t="s">
        <v>276</v>
      </c>
      <c r="F92">
        <v>40.732886999999998</v>
      </c>
      <c r="G92">
        <v>-73.997696000000005</v>
      </c>
      <c r="H92">
        <v>59653367</v>
      </c>
      <c r="I92" t="s">
        <v>131</v>
      </c>
    </row>
    <row r="93" spans="1:9" x14ac:dyDescent="0.25">
      <c r="A93">
        <v>7391082740</v>
      </c>
      <c r="B93" t="s">
        <v>277</v>
      </c>
      <c r="C93" t="s">
        <v>128</v>
      </c>
      <c r="D93" t="s">
        <v>129</v>
      </c>
      <c r="E93" t="s">
        <v>278</v>
      </c>
      <c r="F93">
        <v>40.72448</v>
      </c>
      <c r="G93">
        <v>-73.997664999999998</v>
      </c>
      <c r="H93">
        <v>59653754</v>
      </c>
      <c r="I93" t="s">
        <v>134</v>
      </c>
    </row>
    <row r="94" spans="1:9" x14ac:dyDescent="0.25">
      <c r="A94">
        <v>7937994617</v>
      </c>
      <c r="B94" t="s">
        <v>279</v>
      </c>
      <c r="C94" t="s">
        <v>128</v>
      </c>
      <c r="D94" t="s">
        <v>129</v>
      </c>
      <c r="E94" t="s">
        <v>280</v>
      </c>
      <c r="F94">
        <v>40.724536999999998</v>
      </c>
      <c r="G94">
        <v>-73.997619999999998</v>
      </c>
      <c r="H94">
        <v>59653754</v>
      </c>
      <c r="I94" t="s">
        <v>134</v>
      </c>
    </row>
    <row r="95" spans="1:9" x14ac:dyDescent="0.25">
      <c r="A95">
        <v>7391085418</v>
      </c>
      <c r="B95" t="s">
        <v>281</v>
      </c>
      <c r="C95" t="s">
        <v>128</v>
      </c>
      <c r="D95" t="s">
        <v>129</v>
      </c>
      <c r="E95" t="s">
        <v>282</v>
      </c>
      <c r="F95">
        <v>40.723230000000001</v>
      </c>
      <c r="G95">
        <v>-73.997590000000002</v>
      </c>
      <c r="H95">
        <v>59653759</v>
      </c>
      <c r="I95" t="s">
        <v>134</v>
      </c>
    </row>
    <row r="96" spans="1:9" x14ac:dyDescent="0.25">
      <c r="A96">
        <v>7937998982</v>
      </c>
      <c r="B96" t="s">
        <v>283</v>
      </c>
      <c r="C96" t="s">
        <v>128</v>
      </c>
      <c r="D96" t="s">
        <v>129</v>
      </c>
      <c r="E96" t="s">
        <v>284</v>
      </c>
      <c r="F96">
        <v>40.724598</v>
      </c>
      <c r="G96">
        <v>-73.997569999999996</v>
      </c>
      <c r="H96">
        <v>59653754</v>
      </c>
      <c r="I96" t="s">
        <v>134</v>
      </c>
    </row>
    <row r="97" spans="1:9" x14ac:dyDescent="0.25">
      <c r="A97">
        <v>7391086435</v>
      </c>
      <c r="B97" t="s">
        <v>285</v>
      </c>
      <c r="C97" t="s">
        <v>128</v>
      </c>
      <c r="D97" t="s">
        <v>129</v>
      </c>
      <c r="E97" t="s">
        <v>286</v>
      </c>
      <c r="F97">
        <v>40.736804999999997</v>
      </c>
      <c r="G97">
        <v>-73.997510000000005</v>
      </c>
      <c r="H97">
        <v>639487559</v>
      </c>
      <c r="I97" t="s">
        <v>131</v>
      </c>
    </row>
    <row r="98" spans="1:9" x14ac:dyDescent="0.25">
      <c r="A98">
        <v>7937990661</v>
      </c>
      <c r="B98" t="s">
        <v>287</v>
      </c>
      <c r="C98" t="s">
        <v>128</v>
      </c>
      <c r="D98" t="s">
        <v>129</v>
      </c>
      <c r="E98" t="s">
        <v>288</v>
      </c>
      <c r="F98">
        <v>40.726031999999996</v>
      </c>
      <c r="G98">
        <v>-73.997500000000002</v>
      </c>
      <c r="H98">
        <v>639430868</v>
      </c>
      <c r="I98" t="s">
        <v>134</v>
      </c>
    </row>
    <row r="99" spans="1:9" x14ac:dyDescent="0.25">
      <c r="A99">
        <v>7391086307</v>
      </c>
      <c r="B99" t="s">
        <v>289</v>
      </c>
      <c r="C99" t="s">
        <v>128</v>
      </c>
      <c r="D99" t="s">
        <v>129</v>
      </c>
      <c r="E99" t="s">
        <v>290</v>
      </c>
      <c r="F99">
        <v>40.732799999999997</v>
      </c>
      <c r="G99">
        <v>-73.997489999999999</v>
      </c>
      <c r="H99">
        <v>59653367</v>
      </c>
      <c r="I99" t="s">
        <v>131</v>
      </c>
    </row>
    <row r="100" spans="1:9" x14ac:dyDescent="0.25">
      <c r="A100">
        <v>7937999019</v>
      </c>
      <c r="B100" t="s">
        <v>291</v>
      </c>
      <c r="C100" t="s">
        <v>128</v>
      </c>
      <c r="D100" t="s">
        <v>129</v>
      </c>
      <c r="E100" t="s">
        <v>292</v>
      </c>
      <c r="F100">
        <v>40.722515000000001</v>
      </c>
      <c r="G100">
        <v>-73.997479999999996</v>
      </c>
      <c r="H100">
        <v>634256779</v>
      </c>
      <c r="I100" t="s">
        <v>131</v>
      </c>
    </row>
    <row r="101" spans="1:9" hidden="1" x14ac:dyDescent="0.25">
      <c r="A101">
        <v>7937999640</v>
      </c>
      <c r="B101" t="s">
        <v>293</v>
      </c>
      <c r="C101" t="s">
        <v>156</v>
      </c>
    </row>
    <row r="102" spans="1:9" x14ac:dyDescent="0.25">
      <c r="A102">
        <v>7391082296</v>
      </c>
      <c r="B102" t="s">
        <v>294</v>
      </c>
      <c r="C102" t="s">
        <v>128</v>
      </c>
      <c r="D102" t="s">
        <v>129</v>
      </c>
      <c r="E102" t="s">
        <v>295</v>
      </c>
      <c r="F102">
        <v>40.736373999999998</v>
      </c>
      <c r="G102">
        <v>-73.997474999999994</v>
      </c>
      <c r="H102">
        <v>59653332</v>
      </c>
      <c r="I102" t="s">
        <v>131</v>
      </c>
    </row>
    <row r="103" spans="1:9" x14ac:dyDescent="0.25">
      <c r="A103">
        <v>7391086447</v>
      </c>
      <c r="B103" t="s">
        <v>296</v>
      </c>
      <c r="C103" t="s">
        <v>128</v>
      </c>
      <c r="D103" t="s">
        <v>129</v>
      </c>
      <c r="E103" t="s">
        <v>297</v>
      </c>
      <c r="F103">
        <v>40.736423000000002</v>
      </c>
      <c r="G103">
        <v>-73.997439999999997</v>
      </c>
      <c r="H103">
        <v>59653332</v>
      </c>
      <c r="I103" t="s">
        <v>131</v>
      </c>
    </row>
    <row r="104" spans="1:9" x14ac:dyDescent="0.25">
      <c r="A104">
        <v>7391086332</v>
      </c>
      <c r="B104" t="s">
        <v>296</v>
      </c>
      <c r="C104" t="s">
        <v>128</v>
      </c>
      <c r="D104" t="s">
        <v>129</v>
      </c>
      <c r="E104" t="s">
        <v>297</v>
      </c>
      <c r="F104">
        <v>40.736423000000002</v>
      </c>
      <c r="G104">
        <v>-73.997439999999997</v>
      </c>
      <c r="H104">
        <v>59653332</v>
      </c>
      <c r="I104" t="s">
        <v>131</v>
      </c>
    </row>
    <row r="105" spans="1:9" x14ac:dyDescent="0.25">
      <c r="A105">
        <v>7391086290</v>
      </c>
      <c r="B105" t="s">
        <v>298</v>
      </c>
      <c r="C105" t="s">
        <v>128</v>
      </c>
      <c r="D105" t="s">
        <v>129</v>
      </c>
      <c r="E105" t="s">
        <v>299</v>
      </c>
      <c r="F105">
        <v>40.73265</v>
      </c>
      <c r="G105">
        <v>-73.997429999999994</v>
      </c>
      <c r="H105">
        <v>59653367</v>
      </c>
      <c r="I105" t="s">
        <v>134</v>
      </c>
    </row>
    <row r="106" spans="1:9" x14ac:dyDescent="0.25">
      <c r="A106">
        <v>7932310258</v>
      </c>
      <c r="B106" t="s">
        <v>300</v>
      </c>
      <c r="C106" t="s">
        <v>128</v>
      </c>
      <c r="D106" t="s">
        <v>129</v>
      </c>
      <c r="E106" t="s">
        <v>301</v>
      </c>
      <c r="F106">
        <v>40.722084000000002</v>
      </c>
      <c r="G106">
        <v>-73.997405999999998</v>
      </c>
      <c r="H106">
        <v>634256777</v>
      </c>
      <c r="I106" t="s">
        <v>134</v>
      </c>
    </row>
    <row r="107" spans="1:9" x14ac:dyDescent="0.25">
      <c r="A107">
        <v>7937999664</v>
      </c>
      <c r="B107" t="s">
        <v>302</v>
      </c>
      <c r="C107" t="s">
        <v>128</v>
      </c>
      <c r="D107" t="s">
        <v>129</v>
      </c>
      <c r="E107" t="s">
        <v>303</v>
      </c>
      <c r="F107">
        <v>40.724617000000002</v>
      </c>
      <c r="G107">
        <v>-73.997375000000005</v>
      </c>
      <c r="H107">
        <v>59653754</v>
      </c>
      <c r="I107" t="s">
        <v>131</v>
      </c>
    </row>
    <row r="108" spans="1:9" x14ac:dyDescent="0.25">
      <c r="A108">
        <v>7937994125</v>
      </c>
      <c r="B108" t="s">
        <v>304</v>
      </c>
      <c r="C108" t="s">
        <v>128</v>
      </c>
      <c r="D108" t="s">
        <v>129</v>
      </c>
      <c r="E108" t="s">
        <v>305</v>
      </c>
      <c r="F108">
        <v>40.724834000000001</v>
      </c>
      <c r="G108">
        <v>-73.997370000000004</v>
      </c>
      <c r="H108">
        <v>59653754</v>
      </c>
      <c r="I108" t="s">
        <v>134</v>
      </c>
    </row>
    <row r="109" spans="1:9" x14ac:dyDescent="0.25">
      <c r="A109">
        <v>7932310283</v>
      </c>
      <c r="B109" t="s">
        <v>306</v>
      </c>
      <c r="C109" t="s">
        <v>128</v>
      </c>
      <c r="D109" t="s">
        <v>129</v>
      </c>
      <c r="E109" t="s">
        <v>307</v>
      </c>
      <c r="F109">
        <v>40.722168000000003</v>
      </c>
      <c r="G109">
        <v>-73.997330000000005</v>
      </c>
      <c r="H109">
        <v>634256778</v>
      </c>
      <c r="I109" t="s">
        <v>134</v>
      </c>
    </row>
    <row r="110" spans="1:9" x14ac:dyDescent="0.25">
      <c r="A110">
        <v>7937998714</v>
      </c>
      <c r="B110" t="s">
        <v>308</v>
      </c>
      <c r="C110" t="s">
        <v>128</v>
      </c>
      <c r="D110" t="s">
        <v>129</v>
      </c>
      <c r="E110" t="s">
        <v>309</v>
      </c>
      <c r="F110">
        <v>40.72148</v>
      </c>
      <c r="G110">
        <v>-73.997314000000003</v>
      </c>
      <c r="H110">
        <v>59653773</v>
      </c>
      <c r="I110" t="s">
        <v>131</v>
      </c>
    </row>
    <row r="111" spans="1:9" x14ac:dyDescent="0.25">
      <c r="A111">
        <v>7391082739</v>
      </c>
      <c r="B111" t="s">
        <v>310</v>
      </c>
      <c r="C111" t="s">
        <v>128</v>
      </c>
      <c r="D111" t="s">
        <v>129</v>
      </c>
      <c r="E111" t="s">
        <v>311</v>
      </c>
      <c r="F111">
        <v>40.724894999999997</v>
      </c>
      <c r="G111">
        <v>-73.997314000000003</v>
      </c>
      <c r="H111">
        <v>59653754</v>
      </c>
      <c r="I111" t="s">
        <v>134</v>
      </c>
    </row>
    <row r="112" spans="1:9" x14ac:dyDescent="0.25">
      <c r="A112">
        <v>7391082193</v>
      </c>
      <c r="B112" t="s">
        <v>312</v>
      </c>
      <c r="C112" t="s">
        <v>128</v>
      </c>
      <c r="D112" t="s">
        <v>129</v>
      </c>
      <c r="E112" t="s">
        <v>313</v>
      </c>
      <c r="F112">
        <v>40.736663999999998</v>
      </c>
      <c r="G112">
        <v>-73.997259999999997</v>
      </c>
      <c r="H112">
        <v>59653334</v>
      </c>
      <c r="I112" t="s">
        <v>131</v>
      </c>
    </row>
    <row r="113" spans="1:9" x14ac:dyDescent="0.25">
      <c r="A113">
        <v>7391086289</v>
      </c>
      <c r="B113" t="s">
        <v>314</v>
      </c>
      <c r="C113" t="s">
        <v>128</v>
      </c>
      <c r="D113" t="s">
        <v>129</v>
      </c>
      <c r="E113" t="s">
        <v>315</v>
      </c>
      <c r="F113">
        <v>40.732669999999999</v>
      </c>
      <c r="G113">
        <v>-73.997185000000002</v>
      </c>
      <c r="H113">
        <v>59653367</v>
      </c>
      <c r="I113" t="s">
        <v>131</v>
      </c>
    </row>
    <row r="114" spans="1:9" x14ac:dyDescent="0.25">
      <c r="A114">
        <v>7937994162</v>
      </c>
      <c r="B114" t="s">
        <v>316</v>
      </c>
      <c r="C114" t="s">
        <v>128</v>
      </c>
      <c r="D114" t="s">
        <v>129</v>
      </c>
      <c r="E114" t="s">
        <v>317</v>
      </c>
      <c r="F114">
        <v>40.723509999999997</v>
      </c>
      <c r="G114">
        <v>-73.99718</v>
      </c>
      <c r="H114">
        <v>59653759</v>
      </c>
      <c r="I114" t="s">
        <v>131</v>
      </c>
    </row>
    <row r="115" spans="1:9" x14ac:dyDescent="0.25">
      <c r="A115">
        <v>7937999068</v>
      </c>
      <c r="B115" t="s">
        <v>318</v>
      </c>
      <c r="C115" t="s">
        <v>128</v>
      </c>
      <c r="D115" t="s">
        <v>129</v>
      </c>
      <c r="E115" t="s">
        <v>319</v>
      </c>
      <c r="F115">
        <v>40.724870000000003</v>
      </c>
      <c r="G115">
        <v>-73.997169999999997</v>
      </c>
      <c r="H115">
        <v>59653754</v>
      </c>
      <c r="I115" t="s">
        <v>131</v>
      </c>
    </row>
    <row r="116" spans="1:9" x14ac:dyDescent="0.25">
      <c r="A116">
        <v>7937999676</v>
      </c>
      <c r="B116" t="s">
        <v>318</v>
      </c>
      <c r="C116" t="s">
        <v>128</v>
      </c>
      <c r="D116" t="s">
        <v>129</v>
      </c>
      <c r="E116" t="s">
        <v>319</v>
      </c>
      <c r="F116">
        <v>40.724870000000003</v>
      </c>
      <c r="G116">
        <v>-73.997169999999997</v>
      </c>
      <c r="H116">
        <v>59653754</v>
      </c>
      <c r="I116" t="s">
        <v>131</v>
      </c>
    </row>
    <row r="117" spans="1:9" x14ac:dyDescent="0.25">
      <c r="A117">
        <v>7937995208</v>
      </c>
      <c r="B117" t="s">
        <v>320</v>
      </c>
      <c r="C117" t="s">
        <v>128</v>
      </c>
      <c r="D117" t="s">
        <v>129</v>
      </c>
      <c r="E117" t="s">
        <v>321</v>
      </c>
      <c r="F117">
        <v>40.726320000000001</v>
      </c>
      <c r="G117">
        <v>-73.997085999999996</v>
      </c>
      <c r="H117">
        <v>639430875</v>
      </c>
      <c r="I117" t="s">
        <v>131</v>
      </c>
    </row>
    <row r="118" spans="1:9" x14ac:dyDescent="0.25">
      <c r="A118">
        <v>7937998702</v>
      </c>
      <c r="B118" t="s">
        <v>322</v>
      </c>
      <c r="C118" t="s">
        <v>128</v>
      </c>
      <c r="D118" t="s">
        <v>129</v>
      </c>
      <c r="E118" t="s">
        <v>323</v>
      </c>
      <c r="F118">
        <v>40.723663000000002</v>
      </c>
      <c r="G118">
        <v>-73.997055000000003</v>
      </c>
      <c r="H118">
        <v>59653759</v>
      </c>
      <c r="I118" t="s">
        <v>131</v>
      </c>
    </row>
    <row r="119" spans="1:9" x14ac:dyDescent="0.25">
      <c r="A119">
        <v>7391084797</v>
      </c>
      <c r="B119" t="s">
        <v>324</v>
      </c>
      <c r="C119" t="s">
        <v>128</v>
      </c>
      <c r="D119" t="s">
        <v>129</v>
      </c>
      <c r="E119" t="s">
        <v>325</v>
      </c>
      <c r="F119">
        <v>40.723934</v>
      </c>
      <c r="G119">
        <v>-73.996994000000001</v>
      </c>
      <c r="H119">
        <v>59653891</v>
      </c>
      <c r="I119" t="s">
        <v>134</v>
      </c>
    </row>
    <row r="120" spans="1:9" x14ac:dyDescent="0.25">
      <c r="A120">
        <v>7937994150</v>
      </c>
      <c r="B120" t="s">
        <v>326</v>
      </c>
      <c r="C120" t="s">
        <v>128</v>
      </c>
      <c r="D120" t="s">
        <v>129</v>
      </c>
      <c r="E120" t="s">
        <v>327</v>
      </c>
      <c r="F120">
        <v>40.723827</v>
      </c>
      <c r="G120">
        <v>-73.996970000000005</v>
      </c>
      <c r="H120">
        <v>59653758</v>
      </c>
      <c r="I120" t="s">
        <v>134</v>
      </c>
    </row>
    <row r="121" spans="1:9" x14ac:dyDescent="0.25">
      <c r="A121">
        <v>7391082727</v>
      </c>
      <c r="B121" t="s">
        <v>328</v>
      </c>
      <c r="C121" t="s">
        <v>128</v>
      </c>
      <c r="D121" t="s">
        <v>129</v>
      </c>
      <c r="E121" t="s">
        <v>329</v>
      </c>
      <c r="F121">
        <v>40.723937999999997</v>
      </c>
      <c r="G121">
        <v>-73.996939999999995</v>
      </c>
      <c r="H121">
        <v>59653756</v>
      </c>
      <c r="I121" t="s">
        <v>131</v>
      </c>
    </row>
    <row r="122" spans="1:9" x14ac:dyDescent="0.25">
      <c r="A122">
        <v>7937994137</v>
      </c>
      <c r="B122" t="s">
        <v>330</v>
      </c>
      <c r="C122" t="s">
        <v>128</v>
      </c>
      <c r="D122" t="s">
        <v>129</v>
      </c>
      <c r="E122" t="s">
        <v>331</v>
      </c>
      <c r="F122">
        <v>40.724007</v>
      </c>
      <c r="G122">
        <v>-73.996930000000006</v>
      </c>
      <c r="H122">
        <v>59653891</v>
      </c>
      <c r="I122" t="s">
        <v>134</v>
      </c>
    </row>
    <row r="123" spans="1:9" x14ac:dyDescent="0.25">
      <c r="A123">
        <v>7937995210</v>
      </c>
      <c r="B123" t="s">
        <v>332</v>
      </c>
      <c r="C123" t="s">
        <v>128</v>
      </c>
      <c r="D123" t="s">
        <v>129</v>
      </c>
      <c r="E123" t="s">
        <v>333</v>
      </c>
      <c r="F123">
        <v>40.726512999999997</v>
      </c>
      <c r="G123">
        <v>-73.996925000000005</v>
      </c>
      <c r="H123">
        <v>639430875</v>
      </c>
      <c r="I123" t="s">
        <v>131</v>
      </c>
    </row>
    <row r="124" spans="1:9" x14ac:dyDescent="0.25">
      <c r="A124">
        <v>7937994149</v>
      </c>
      <c r="B124" t="s">
        <v>334</v>
      </c>
      <c r="C124" t="s">
        <v>128</v>
      </c>
      <c r="D124" t="s">
        <v>129</v>
      </c>
      <c r="E124" t="s">
        <v>335</v>
      </c>
      <c r="F124">
        <v>40.723790000000001</v>
      </c>
      <c r="G124">
        <v>-73.996880000000004</v>
      </c>
      <c r="H124">
        <v>59653758</v>
      </c>
      <c r="I124" t="s">
        <v>134</v>
      </c>
    </row>
    <row r="125" spans="1:9" x14ac:dyDescent="0.25">
      <c r="A125">
        <v>7932310246</v>
      </c>
      <c r="B125" t="s">
        <v>336</v>
      </c>
      <c r="C125" t="s">
        <v>128</v>
      </c>
      <c r="D125" t="s">
        <v>129</v>
      </c>
      <c r="E125" t="s">
        <v>337</v>
      </c>
      <c r="F125">
        <v>40.724080000000001</v>
      </c>
      <c r="G125">
        <v>-73.996870000000001</v>
      </c>
      <c r="H125">
        <v>59653891</v>
      </c>
      <c r="I125" t="s">
        <v>134</v>
      </c>
    </row>
    <row r="126" spans="1:9" x14ac:dyDescent="0.25">
      <c r="A126">
        <v>7391083823</v>
      </c>
      <c r="B126" t="s">
        <v>336</v>
      </c>
      <c r="C126" t="s">
        <v>128</v>
      </c>
      <c r="D126" t="s">
        <v>129</v>
      </c>
      <c r="E126" t="s">
        <v>337</v>
      </c>
      <c r="F126">
        <v>40.724080000000001</v>
      </c>
      <c r="G126">
        <v>-73.996870000000001</v>
      </c>
      <c r="H126">
        <v>59653891</v>
      </c>
      <c r="I126" t="s">
        <v>134</v>
      </c>
    </row>
    <row r="127" spans="1:9" x14ac:dyDescent="0.25">
      <c r="A127">
        <v>7937999536</v>
      </c>
      <c r="B127" t="s">
        <v>338</v>
      </c>
      <c r="C127" t="s">
        <v>128</v>
      </c>
      <c r="D127" t="s">
        <v>129</v>
      </c>
      <c r="E127" t="s">
        <v>339</v>
      </c>
      <c r="F127">
        <v>40.726624000000001</v>
      </c>
      <c r="G127">
        <v>-73.996830000000003</v>
      </c>
      <c r="H127">
        <v>639430876</v>
      </c>
      <c r="I127" t="s">
        <v>131</v>
      </c>
    </row>
    <row r="128" spans="1:9" x14ac:dyDescent="0.25">
      <c r="A128">
        <v>7391085704</v>
      </c>
      <c r="B128" t="s">
        <v>340</v>
      </c>
      <c r="C128" t="s">
        <v>128</v>
      </c>
      <c r="D128" t="s">
        <v>129</v>
      </c>
      <c r="E128" t="s">
        <v>341</v>
      </c>
      <c r="F128">
        <v>40.722230000000003</v>
      </c>
      <c r="G128">
        <v>-73.996796000000003</v>
      </c>
      <c r="H128">
        <v>59653774</v>
      </c>
      <c r="I128" t="s">
        <v>131</v>
      </c>
    </row>
    <row r="129" spans="1:9" x14ac:dyDescent="0.25">
      <c r="A129">
        <v>7391085042</v>
      </c>
      <c r="B129" t="s">
        <v>342</v>
      </c>
      <c r="C129" t="s">
        <v>128</v>
      </c>
      <c r="D129" t="s">
        <v>129</v>
      </c>
      <c r="E129" t="s">
        <v>343</v>
      </c>
      <c r="F129">
        <v>40.720824999999998</v>
      </c>
      <c r="G129">
        <v>-73.996790000000004</v>
      </c>
      <c r="H129">
        <v>634256750</v>
      </c>
      <c r="I129" t="s">
        <v>134</v>
      </c>
    </row>
    <row r="130" spans="1:9" x14ac:dyDescent="0.25">
      <c r="A130">
        <v>7937995294</v>
      </c>
      <c r="B130" t="s">
        <v>344</v>
      </c>
      <c r="C130" t="s">
        <v>128</v>
      </c>
      <c r="D130" t="s">
        <v>129</v>
      </c>
      <c r="E130" t="s">
        <v>345</v>
      </c>
      <c r="F130">
        <v>40.726714999999999</v>
      </c>
      <c r="G130">
        <v>-73.996759999999995</v>
      </c>
      <c r="H130">
        <v>639430876</v>
      </c>
      <c r="I130" t="s">
        <v>131</v>
      </c>
    </row>
    <row r="131" spans="1:9" x14ac:dyDescent="0.25">
      <c r="A131">
        <v>7391084785</v>
      </c>
      <c r="B131" t="s">
        <v>346</v>
      </c>
      <c r="C131" t="s">
        <v>128</v>
      </c>
      <c r="D131" t="s">
        <v>129</v>
      </c>
      <c r="E131" t="s">
        <v>347</v>
      </c>
      <c r="F131">
        <v>40.724227999999997</v>
      </c>
      <c r="G131">
        <v>-73.996750000000006</v>
      </c>
      <c r="H131">
        <v>59653891</v>
      </c>
      <c r="I131" t="s">
        <v>134</v>
      </c>
    </row>
    <row r="132" spans="1:9" x14ac:dyDescent="0.25">
      <c r="A132">
        <v>7937993492</v>
      </c>
      <c r="B132" t="s">
        <v>348</v>
      </c>
      <c r="C132" t="s">
        <v>128</v>
      </c>
      <c r="D132" t="s">
        <v>129</v>
      </c>
      <c r="E132" t="s">
        <v>349</v>
      </c>
      <c r="F132">
        <v>40.721268000000002</v>
      </c>
      <c r="G132">
        <v>-73.996669999999995</v>
      </c>
      <c r="H132">
        <v>59653778</v>
      </c>
      <c r="I132" t="s">
        <v>131</v>
      </c>
    </row>
    <row r="133" spans="1:9" x14ac:dyDescent="0.25">
      <c r="A133">
        <v>7391085716</v>
      </c>
      <c r="B133" t="s">
        <v>350</v>
      </c>
      <c r="C133" t="s">
        <v>128</v>
      </c>
      <c r="D133" t="s">
        <v>129</v>
      </c>
      <c r="E133" t="s">
        <v>351</v>
      </c>
      <c r="F133">
        <v>40.722175999999997</v>
      </c>
      <c r="G133">
        <v>-73.996666000000005</v>
      </c>
      <c r="H133">
        <v>59653774</v>
      </c>
      <c r="I133" t="s">
        <v>131</v>
      </c>
    </row>
    <row r="134" spans="1:9" x14ac:dyDescent="0.25">
      <c r="A134">
        <v>7391085390</v>
      </c>
      <c r="B134" t="s">
        <v>350</v>
      </c>
      <c r="C134" t="s">
        <v>128</v>
      </c>
      <c r="D134" t="s">
        <v>129</v>
      </c>
      <c r="E134" t="s">
        <v>351</v>
      </c>
      <c r="F134">
        <v>40.722175999999997</v>
      </c>
      <c r="G134">
        <v>-73.996666000000005</v>
      </c>
      <c r="H134">
        <v>59653774</v>
      </c>
      <c r="I134" t="s">
        <v>131</v>
      </c>
    </row>
    <row r="135" spans="1:9" x14ac:dyDescent="0.25">
      <c r="A135">
        <v>7937997229</v>
      </c>
      <c r="B135" t="s">
        <v>352</v>
      </c>
      <c r="C135" t="s">
        <v>128</v>
      </c>
      <c r="D135" t="s">
        <v>129</v>
      </c>
      <c r="E135" t="s">
        <v>349</v>
      </c>
      <c r="F135">
        <v>40.721263999999998</v>
      </c>
      <c r="G135">
        <v>-73.996666000000005</v>
      </c>
      <c r="H135">
        <v>59653778</v>
      </c>
      <c r="I135" t="s">
        <v>131</v>
      </c>
    </row>
    <row r="136" spans="1:9" x14ac:dyDescent="0.25">
      <c r="A136">
        <v>7937994186</v>
      </c>
      <c r="B136" t="s">
        <v>353</v>
      </c>
      <c r="C136" t="s">
        <v>128</v>
      </c>
      <c r="D136" t="s">
        <v>129</v>
      </c>
      <c r="E136" t="s">
        <v>354</v>
      </c>
      <c r="F136">
        <v>40.724376999999997</v>
      </c>
      <c r="G136">
        <v>-73.996629999999996</v>
      </c>
      <c r="H136">
        <v>59653891</v>
      </c>
      <c r="I136" t="s">
        <v>134</v>
      </c>
    </row>
    <row r="137" spans="1:9" x14ac:dyDescent="0.25">
      <c r="A137">
        <v>7937998696</v>
      </c>
      <c r="B137" t="s">
        <v>353</v>
      </c>
      <c r="C137" t="s">
        <v>128</v>
      </c>
      <c r="D137" t="s">
        <v>129</v>
      </c>
      <c r="E137" t="s">
        <v>354</v>
      </c>
      <c r="F137">
        <v>40.724376999999997</v>
      </c>
      <c r="G137">
        <v>-73.996629999999996</v>
      </c>
      <c r="H137">
        <v>59653891</v>
      </c>
      <c r="I137" t="s">
        <v>134</v>
      </c>
    </row>
    <row r="138" spans="1:9" x14ac:dyDescent="0.25">
      <c r="A138">
        <v>7937995221</v>
      </c>
      <c r="B138" t="s">
        <v>355</v>
      </c>
      <c r="C138" t="s">
        <v>128</v>
      </c>
      <c r="D138" t="s">
        <v>129</v>
      </c>
      <c r="E138" t="s">
        <v>356</v>
      </c>
      <c r="F138">
        <v>40.726889999999997</v>
      </c>
      <c r="G138">
        <v>-73.996605000000002</v>
      </c>
      <c r="H138">
        <v>639430876</v>
      </c>
      <c r="I138" t="s">
        <v>131</v>
      </c>
    </row>
    <row r="139" spans="1:9" x14ac:dyDescent="0.25">
      <c r="A139">
        <v>7391086009</v>
      </c>
      <c r="B139" t="s">
        <v>357</v>
      </c>
      <c r="C139" t="s">
        <v>128</v>
      </c>
      <c r="D139" t="s">
        <v>129</v>
      </c>
      <c r="E139" t="s">
        <v>358</v>
      </c>
      <c r="F139">
        <v>40.719006</v>
      </c>
      <c r="G139">
        <v>-73.996539999999996</v>
      </c>
      <c r="H139">
        <v>59653799</v>
      </c>
      <c r="I139" t="s">
        <v>131</v>
      </c>
    </row>
    <row r="140" spans="1:9" x14ac:dyDescent="0.25">
      <c r="A140">
        <v>7391084761</v>
      </c>
      <c r="B140" t="s">
        <v>359</v>
      </c>
      <c r="C140" t="s">
        <v>128</v>
      </c>
      <c r="D140" t="s">
        <v>129</v>
      </c>
      <c r="E140" t="s">
        <v>360</v>
      </c>
      <c r="F140">
        <v>40.723796999999998</v>
      </c>
      <c r="G140">
        <v>-73.996470000000002</v>
      </c>
      <c r="H140">
        <v>59653893</v>
      </c>
      <c r="I140" t="s">
        <v>134</v>
      </c>
    </row>
    <row r="141" spans="1:9" x14ac:dyDescent="0.25">
      <c r="A141">
        <v>7937995063</v>
      </c>
      <c r="B141" t="s">
        <v>359</v>
      </c>
      <c r="C141" t="s">
        <v>128</v>
      </c>
      <c r="D141" t="s">
        <v>129</v>
      </c>
      <c r="E141" t="s">
        <v>360</v>
      </c>
      <c r="F141">
        <v>40.723796999999998</v>
      </c>
      <c r="G141">
        <v>-73.996470000000002</v>
      </c>
      <c r="H141">
        <v>59653893</v>
      </c>
      <c r="I141" t="s">
        <v>134</v>
      </c>
    </row>
    <row r="142" spans="1:9" x14ac:dyDescent="0.25">
      <c r="A142">
        <v>7937997280</v>
      </c>
      <c r="B142" t="s">
        <v>361</v>
      </c>
      <c r="C142" t="s">
        <v>128</v>
      </c>
      <c r="D142" t="s">
        <v>129</v>
      </c>
      <c r="E142" t="s">
        <v>362</v>
      </c>
      <c r="F142">
        <v>40.721854999999998</v>
      </c>
      <c r="G142">
        <v>-73.996380000000002</v>
      </c>
      <c r="H142">
        <v>59653950</v>
      </c>
      <c r="I142" t="s">
        <v>134</v>
      </c>
    </row>
    <row r="143" spans="1:9" x14ac:dyDescent="0.25">
      <c r="A143">
        <v>7391085388</v>
      </c>
      <c r="B143" t="s">
        <v>363</v>
      </c>
      <c r="C143" t="s">
        <v>128</v>
      </c>
      <c r="D143" t="s">
        <v>129</v>
      </c>
      <c r="E143" t="s">
        <v>364</v>
      </c>
      <c r="F143">
        <v>40.721516000000001</v>
      </c>
      <c r="G143">
        <v>-73.996369999999999</v>
      </c>
      <c r="H143">
        <v>59653950</v>
      </c>
      <c r="I143" t="s">
        <v>131</v>
      </c>
    </row>
    <row r="144" spans="1:9" x14ac:dyDescent="0.25">
      <c r="A144">
        <v>7391084773</v>
      </c>
      <c r="B144" t="s">
        <v>365</v>
      </c>
      <c r="C144" t="s">
        <v>128</v>
      </c>
      <c r="D144" t="s">
        <v>129</v>
      </c>
      <c r="E144" t="s">
        <v>366</v>
      </c>
      <c r="F144">
        <v>40.724710000000002</v>
      </c>
      <c r="G144">
        <v>-73.996346000000003</v>
      </c>
      <c r="H144">
        <v>59653886</v>
      </c>
      <c r="I144" t="s">
        <v>134</v>
      </c>
    </row>
    <row r="145" spans="1:9" x14ac:dyDescent="0.25">
      <c r="A145">
        <v>7937998313</v>
      </c>
      <c r="B145" t="s">
        <v>367</v>
      </c>
      <c r="C145" t="s">
        <v>128</v>
      </c>
      <c r="D145" t="s">
        <v>129</v>
      </c>
      <c r="E145" t="s">
        <v>368</v>
      </c>
      <c r="F145">
        <v>40.732950000000002</v>
      </c>
      <c r="G145">
        <v>-73.996300000000005</v>
      </c>
      <c r="H145">
        <v>59653351</v>
      </c>
      <c r="I145" t="s">
        <v>134</v>
      </c>
    </row>
    <row r="146" spans="1:9" x14ac:dyDescent="0.25">
      <c r="A146">
        <v>7391085996</v>
      </c>
      <c r="B146" t="s">
        <v>369</v>
      </c>
      <c r="C146" t="s">
        <v>128</v>
      </c>
      <c r="D146" t="s">
        <v>129</v>
      </c>
      <c r="E146" t="s">
        <v>370</v>
      </c>
      <c r="F146">
        <v>40.719334000000003</v>
      </c>
      <c r="G146">
        <v>-73.996290000000002</v>
      </c>
      <c r="H146">
        <v>59653972</v>
      </c>
      <c r="I146" t="s">
        <v>131</v>
      </c>
    </row>
    <row r="147" spans="1:9" x14ac:dyDescent="0.25">
      <c r="A147">
        <v>7932310301</v>
      </c>
      <c r="B147" t="s">
        <v>371</v>
      </c>
      <c r="C147" t="s">
        <v>128</v>
      </c>
      <c r="D147" t="s">
        <v>129</v>
      </c>
      <c r="E147" t="s">
        <v>372</v>
      </c>
      <c r="F147">
        <v>40.724772999999999</v>
      </c>
      <c r="G147">
        <v>-73.996290000000002</v>
      </c>
      <c r="H147">
        <v>59653886</v>
      </c>
      <c r="I147" t="s">
        <v>134</v>
      </c>
    </row>
    <row r="148" spans="1:9" x14ac:dyDescent="0.25">
      <c r="A148">
        <v>7391086769</v>
      </c>
      <c r="B148" t="s">
        <v>373</v>
      </c>
      <c r="C148" t="s">
        <v>128</v>
      </c>
      <c r="D148" t="s">
        <v>129</v>
      </c>
      <c r="E148" t="s">
        <v>374</v>
      </c>
      <c r="F148">
        <v>40.71942</v>
      </c>
      <c r="G148">
        <v>-73.996253999999993</v>
      </c>
      <c r="H148">
        <v>59653972</v>
      </c>
      <c r="I148" t="s">
        <v>131</v>
      </c>
    </row>
    <row r="149" spans="1:9" x14ac:dyDescent="0.25">
      <c r="A149">
        <v>7391084700</v>
      </c>
      <c r="B149" t="s">
        <v>375</v>
      </c>
      <c r="C149" t="s">
        <v>128</v>
      </c>
      <c r="D149" t="s">
        <v>129</v>
      </c>
      <c r="E149" t="s">
        <v>376</v>
      </c>
      <c r="F149">
        <v>40.723950000000002</v>
      </c>
      <c r="G149">
        <v>-73.996179999999995</v>
      </c>
      <c r="H149">
        <v>59653893</v>
      </c>
      <c r="I149" t="s">
        <v>131</v>
      </c>
    </row>
    <row r="150" spans="1:9" x14ac:dyDescent="0.25">
      <c r="A150">
        <v>7937998660</v>
      </c>
      <c r="B150" t="s">
        <v>377</v>
      </c>
      <c r="C150" t="s">
        <v>128</v>
      </c>
      <c r="D150" t="s">
        <v>129</v>
      </c>
      <c r="E150" t="s">
        <v>378</v>
      </c>
      <c r="F150">
        <v>40.726086000000002</v>
      </c>
      <c r="G150">
        <v>-73.996129999999994</v>
      </c>
      <c r="H150">
        <v>639430873</v>
      </c>
      <c r="I150" t="s">
        <v>131</v>
      </c>
    </row>
    <row r="151" spans="1:9" x14ac:dyDescent="0.25">
      <c r="A151">
        <v>7937996973</v>
      </c>
      <c r="B151" t="s">
        <v>379</v>
      </c>
      <c r="C151" t="s">
        <v>128</v>
      </c>
      <c r="D151" t="s">
        <v>129</v>
      </c>
      <c r="E151" t="s">
        <v>380</v>
      </c>
      <c r="F151">
        <v>40.721960000000003</v>
      </c>
      <c r="G151">
        <v>-73.996123999999995</v>
      </c>
      <c r="H151">
        <v>59653951</v>
      </c>
      <c r="I151" t="s">
        <v>131</v>
      </c>
    </row>
    <row r="152" spans="1:9" x14ac:dyDescent="0.25">
      <c r="A152">
        <v>7937997278</v>
      </c>
      <c r="B152" t="s">
        <v>379</v>
      </c>
      <c r="C152" t="s">
        <v>128</v>
      </c>
      <c r="D152" t="s">
        <v>129</v>
      </c>
      <c r="E152" t="s">
        <v>380</v>
      </c>
      <c r="F152">
        <v>40.721960000000003</v>
      </c>
      <c r="G152">
        <v>-73.996123999999995</v>
      </c>
      <c r="H152">
        <v>59653951</v>
      </c>
      <c r="I152" t="s">
        <v>131</v>
      </c>
    </row>
    <row r="153" spans="1:9" x14ac:dyDescent="0.25">
      <c r="A153">
        <v>7391086757</v>
      </c>
      <c r="B153" t="s">
        <v>379</v>
      </c>
      <c r="C153" t="s">
        <v>128</v>
      </c>
      <c r="D153" t="s">
        <v>129</v>
      </c>
      <c r="E153" t="s">
        <v>380</v>
      </c>
      <c r="F153">
        <v>40.721960000000003</v>
      </c>
      <c r="G153">
        <v>-73.996123999999995</v>
      </c>
      <c r="H153">
        <v>59653951</v>
      </c>
      <c r="I153" t="s">
        <v>131</v>
      </c>
    </row>
    <row r="154" spans="1:9" x14ac:dyDescent="0.25">
      <c r="A154">
        <v>7391083859</v>
      </c>
      <c r="B154" t="s">
        <v>381</v>
      </c>
      <c r="C154" t="s">
        <v>128</v>
      </c>
      <c r="D154" t="s">
        <v>129</v>
      </c>
      <c r="E154" t="s">
        <v>382</v>
      </c>
      <c r="F154">
        <v>40.724227999999997</v>
      </c>
      <c r="G154">
        <v>-73.996120000000005</v>
      </c>
      <c r="H154">
        <v>59653893</v>
      </c>
      <c r="I154" t="s">
        <v>134</v>
      </c>
    </row>
    <row r="155" spans="1:9" x14ac:dyDescent="0.25">
      <c r="A155">
        <v>7937995051</v>
      </c>
      <c r="B155" t="s">
        <v>381</v>
      </c>
      <c r="C155" t="s">
        <v>128</v>
      </c>
      <c r="D155" t="s">
        <v>129</v>
      </c>
      <c r="E155" t="s">
        <v>382</v>
      </c>
      <c r="F155">
        <v>40.724227999999997</v>
      </c>
      <c r="G155">
        <v>-73.996120000000005</v>
      </c>
      <c r="H155">
        <v>59653893</v>
      </c>
      <c r="I155" t="s">
        <v>134</v>
      </c>
    </row>
    <row r="156" spans="1:9" x14ac:dyDescent="0.25">
      <c r="A156">
        <v>7937992141</v>
      </c>
      <c r="B156" t="s">
        <v>381</v>
      </c>
      <c r="C156" t="s">
        <v>128</v>
      </c>
      <c r="D156" t="s">
        <v>129</v>
      </c>
      <c r="E156" t="s">
        <v>382</v>
      </c>
      <c r="F156">
        <v>40.724227999999997</v>
      </c>
      <c r="G156">
        <v>-73.996120000000005</v>
      </c>
      <c r="H156">
        <v>59653893</v>
      </c>
      <c r="I156" t="s">
        <v>134</v>
      </c>
    </row>
    <row r="157" spans="1:9" x14ac:dyDescent="0.25">
      <c r="A157">
        <v>7391084001</v>
      </c>
      <c r="B157" t="s">
        <v>381</v>
      </c>
      <c r="C157" t="s">
        <v>128</v>
      </c>
      <c r="D157" t="s">
        <v>129</v>
      </c>
      <c r="E157" t="s">
        <v>382</v>
      </c>
      <c r="F157">
        <v>40.724227999999997</v>
      </c>
      <c r="G157">
        <v>-73.996120000000005</v>
      </c>
      <c r="H157">
        <v>59653893</v>
      </c>
      <c r="I157" t="s">
        <v>134</v>
      </c>
    </row>
    <row r="158" spans="1:9" x14ac:dyDescent="0.25">
      <c r="A158">
        <v>7391085558</v>
      </c>
      <c r="B158" t="s">
        <v>383</v>
      </c>
      <c r="C158" t="s">
        <v>128</v>
      </c>
      <c r="D158" t="s">
        <v>129</v>
      </c>
      <c r="E158" t="s">
        <v>384</v>
      </c>
      <c r="F158">
        <v>40.720202999999998</v>
      </c>
      <c r="G158">
        <v>-73.996099999999998</v>
      </c>
      <c r="H158">
        <v>634256753</v>
      </c>
      <c r="I158" t="s">
        <v>134</v>
      </c>
    </row>
    <row r="159" spans="1:9" x14ac:dyDescent="0.25">
      <c r="A159">
        <v>7937993923</v>
      </c>
      <c r="B159" t="s">
        <v>385</v>
      </c>
      <c r="C159" t="s">
        <v>128</v>
      </c>
      <c r="D159" t="s">
        <v>129</v>
      </c>
      <c r="E159" t="s">
        <v>386</v>
      </c>
      <c r="F159">
        <v>40.736075999999997</v>
      </c>
      <c r="G159">
        <v>-73.996080000000006</v>
      </c>
      <c r="H159">
        <v>59653333</v>
      </c>
      <c r="I159" t="s">
        <v>134</v>
      </c>
    </row>
    <row r="160" spans="1:9" x14ac:dyDescent="0.25">
      <c r="A160">
        <v>7391082211</v>
      </c>
      <c r="B160" t="s">
        <v>385</v>
      </c>
      <c r="C160" t="s">
        <v>128</v>
      </c>
      <c r="D160" t="s">
        <v>129</v>
      </c>
      <c r="E160" t="s">
        <v>386</v>
      </c>
      <c r="F160">
        <v>40.736075999999997</v>
      </c>
      <c r="G160">
        <v>-73.996080000000006</v>
      </c>
      <c r="H160">
        <v>59653333</v>
      </c>
      <c r="I160" t="s">
        <v>134</v>
      </c>
    </row>
    <row r="161" spans="1:9" x14ac:dyDescent="0.25">
      <c r="A161">
        <v>7391082223</v>
      </c>
      <c r="B161" t="s">
        <v>385</v>
      </c>
      <c r="C161" t="s">
        <v>128</v>
      </c>
      <c r="D161" t="s">
        <v>129</v>
      </c>
      <c r="E161" t="s">
        <v>386</v>
      </c>
      <c r="F161">
        <v>40.736075999999997</v>
      </c>
      <c r="G161">
        <v>-73.996080000000006</v>
      </c>
      <c r="H161">
        <v>59653333</v>
      </c>
      <c r="I161" t="s">
        <v>134</v>
      </c>
    </row>
    <row r="162" spans="1:9" x14ac:dyDescent="0.25">
      <c r="A162">
        <v>7937999056</v>
      </c>
      <c r="B162" t="s">
        <v>387</v>
      </c>
      <c r="C162" t="s">
        <v>128</v>
      </c>
      <c r="D162" t="s">
        <v>129</v>
      </c>
      <c r="E162" t="s">
        <v>388</v>
      </c>
      <c r="F162">
        <v>40.726170000000003</v>
      </c>
      <c r="G162">
        <v>-73.99606</v>
      </c>
      <c r="H162">
        <v>639430874</v>
      </c>
      <c r="I162" t="s">
        <v>131</v>
      </c>
    </row>
    <row r="163" spans="1:9" x14ac:dyDescent="0.25">
      <c r="A163">
        <v>7391085571</v>
      </c>
      <c r="B163" t="s">
        <v>389</v>
      </c>
      <c r="C163" t="s">
        <v>128</v>
      </c>
      <c r="D163" t="s">
        <v>129</v>
      </c>
      <c r="E163" t="s">
        <v>390</v>
      </c>
      <c r="F163">
        <v>40.720939999999999</v>
      </c>
      <c r="G163">
        <v>-73.99606</v>
      </c>
      <c r="H163">
        <v>59653784</v>
      </c>
      <c r="I163" t="s">
        <v>134</v>
      </c>
    </row>
    <row r="164" spans="1:9" x14ac:dyDescent="0.25">
      <c r="A164">
        <v>7391086745</v>
      </c>
      <c r="B164" t="s">
        <v>391</v>
      </c>
      <c r="C164" t="s">
        <v>128</v>
      </c>
      <c r="D164" t="s">
        <v>129</v>
      </c>
      <c r="E164" t="s">
        <v>392</v>
      </c>
      <c r="F164">
        <v>40.724083</v>
      </c>
      <c r="G164">
        <v>-73.99606</v>
      </c>
      <c r="H164">
        <v>59653893</v>
      </c>
      <c r="I164" t="s">
        <v>131</v>
      </c>
    </row>
    <row r="165" spans="1:9" x14ac:dyDescent="0.25">
      <c r="A165">
        <v>7937992104</v>
      </c>
      <c r="B165" t="s">
        <v>393</v>
      </c>
      <c r="C165" t="s">
        <v>128</v>
      </c>
      <c r="D165" t="s">
        <v>129</v>
      </c>
      <c r="E165" t="s">
        <v>394</v>
      </c>
      <c r="F165">
        <v>40.72345</v>
      </c>
      <c r="G165">
        <v>-73.996055999999996</v>
      </c>
      <c r="H165">
        <v>59653761</v>
      </c>
      <c r="I165" t="s">
        <v>134</v>
      </c>
    </row>
    <row r="166" spans="1:9" x14ac:dyDescent="0.25">
      <c r="A166">
        <v>7391085662</v>
      </c>
      <c r="B166" t="s">
        <v>393</v>
      </c>
      <c r="C166" t="s">
        <v>128</v>
      </c>
      <c r="D166" t="s">
        <v>129</v>
      </c>
      <c r="E166" t="s">
        <v>394</v>
      </c>
      <c r="F166">
        <v>40.72345</v>
      </c>
      <c r="G166">
        <v>-73.996055999999996</v>
      </c>
      <c r="H166">
        <v>59653761</v>
      </c>
      <c r="I166" t="s">
        <v>134</v>
      </c>
    </row>
    <row r="167" spans="1:9" x14ac:dyDescent="0.25">
      <c r="A167">
        <v>7937996304</v>
      </c>
      <c r="B167" t="s">
        <v>395</v>
      </c>
      <c r="C167" t="s">
        <v>128</v>
      </c>
      <c r="D167" t="s">
        <v>129</v>
      </c>
      <c r="E167" t="s">
        <v>396</v>
      </c>
      <c r="F167">
        <v>40.720374999999997</v>
      </c>
      <c r="G167">
        <v>-73.996030000000005</v>
      </c>
      <c r="H167">
        <v>634256754</v>
      </c>
      <c r="I167" t="s">
        <v>134</v>
      </c>
    </row>
    <row r="168" spans="1:9" x14ac:dyDescent="0.25">
      <c r="A168">
        <v>7391085250</v>
      </c>
      <c r="B168" t="s">
        <v>397</v>
      </c>
      <c r="C168" t="s">
        <v>128</v>
      </c>
      <c r="D168" t="s">
        <v>129</v>
      </c>
      <c r="E168" t="s">
        <v>398</v>
      </c>
      <c r="F168">
        <v>40.727640000000001</v>
      </c>
      <c r="G168">
        <v>-73.995980000000003</v>
      </c>
      <c r="H168">
        <v>639431049</v>
      </c>
      <c r="I168" t="s">
        <v>131</v>
      </c>
    </row>
    <row r="169" spans="1:9" x14ac:dyDescent="0.25">
      <c r="A169">
        <v>7391085248</v>
      </c>
      <c r="B169" t="s">
        <v>397</v>
      </c>
      <c r="C169" t="s">
        <v>128</v>
      </c>
      <c r="D169" t="s">
        <v>129</v>
      </c>
      <c r="E169" t="s">
        <v>398</v>
      </c>
      <c r="F169">
        <v>40.727640000000001</v>
      </c>
      <c r="G169">
        <v>-73.995980000000003</v>
      </c>
      <c r="H169">
        <v>639431049</v>
      </c>
      <c r="I169" t="s">
        <v>131</v>
      </c>
    </row>
    <row r="170" spans="1:9" x14ac:dyDescent="0.25">
      <c r="A170">
        <v>7937995300</v>
      </c>
      <c r="B170" t="s">
        <v>397</v>
      </c>
      <c r="C170" t="s">
        <v>128</v>
      </c>
      <c r="D170" t="s">
        <v>129</v>
      </c>
      <c r="E170" t="s">
        <v>398</v>
      </c>
      <c r="F170">
        <v>40.727640000000001</v>
      </c>
      <c r="G170">
        <v>-73.995980000000003</v>
      </c>
      <c r="H170">
        <v>639431049</v>
      </c>
      <c r="I170" t="s">
        <v>131</v>
      </c>
    </row>
    <row r="171" spans="1:9" x14ac:dyDescent="0.25">
      <c r="A171">
        <v>7937997266</v>
      </c>
      <c r="B171" t="s">
        <v>399</v>
      </c>
      <c r="C171" t="s">
        <v>128</v>
      </c>
      <c r="D171" t="s">
        <v>129</v>
      </c>
      <c r="E171" t="s">
        <v>400</v>
      </c>
      <c r="F171">
        <v>40.721885999999998</v>
      </c>
      <c r="G171">
        <v>-73.995959999999997</v>
      </c>
      <c r="H171">
        <v>59653951</v>
      </c>
      <c r="I171" t="s">
        <v>131</v>
      </c>
    </row>
    <row r="172" spans="1:9" x14ac:dyDescent="0.25">
      <c r="A172">
        <v>7937996894</v>
      </c>
      <c r="B172" t="s">
        <v>399</v>
      </c>
      <c r="C172" t="s">
        <v>128</v>
      </c>
      <c r="D172" t="s">
        <v>129</v>
      </c>
      <c r="E172" t="s">
        <v>400</v>
      </c>
      <c r="F172">
        <v>40.721885999999998</v>
      </c>
      <c r="G172">
        <v>-73.995959999999997</v>
      </c>
      <c r="H172">
        <v>59653951</v>
      </c>
      <c r="I172" t="s">
        <v>131</v>
      </c>
    </row>
    <row r="173" spans="1:9" x14ac:dyDescent="0.25">
      <c r="A173">
        <v>7391084852</v>
      </c>
      <c r="B173" t="s">
        <v>401</v>
      </c>
      <c r="C173" t="s">
        <v>128</v>
      </c>
      <c r="D173" t="s">
        <v>129</v>
      </c>
      <c r="E173" t="s">
        <v>402</v>
      </c>
      <c r="F173">
        <v>40.720585</v>
      </c>
      <c r="G173">
        <v>-73.995949999999993</v>
      </c>
      <c r="H173">
        <v>634256754</v>
      </c>
      <c r="I173" t="s">
        <v>134</v>
      </c>
    </row>
    <row r="174" spans="1:9" x14ac:dyDescent="0.25">
      <c r="A174">
        <v>7938296570</v>
      </c>
      <c r="B174" t="s">
        <v>401</v>
      </c>
      <c r="C174" t="s">
        <v>128</v>
      </c>
      <c r="D174" t="s">
        <v>129</v>
      </c>
      <c r="E174" t="s">
        <v>402</v>
      </c>
      <c r="F174">
        <v>40.720585</v>
      </c>
      <c r="G174">
        <v>-73.995949999999993</v>
      </c>
      <c r="H174">
        <v>634256754</v>
      </c>
      <c r="I174" t="s">
        <v>134</v>
      </c>
    </row>
    <row r="175" spans="1:9" x14ac:dyDescent="0.25">
      <c r="A175">
        <v>7937994198</v>
      </c>
      <c r="B175" t="s">
        <v>403</v>
      </c>
      <c r="C175" t="s">
        <v>128</v>
      </c>
      <c r="D175" t="s">
        <v>129</v>
      </c>
      <c r="E175" t="s">
        <v>404</v>
      </c>
      <c r="F175">
        <v>40.724452999999997</v>
      </c>
      <c r="G175">
        <v>-73.995925999999997</v>
      </c>
      <c r="H175">
        <v>59653895</v>
      </c>
      <c r="I175" t="s">
        <v>134</v>
      </c>
    </row>
    <row r="176" spans="1:9" x14ac:dyDescent="0.25">
      <c r="A176">
        <v>7391084694</v>
      </c>
      <c r="B176" t="s">
        <v>405</v>
      </c>
      <c r="C176" t="s">
        <v>128</v>
      </c>
      <c r="D176" t="s">
        <v>129</v>
      </c>
      <c r="E176" t="s">
        <v>406</v>
      </c>
      <c r="F176">
        <v>40.723087</v>
      </c>
      <c r="G176">
        <v>-73.995895000000004</v>
      </c>
      <c r="H176">
        <v>59653952</v>
      </c>
      <c r="I176" t="s">
        <v>134</v>
      </c>
    </row>
    <row r="177" spans="1:9" x14ac:dyDescent="0.25">
      <c r="A177">
        <v>7932310260</v>
      </c>
      <c r="B177" t="s">
        <v>407</v>
      </c>
      <c r="C177" t="s">
        <v>128</v>
      </c>
      <c r="D177" t="s">
        <v>129</v>
      </c>
      <c r="E177" t="s">
        <v>408</v>
      </c>
      <c r="F177">
        <v>40.721850000000003</v>
      </c>
      <c r="G177">
        <v>-73.995869999999996</v>
      </c>
      <c r="H177">
        <v>59653951</v>
      </c>
      <c r="I177" t="s">
        <v>131</v>
      </c>
    </row>
    <row r="178" spans="1:9" x14ac:dyDescent="0.25">
      <c r="A178">
        <v>7937996900</v>
      </c>
      <c r="B178" t="s">
        <v>407</v>
      </c>
      <c r="C178" t="s">
        <v>128</v>
      </c>
      <c r="D178" t="s">
        <v>129</v>
      </c>
      <c r="E178" t="s">
        <v>408</v>
      </c>
      <c r="F178">
        <v>40.721850000000003</v>
      </c>
      <c r="G178">
        <v>-73.995869999999996</v>
      </c>
      <c r="H178">
        <v>59653951</v>
      </c>
      <c r="I178" t="s">
        <v>131</v>
      </c>
    </row>
    <row r="179" spans="1:9" x14ac:dyDescent="0.25">
      <c r="A179">
        <v>7937993480</v>
      </c>
      <c r="B179" t="s">
        <v>409</v>
      </c>
      <c r="C179" t="s">
        <v>128</v>
      </c>
      <c r="D179" t="s">
        <v>129</v>
      </c>
      <c r="E179" t="s">
        <v>410</v>
      </c>
      <c r="F179">
        <v>40.720447999999998</v>
      </c>
      <c r="G179">
        <v>-73.995850000000004</v>
      </c>
      <c r="H179">
        <v>634256754</v>
      </c>
      <c r="I179" t="s">
        <v>131</v>
      </c>
    </row>
    <row r="180" spans="1:9" x14ac:dyDescent="0.25">
      <c r="A180">
        <v>7937999275</v>
      </c>
      <c r="B180" t="s">
        <v>409</v>
      </c>
      <c r="C180" t="s">
        <v>128</v>
      </c>
      <c r="D180" t="s">
        <v>129</v>
      </c>
      <c r="E180" t="s">
        <v>410</v>
      </c>
      <c r="F180">
        <v>40.720447999999998</v>
      </c>
      <c r="G180">
        <v>-73.995850000000004</v>
      </c>
      <c r="H180">
        <v>634256754</v>
      </c>
      <c r="I180" t="s">
        <v>131</v>
      </c>
    </row>
    <row r="181" spans="1:9" x14ac:dyDescent="0.25">
      <c r="A181">
        <v>7937999287</v>
      </c>
      <c r="B181" t="s">
        <v>409</v>
      </c>
      <c r="C181" t="s">
        <v>128</v>
      </c>
      <c r="D181" t="s">
        <v>129</v>
      </c>
      <c r="E181" t="s">
        <v>410</v>
      </c>
      <c r="F181">
        <v>40.720447999999998</v>
      </c>
      <c r="G181">
        <v>-73.995850000000004</v>
      </c>
      <c r="H181">
        <v>634256754</v>
      </c>
      <c r="I181" t="s">
        <v>131</v>
      </c>
    </row>
    <row r="182" spans="1:9" x14ac:dyDescent="0.25">
      <c r="A182">
        <v>7937993285</v>
      </c>
      <c r="B182" t="s">
        <v>409</v>
      </c>
      <c r="C182" t="s">
        <v>128</v>
      </c>
      <c r="D182" t="s">
        <v>129</v>
      </c>
      <c r="E182" t="s">
        <v>410</v>
      </c>
      <c r="F182">
        <v>40.720447999999998</v>
      </c>
      <c r="G182">
        <v>-73.995850000000004</v>
      </c>
      <c r="H182">
        <v>634256754</v>
      </c>
      <c r="I182" t="s">
        <v>131</v>
      </c>
    </row>
    <row r="183" spans="1:9" hidden="1" x14ac:dyDescent="0.25">
      <c r="A183">
        <v>7938296521</v>
      </c>
      <c r="B183" t="s">
        <v>411</v>
      </c>
      <c r="C183" t="s">
        <v>156</v>
      </c>
    </row>
    <row r="184" spans="1:9" x14ac:dyDescent="0.25">
      <c r="A184">
        <v>7937993297</v>
      </c>
      <c r="B184" t="s">
        <v>409</v>
      </c>
      <c r="C184" t="s">
        <v>128</v>
      </c>
      <c r="D184" t="s">
        <v>129</v>
      </c>
      <c r="E184" t="s">
        <v>410</v>
      </c>
      <c r="F184">
        <v>40.720447999999998</v>
      </c>
      <c r="G184">
        <v>-73.995850000000004</v>
      </c>
      <c r="H184">
        <v>634256754</v>
      </c>
      <c r="I184" t="s">
        <v>131</v>
      </c>
    </row>
    <row r="185" spans="1:9" x14ac:dyDescent="0.25">
      <c r="A185">
        <v>7391085984</v>
      </c>
      <c r="B185" t="s">
        <v>409</v>
      </c>
      <c r="C185" t="s">
        <v>128</v>
      </c>
      <c r="D185" t="s">
        <v>129</v>
      </c>
      <c r="E185" t="s">
        <v>410</v>
      </c>
      <c r="F185">
        <v>40.720447999999998</v>
      </c>
      <c r="G185">
        <v>-73.995850000000004</v>
      </c>
      <c r="H185">
        <v>634256754</v>
      </c>
      <c r="I185" t="s">
        <v>131</v>
      </c>
    </row>
    <row r="186" spans="1:9" x14ac:dyDescent="0.25">
      <c r="A186">
        <v>7937999123</v>
      </c>
      <c r="B186" t="s">
        <v>409</v>
      </c>
      <c r="C186" t="s">
        <v>128</v>
      </c>
      <c r="D186" t="s">
        <v>129</v>
      </c>
      <c r="E186" t="s">
        <v>410</v>
      </c>
      <c r="F186">
        <v>40.720447999999998</v>
      </c>
      <c r="G186">
        <v>-73.995850000000004</v>
      </c>
      <c r="H186">
        <v>634256754</v>
      </c>
      <c r="I186" t="s">
        <v>131</v>
      </c>
    </row>
    <row r="187" spans="1:9" x14ac:dyDescent="0.25">
      <c r="A187">
        <v>7937999135</v>
      </c>
      <c r="B187" t="s">
        <v>409</v>
      </c>
      <c r="C187" t="s">
        <v>128</v>
      </c>
      <c r="D187" t="s">
        <v>129</v>
      </c>
      <c r="E187" t="s">
        <v>410</v>
      </c>
      <c r="F187">
        <v>40.720447999999998</v>
      </c>
      <c r="G187">
        <v>-73.995850000000004</v>
      </c>
      <c r="H187">
        <v>634256754</v>
      </c>
      <c r="I187" t="s">
        <v>131</v>
      </c>
    </row>
    <row r="188" spans="1:9" x14ac:dyDescent="0.25">
      <c r="A188">
        <v>7937994976</v>
      </c>
      <c r="B188" t="s">
        <v>409</v>
      </c>
      <c r="C188" t="s">
        <v>128</v>
      </c>
      <c r="D188" t="s">
        <v>129</v>
      </c>
      <c r="E188" t="s">
        <v>410</v>
      </c>
      <c r="F188">
        <v>40.720447999999998</v>
      </c>
      <c r="G188">
        <v>-73.995850000000004</v>
      </c>
      <c r="H188">
        <v>634256754</v>
      </c>
      <c r="I188" t="s">
        <v>131</v>
      </c>
    </row>
    <row r="189" spans="1:9" x14ac:dyDescent="0.25">
      <c r="A189">
        <v>7938296569</v>
      </c>
      <c r="B189" t="s">
        <v>409</v>
      </c>
      <c r="C189" t="s">
        <v>128</v>
      </c>
      <c r="D189" t="s">
        <v>129</v>
      </c>
      <c r="E189" t="s">
        <v>410</v>
      </c>
      <c r="F189">
        <v>40.720447999999998</v>
      </c>
      <c r="G189">
        <v>-73.995850000000004</v>
      </c>
      <c r="H189">
        <v>634256754</v>
      </c>
      <c r="I189" t="s">
        <v>131</v>
      </c>
    </row>
    <row r="190" spans="1:9" x14ac:dyDescent="0.25">
      <c r="A190">
        <v>7391083860</v>
      </c>
      <c r="B190" t="s">
        <v>412</v>
      </c>
      <c r="C190" t="s">
        <v>128</v>
      </c>
      <c r="D190" t="s">
        <v>129</v>
      </c>
      <c r="E190" t="s">
        <v>413</v>
      </c>
      <c r="F190">
        <v>40.724353999999998</v>
      </c>
      <c r="G190">
        <v>-73.995840000000001</v>
      </c>
      <c r="H190">
        <v>59653893</v>
      </c>
      <c r="I190" t="s">
        <v>131</v>
      </c>
    </row>
    <row r="191" spans="1:9" x14ac:dyDescent="0.25">
      <c r="A191">
        <v>7937998945</v>
      </c>
      <c r="B191" t="s">
        <v>414</v>
      </c>
      <c r="C191" t="s">
        <v>128</v>
      </c>
      <c r="D191" t="s">
        <v>129</v>
      </c>
      <c r="E191" t="s">
        <v>415</v>
      </c>
      <c r="F191">
        <v>40.726649999999999</v>
      </c>
      <c r="G191">
        <v>-73.995829999999998</v>
      </c>
      <c r="H191">
        <v>59653868</v>
      </c>
      <c r="I191" t="s">
        <v>134</v>
      </c>
    </row>
    <row r="192" spans="1:9" x14ac:dyDescent="0.25">
      <c r="A192">
        <v>7391087117</v>
      </c>
      <c r="B192" t="s">
        <v>414</v>
      </c>
      <c r="C192" t="s">
        <v>128</v>
      </c>
      <c r="D192" t="s">
        <v>129</v>
      </c>
      <c r="E192" t="s">
        <v>415</v>
      </c>
      <c r="F192">
        <v>40.726649999999999</v>
      </c>
      <c r="G192">
        <v>-73.995829999999998</v>
      </c>
      <c r="H192">
        <v>59653868</v>
      </c>
      <c r="I192" t="s">
        <v>134</v>
      </c>
    </row>
    <row r="193" spans="1:9" x14ac:dyDescent="0.25">
      <c r="A193">
        <v>7391087105</v>
      </c>
      <c r="B193" t="s">
        <v>414</v>
      </c>
      <c r="C193" t="s">
        <v>128</v>
      </c>
      <c r="D193" t="s">
        <v>129</v>
      </c>
      <c r="E193" t="s">
        <v>415</v>
      </c>
      <c r="F193">
        <v>40.726649999999999</v>
      </c>
      <c r="G193">
        <v>-73.995829999999998</v>
      </c>
      <c r="H193">
        <v>59653868</v>
      </c>
      <c r="I193" t="s">
        <v>134</v>
      </c>
    </row>
    <row r="194" spans="1:9" x14ac:dyDescent="0.25">
      <c r="A194">
        <v>7937999524</v>
      </c>
      <c r="B194" t="s">
        <v>416</v>
      </c>
      <c r="C194" t="s">
        <v>128</v>
      </c>
      <c r="D194" t="s">
        <v>129</v>
      </c>
      <c r="E194" t="s">
        <v>417</v>
      </c>
      <c r="F194">
        <v>40.726585</v>
      </c>
      <c r="G194">
        <v>-73.995829999999998</v>
      </c>
      <c r="H194">
        <v>59653745</v>
      </c>
      <c r="I194" t="s">
        <v>131</v>
      </c>
    </row>
    <row r="195" spans="1:9" x14ac:dyDescent="0.25">
      <c r="A195">
        <v>7391085560</v>
      </c>
      <c r="B195" t="s">
        <v>418</v>
      </c>
      <c r="C195" t="s">
        <v>128</v>
      </c>
      <c r="D195" t="s">
        <v>129</v>
      </c>
      <c r="E195" t="s">
        <v>419</v>
      </c>
      <c r="F195">
        <v>40.720849999999999</v>
      </c>
      <c r="G195">
        <v>-73.995804000000007</v>
      </c>
      <c r="H195">
        <v>59653784</v>
      </c>
      <c r="I195" t="s">
        <v>134</v>
      </c>
    </row>
    <row r="196" spans="1:9" x14ac:dyDescent="0.25">
      <c r="A196">
        <v>7391087130</v>
      </c>
      <c r="B196" t="s">
        <v>420</v>
      </c>
      <c r="C196" t="s">
        <v>128</v>
      </c>
      <c r="D196" t="s">
        <v>129</v>
      </c>
      <c r="E196" t="s">
        <v>421</v>
      </c>
      <c r="F196">
        <v>40.726517000000001</v>
      </c>
      <c r="G196">
        <v>-73.995766000000003</v>
      </c>
      <c r="H196">
        <v>59653868</v>
      </c>
      <c r="I196" t="s">
        <v>131</v>
      </c>
    </row>
    <row r="197" spans="1:9" x14ac:dyDescent="0.25">
      <c r="A197">
        <v>7937998659</v>
      </c>
      <c r="B197" t="s">
        <v>420</v>
      </c>
      <c r="C197" t="s">
        <v>128</v>
      </c>
      <c r="D197" t="s">
        <v>129</v>
      </c>
      <c r="E197" t="s">
        <v>421</v>
      </c>
      <c r="F197">
        <v>40.726517000000001</v>
      </c>
      <c r="G197">
        <v>-73.995766000000003</v>
      </c>
      <c r="H197">
        <v>59653868</v>
      </c>
      <c r="I197" t="s">
        <v>131</v>
      </c>
    </row>
    <row r="198" spans="1:9" x14ac:dyDescent="0.25">
      <c r="A198">
        <v>7391082181</v>
      </c>
      <c r="B198" t="s">
        <v>422</v>
      </c>
      <c r="C198" t="s">
        <v>128</v>
      </c>
      <c r="D198" t="s">
        <v>129</v>
      </c>
      <c r="E198" t="s">
        <v>423</v>
      </c>
      <c r="F198">
        <v>40.736927000000001</v>
      </c>
      <c r="G198">
        <v>-73.995660000000001</v>
      </c>
      <c r="H198">
        <v>59653335</v>
      </c>
      <c r="I198" t="s">
        <v>131</v>
      </c>
    </row>
    <row r="199" spans="1:9" x14ac:dyDescent="0.25">
      <c r="A199">
        <v>7391087099</v>
      </c>
      <c r="B199" t="s">
        <v>424</v>
      </c>
      <c r="C199" t="s">
        <v>128</v>
      </c>
      <c r="D199" t="s">
        <v>129</v>
      </c>
      <c r="E199" t="s">
        <v>425</v>
      </c>
      <c r="F199">
        <v>40.726646000000002</v>
      </c>
      <c r="G199">
        <v>-73.995660000000001</v>
      </c>
      <c r="H199">
        <v>59653868</v>
      </c>
      <c r="I199" t="s">
        <v>131</v>
      </c>
    </row>
    <row r="200" spans="1:9" x14ac:dyDescent="0.25">
      <c r="A200">
        <v>7937997217</v>
      </c>
      <c r="B200" t="s">
        <v>426</v>
      </c>
      <c r="C200" t="s">
        <v>128</v>
      </c>
      <c r="D200" t="s">
        <v>129</v>
      </c>
      <c r="E200" t="s">
        <v>427</v>
      </c>
      <c r="F200">
        <v>40.720801999999999</v>
      </c>
      <c r="G200">
        <v>-73.995660000000001</v>
      </c>
      <c r="H200">
        <v>59653956</v>
      </c>
      <c r="I200" t="s">
        <v>134</v>
      </c>
    </row>
    <row r="201" spans="1:9" hidden="1" x14ac:dyDescent="0.25">
      <c r="A201">
        <v>7391086400</v>
      </c>
      <c r="B201" t="s">
        <v>428</v>
      </c>
      <c r="C201" t="s">
        <v>173</v>
      </c>
    </row>
    <row r="202" spans="1:9" x14ac:dyDescent="0.25">
      <c r="A202">
        <v>7391087178</v>
      </c>
      <c r="B202" t="s">
        <v>429</v>
      </c>
      <c r="C202" t="s">
        <v>128</v>
      </c>
      <c r="D202" t="s">
        <v>129</v>
      </c>
      <c r="E202" t="s">
        <v>430</v>
      </c>
      <c r="F202">
        <v>40.725543999999999</v>
      </c>
      <c r="G202">
        <v>-73.995639999999995</v>
      </c>
      <c r="H202">
        <v>59653889</v>
      </c>
      <c r="I202" t="s">
        <v>134</v>
      </c>
    </row>
    <row r="203" spans="1:9" hidden="1" x14ac:dyDescent="0.25">
      <c r="A203">
        <v>7938296533</v>
      </c>
      <c r="B203" t="s">
        <v>431</v>
      </c>
      <c r="C203" t="s">
        <v>156</v>
      </c>
    </row>
    <row r="204" spans="1:9" x14ac:dyDescent="0.25">
      <c r="A204">
        <v>7391087040</v>
      </c>
      <c r="B204" t="s">
        <v>429</v>
      </c>
      <c r="C204" t="s">
        <v>128</v>
      </c>
      <c r="D204" t="s">
        <v>129</v>
      </c>
      <c r="E204" t="s">
        <v>430</v>
      </c>
      <c r="F204">
        <v>40.725543999999999</v>
      </c>
      <c r="G204">
        <v>-73.995639999999995</v>
      </c>
      <c r="H204">
        <v>59653889</v>
      </c>
      <c r="I204" t="s">
        <v>134</v>
      </c>
    </row>
    <row r="205" spans="1:9" x14ac:dyDescent="0.25">
      <c r="A205">
        <v>7391087051</v>
      </c>
      <c r="B205" t="s">
        <v>429</v>
      </c>
      <c r="C205" t="s">
        <v>128</v>
      </c>
      <c r="D205" t="s">
        <v>129</v>
      </c>
      <c r="E205" t="s">
        <v>430</v>
      </c>
      <c r="F205">
        <v>40.725543999999999</v>
      </c>
      <c r="G205">
        <v>-73.995639999999995</v>
      </c>
      <c r="H205">
        <v>59653889</v>
      </c>
      <c r="I205" t="s">
        <v>134</v>
      </c>
    </row>
    <row r="206" spans="1:9" x14ac:dyDescent="0.25">
      <c r="A206">
        <v>7391087038</v>
      </c>
      <c r="B206" t="s">
        <v>429</v>
      </c>
      <c r="C206" t="s">
        <v>128</v>
      </c>
      <c r="D206" t="s">
        <v>129</v>
      </c>
      <c r="E206" t="s">
        <v>430</v>
      </c>
      <c r="F206">
        <v>40.725543999999999</v>
      </c>
      <c r="G206">
        <v>-73.995639999999995</v>
      </c>
      <c r="H206">
        <v>59653889</v>
      </c>
      <c r="I206" t="s">
        <v>134</v>
      </c>
    </row>
    <row r="207" spans="1:9" x14ac:dyDescent="0.25">
      <c r="A207">
        <v>7937991951</v>
      </c>
      <c r="B207" t="s">
        <v>432</v>
      </c>
      <c r="C207" t="s">
        <v>128</v>
      </c>
      <c r="D207" t="s">
        <v>129</v>
      </c>
      <c r="E207" t="s">
        <v>433</v>
      </c>
      <c r="F207">
        <v>40.723689999999998</v>
      </c>
      <c r="G207">
        <v>-73.995620000000002</v>
      </c>
      <c r="H207">
        <v>59653899</v>
      </c>
      <c r="I207" t="s">
        <v>134</v>
      </c>
    </row>
    <row r="208" spans="1:9" x14ac:dyDescent="0.25">
      <c r="A208">
        <v>7938296454</v>
      </c>
      <c r="B208" t="s">
        <v>434</v>
      </c>
      <c r="C208" t="s">
        <v>128</v>
      </c>
      <c r="D208" t="s">
        <v>129</v>
      </c>
      <c r="E208" t="s">
        <v>435</v>
      </c>
      <c r="F208">
        <v>40.725582000000003</v>
      </c>
      <c r="G208">
        <v>-73.995620000000002</v>
      </c>
      <c r="H208">
        <v>59653889</v>
      </c>
      <c r="I208" t="s">
        <v>134</v>
      </c>
    </row>
    <row r="209" spans="1:9" x14ac:dyDescent="0.25">
      <c r="A209">
        <v>7391084682</v>
      </c>
      <c r="B209" t="s">
        <v>436</v>
      </c>
      <c r="C209" t="s">
        <v>128</v>
      </c>
      <c r="D209" t="s">
        <v>129</v>
      </c>
      <c r="E209" t="s">
        <v>437</v>
      </c>
      <c r="F209">
        <v>40.723263000000003</v>
      </c>
      <c r="G209">
        <v>-73.995609999999999</v>
      </c>
      <c r="H209">
        <v>59653953</v>
      </c>
      <c r="I209" t="s">
        <v>134</v>
      </c>
    </row>
    <row r="210" spans="1:9" x14ac:dyDescent="0.25">
      <c r="A210">
        <v>7391082235</v>
      </c>
      <c r="B210" t="s">
        <v>438</v>
      </c>
      <c r="C210" t="s">
        <v>128</v>
      </c>
      <c r="D210" t="s">
        <v>129</v>
      </c>
      <c r="E210" t="s">
        <v>439</v>
      </c>
      <c r="F210">
        <v>40.735999999999997</v>
      </c>
      <c r="G210">
        <v>-73.995604999999998</v>
      </c>
      <c r="H210">
        <v>59653333</v>
      </c>
      <c r="I210" t="s">
        <v>131</v>
      </c>
    </row>
    <row r="211" spans="1:9" x14ac:dyDescent="0.25">
      <c r="A211">
        <v>7391082200</v>
      </c>
      <c r="B211" t="s">
        <v>438</v>
      </c>
      <c r="C211" t="s">
        <v>128</v>
      </c>
      <c r="D211" t="s">
        <v>129</v>
      </c>
      <c r="E211" t="s">
        <v>439</v>
      </c>
      <c r="F211">
        <v>40.735999999999997</v>
      </c>
      <c r="G211">
        <v>-73.995604999999998</v>
      </c>
      <c r="H211">
        <v>59653333</v>
      </c>
      <c r="I211" t="s">
        <v>131</v>
      </c>
    </row>
    <row r="212" spans="1:9" x14ac:dyDescent="0.25">
      <c r="A212">
        <v>7937999512</v>
      </c>
      <c r="B212" t="s">
        <v>440</v>
      </c>
      <c r="C212" t="s">
        <v>128</v>
      </c>
      <c r="D212" t="s">
        <v>129</v>
      </c>
      <c r="E212" t="s">
        <v>441</v>
      </c>
      <c r="F212">
        <v>40.726709999999997</v>
      </c>
      <c r="G212">
        <v>-73.995604999999998</v>
      </c>
      <c r="H212">
        <v>59653868</v>
      </c>
      <c r="I212" t="s">
        <v>131</v>
      </c>
    </row>
    <row r="213" spans="1:9" x14ac:dyDescent="0.25">
      <c r="A213">
        <v>7391082284</v>
      </c>
      <c r="B213" t="s">
        <v>438</v>
      </c>
      <c r="C213" t="s">
        <v>128</v>
      </c>
      <c r="D213" t="s">
        <v>129</v>
      </c>
      <c r="E213" t="s">
        <v>439</v>
      </c>
      <c r="F213">
        <v>40.735999999999997</v>
      </c>
      <c r="G213">
        <v>-73.995604999999998</v>
      </c>
      <c r="H213">
        <v>59653333</v>
      </c>
      <c r="I213" t="s">
        <v>131</v>
      </c>
    </row>
    <row r="214" spans="1:9" x14ac:dyDescent="0.25">
      <c r="A214">
        <v>7391087142</v>
      </c>
      <c r="B214" t="s">
        <v>442</v>
      </c>
      <c r="C214" t="s">
        <v>128</v>
      </c>
      <c r="D214" t="s">
        <v>129</v>
      </c>
      <c r="E214" t="s">
        <v>443</v>
      </c>
      <c r="F214">
        <v>40.726936000000002</v>
      </c>
      <c r="G214">
        <v>-73.995590000000007</v>
      </c>
      <c r="H214">
        <v>59653868</v>
      </c>
      <c r="I214" t="s">
        <v>134</v>
      </c>
    </row>
    <row r="215" spans="1:9" x14ac:dyDescent="0.25">
      <c r="A215">
        <v>7937992128</v>
      </c>
      <c r="B215" t="s">
        <v>444</v>
      </c>
      <c r="C215" t="s">
        <v>128</v>
      </c>
      <c r="D215" t="s">
        <v>129</v>
      </c>
      <c r="E215" t="s">
        <v>445</v>
      </c>
      <c r="F215">
        <v>40.721156999999998</v>
      </c>
      <c r="G215">
        <v>-73.995575000000002</v>
      </c>
      <c r="H215">
        <v>59653958</v>
      </c>
      <c r="I215" t="s">
        <v>131</v>
      </c>
    </row>
    <row r="216" spans="1:9" x14ac:dyDescent="0.25">
      <c r="A216">
        <v>7937997760</v>
      </c>
      <c r="B216" t="s">
        <v>446</v>
      </c>
      <c r="C216" t="s">
        <v>128</v>
      </c>
      <c r="D216" t="s">
        <v>129</v>
      </c>
      <c r="E216" t="s">
        <v>447</v>
      </c>
      <c r="F216">
        <v>40.725433000000002</v>
      </c>
      <c r="G216">
        <v>-73.995570000000001</v>
      </c>
      <c r="H216">
        <v>59653889</v>
      </c>
      <c r="I216" t="s">
        <v>131</v>
      </c>
    </row>
    <row r="217" spans="1:9" x14ac:dyDescent="0.25">
      <c r="A217">
        <v>7391083239</v>
      </c>
      <c r="B217" t="s">
        <v>448</v>
      </c>
      <c r="C217" t="s">
        <v>128</v>
      </c>
      <c r="D217" t="s">
        <v>129</v>
      </c>
      <c r="E217" t="s">
        <v>449</v>
      </c>
      <c r="F217">
        <v>40.726309999999998</v>
      </c>
      <c r="G217">
        <v>-73.995543999999995</v>
      </c>
      <c r="H217">
        <v>59653885</v>
      </c>
      <c r="I217" t="s">
        <v>134</v>
      </c>
    </row>
    <row r="218" spans="1:9" x14ac:dyDescent="0.25">
      <c r="A218">
        <v>7937998891</v>
      </c>
      <c r="B218" t="s">
        <v>448</v>
      </c>
      <c r="C218" t="s">
        <v>128</v>
      </c>
      <c r="D218" t="s">
        <v>129</v>
      </c>
      <c r="E218" t="s">
        <v>449</v>
      </c>
      <c r="F218">
        <v>40.726309999999998</v>
      </c>
      <c r="G218">
        <v>-73.995543999999995</v>
      </c>
      <c r="H218">
        <v>59653885</v>
      </c>
      <c r="I218" t="s">
        <v>134</v>
      </c>
    </row>
    <row r="219" spans="1:9" x14ac:dyDescent="0.25">
      <c r="A219">
        <v>7937991100</v>
      </c>
      <c r="B219" t="s">
        <v>448</v>
      </c>
      <c r="C219" t="s">
        <v>128</v>
      </c>
      <c r="D219" t="s">
        <v>129</v>
      </c>
      <c r="E219" t="s">
        <v>449</v>
      </c>
      <c r="F219">
        <v>40.726309999999998</v>
      </c>
      <c r="G219">
        <v>-73.995543999999995</v>
      </c>
      <c r="H219">
        <v>59653885</v>
      </c>
      <c r="I219" t="s">
        <v>134</v>
      </c>
    </row>
    <row r="220" spans="1:9" x14ac:dyDescent="0.25">
      <c r="A220">
        <v>7937990788</v>
      </c>
      <c r="B220" t="s">
        <v>448</v>
      </c>
      <c r="C220" t="s">
        <v>128</v>
      </c>
      <c r="D220" t="s">
        <v>129</v>
      </c>
      <c r="E220" t="s">
        <v>449</v>
      </c>
      <c r="F220">
        <v>40.726309999999998</v>
      </c>
      <c r="G220">
        <v>-73.995543999999995</v>
      </c>
      <c r="H220">
        <v>59653885</v>
      </c>
      <c r="I220" t="s">
        <v>134</v>
      </c>
    </row>
    <row r="221" spans="1:9" x14ac:dyDescent="0.25">
      <c r="A221">
        <v>7937994022</v>
      </c>
      <c r="B221" t="s">
        <v>450</v>
      </c>
      <c r="C221" t="s">
        <v>128</v>
      </c>
      <c r="D221" t="s">
        <v>129</v>
      </c>
      <c r="E221" t="s">
        <v>451</v>
      </c>
      <c r="F221">
        <v>40.721615</v>
      </c>
      <c r="G221">
        <v>-73.995543999999995</v>
      </c>
      <c r="H221">
        <v>59653958</v>
      </c>
      <c r="I221" t="s">
        <v>134</v>
      </c>
    </row>
    <row r="222" spans="1:9" x14ac:dyDescent="0.25">
      <c r="A222">
        <v>7391082065</v>
      </c>
      <c r="B222" t="s">
        <v>448</v>
      </c>
      <c r="C222" t="s">
        <v>128</v>
      </c>
      <c r="D222" t="s">
        <v>129</v>
      </c>
      <c r="E222" t="s">
        <v>449</v>
      </c>
      <c r="F222">
        <v>40.726309999999998</v>
      </c>
      <c r="G222">
        <v>-73.995543999999995</v>
      </c>
      <c r="H222">
        <v>59653885</v>
      </c>
      <c r="I222" t="s">
        <v>134</v>
      </c>
    </row>
    <row r="223" spans="1:9" x14ac:dyDescent="0.25">
      <c r="A223">
        <v>7937993870</v>
      </c>
      <c r="B223" t="s">
        <v>452</v>
      </c>
      <c r="C223" t="s">
        <v>128</v>
      </c>
      <c r="D223" t="s">
        <v>129</v>
      </c>
      <c r="E223" t="s">
        <v>453</v>
      </c>
      <c r="F223">
        <v>40.731976000000003</v>
      </c>
      <c r="G223">
        <v>-73.995540000000005</v>
      </c>
      <c r="H223">
        <v>59653551</v>
      </c>
      <c r="I223" t="s">
        <v>134</v>
      </c>
    </row>
    <row r="224" spans="1:9" x14ac:dyDescent="0.25">
      <c r="A224">
        <v>7391082247</v>
      </c>
      <c r="B224" t="s">
        <v>454</v>
      </c>
      <c r="C224" t="s">
        <v>128</v>
      </c>
      <c r="D224" t="s">
        <v>129</v>
      </c>
      <c r="E224" t="s">
        <v>455</v>
      </c>
      <c r="F224">
        <v>40.735959999999999</v>
      </c>
      <c r="G224">
        <v>-73.995509999999996</v>
      </c>
      <c r="H224">
        <v>59653333</v>
      </c>
      <c r="I224" t="s">
        <v>131</v>
      </c>
    </row>
    <row r="225" spans="1:9" x14ac:dyDescent="0.25">
      <c r="A225">
        <v>7932310441</v>
      </c>
      <c r="B225" t="s">
        <v>456</v>
      </c>
      <c r="C225" t="s">
        <v>128</v>
      </c>
      <c r="D225" t="s">
        <v>129</v>
      </c>
      <c r="E225" t="s">
        <v>457</v>
      </c>
      <c r="F225">
        <v>40.730690000000003</v>
      </c>
      <c r="G225">
        <v>-73.995500000000007</v>
      </c>
      <c r="H225">
        <v>639430701</v>
      </c>
      <c r="I225" t="s">
        <v>131</v>
      </c>
    </row>
    <row r="226" spans="1:9" x14ac:dyDescent="0.25">
      <c r="A226">
        <v>7391087063</v>
      </c>
      <c r="B226" t="s">
        <v>458</v>
      </c>
      <c r="C226" t="s">
        <v>128</v>
      </c>
      <c r="D226" t="s">
        <v>129</v>
      </c>
      <c r="E226" t="s">
        <v>459</v>
      </c>
      <c r="F226">
        <v>40.725529999999999</v>
      </c>
      <c r="G226">
        <v>-73.995490000000004</v>
      </c>
      <c r="H226">
        <v>59653889</v>
      </c>
      <c r="I226" t="s">
        <v>131</v>
      </c>
    </row>
    <row r="227" spans="1:9" x14ac:dyDescent="0.25">
      <c r="A227">
        <v>7937993273</v>
      </c>
      <c r="B227" t="s">
        <v>460</v>
      </c>
      <c r="C227" t="s">
        <v>128</v>
      </c>
      <c r="D227" t="s">
        <v>129</v>
      </c>
      <c r="E227" t="s">
        <v>461</v>
      </c>
      <c r="F227">
        <v>40.721412999999998</v>
      </c>
      <c r="G227">
        <v>-73.995469999999997</v>
      </c>
      <c r="H227">
        <v>59653958</v>
      </c>
      <c r="I227" t="s">
        <v>131</v>
      </c>
    </row>
    <row r="228" spans="1:9" x14ac:dyDescent="0.25">
      <c r="A228">
        <v>7937990673</v>
      </c>
      <c r="B228" t="s">
        <v>462</v>
      </c>
      <c r="C228" t="s">
        <v>128</v>
      </c>
      <c r="D228" t="s">
        <v>129</v>
      </c>
      <c r="E228" t="s">
        <v>463</v>
      </c>
      <c r="F228">
        <v>40.728299999999997</v>
      </c>
      <c r="G228">
        <v>-73.995414999999994</v>
      </c>
      <c r="H228">
        <v>59653863</v>
      </c>
      <c r="I228" t="s">
        <v>131</v>
      </c>
    </row>
    <row r="229" spans="1:9" x14ac:dyDescent="0.25">
      <c r="A229">
        <v>7937995543</v>
      </c>
      <c r="B229" t="s">
        <v>462</v>
      </c>
      <c r="C229" t="s">
        <v>128</v>
      </c>
      <c r="D229" t="s">
        <v>129</v>
      </c>
      <c r="E229" t="s">
        <v>463</v>
      </c>
      <c r="F229">
        <v>40.728299999999997</v>
      </c>
      <c r="G229">
        <v>-73.995414999999994</v>
      </c>
      <c r="H229">
        <v>59653863</v>
      </c>
      <c r="I229" t="s">
        <v>131</v>
      </c>
    </row>
    <row r="230" spans="1:9" x14ac:dyDescent="0.25">
      <c r="A230">
        <v>7391084256</v>
      </c>
      <c r="B230" t="s">
        <v>462</v>
      </c>
      <c r="C230" t="s">
        <v>128</v>
      </c>
      <c r="D230" t="s">
        <v>129</v>
      </c>
      <c r="E230" t="s">
        <v>463</v>
      </c>
      <c r="F230">
        <v>40.728299999999997</v>
      </c>
      <c r="G230">
        <v>-73.995414999999994</v>
      </c>
      <c r="H230">
        <v>59653863</v>
      </c>
      <c r="I230" t="s">
        <v>131</v>
      </c>
    </row>
    <row r="231" spans="1:9" x14ac:dyDescent="0.25">
      <c r="A231">
        <v>7937990764</v>
      </c>
      <c r="B231" t="s">
        <v>464</v>
      </c>
      <c r="C231" t="s">
        <v>128</v>
      </c>
      <c r="D231" t="s">
        <v>129</v>
      </c>
      <c r="E231" t="s">
        <v>465</v>
      </c>
      <c r="F231">
        <v>40.728920000000002</v>
      </c>
      <c r="G231">
        <v>-73.995414999999994</v>
      </c>
      <c r="H231">
        <v>59653860</v>
      </c>
      <c r="I231" t="s">
        <v>134</v>
      </c>
    </row>
    <row r="232" spans="1:9" x14ac:dyDescent="0.25">
      <c r="A232">
        <v>7937995350</v>
      </c>
      <c r="B232" t="s">
        <v>462</v>
      </c>
      <c r="C232" t="s">
        <v>128</v>
      </c>
      <c r="D232" t="s">
        <v>129</v>
      </c>
      <c r="E232" t="s">
        <v>463</v>
      </c>
      <c r="F232">
        <v>40.728299999999997</v>
      </c>
      <c r="G232">
        <v>-73.995414999999994</v>
      </c>
      <c r="H232">
        <v>59653863</v>
      </c>
      <c r="I232" t="s">
        <v>131</v>
      </c>
    </row>
    <row r="233" spans="1:9" x14ac:dyDescent="0.25">
      <c r="A233">
        <v>7937993820</v>
      </c>
      <c r="B233" t="s">
        <v>462</v>
      </c>
      <c r="C233" t="s">
        <v>128</v>
      </c>
      <c r="D233" t="s">
        <v>129</v>
      </c>
      <c r="E233" t="s">
        <v>463</v>
      </c>
      <c r="F233">
        <v>40.728299999999997</v>
      </c>
      <c r="G233">
        <v>-73.995414999999994</v>
      </c>
      <c r="H233">
        <v>59653863</v>
      </c>
      <c r="I233" t="s">
        <v>131</v>
      </c>
    </row>
    <row r="234" spans="1:9" x14ac:dyDescent="0.25">
      <c r="A234">
        <v>7391085728</v>
      </c>
      <c r="B234" t="s">
        <v>466</v>
      </c>
      <c r="C234" t="s">
        <v>128</v>
      </c>
      <c r="D234" t="s">
        <v>129</v>
      </c>
      <c r="E234" t="s">
        <v>467</v>
      </c>
      <c r="F234">
        <v>40.723174999999998</v>
      </c>
      <c r="G234">
        <v>-73.99539</v>
      </c>
      <c r="H234">
        <v>59653953</v>
      </c>
      <c r="I234" t="s">
        <v>134</v>
      </c>
    </row>
    <row r="235" spans="1:9" x14ac:dyDescent="0.25">
      <c r="A235">
        <v>7932310489</v>
      </c>
      <c r="B235" t="s">
        <v>468</v>
      </c>
      <c r="C235" t="s">
        <v>128</v>
      </c>
      <c r="D235" t="s">
        <v>129</v>
      </c>
      <c r="E235" t="s">
        <v>469</v>
      </c>
      <c r="F235">
        <v>40.730803999999999</v>
      </c>
      <c r="G235">
        <v>-73.99539</v>
      </c>
      <c r="H235">
        <v>639430701</v>
      </c>
      <c r="I235" t="s">
        <v>131</v>
      </c>
    </row>
    <row r="236" spans="1:9" x14ac:dyDescent="0.25">
      <c r="A236">
        <v>7937995038</v>
      </c>
      <c r="B236" t="s">
        <v>470</v>
      </c>
      <c r="C236" t="s">
        <v>128</v>
      </c>
      <c r="D236" t="s">
        <v>129</v>
      </c>
      <c r="E236" t="s">
        <v>471</v>
      </c>
      <c r="F236">
        <v>40.722070000000002</v>
      </c>
      <c r="G236">
        <v>-73.995360000000005</v>
      </c>
      <c r="H236">
        <v>59653954</v>
      </c>
      <c r="I236" t="s">
        <v>134</v>
      </c>
    </row>
    <row r="237" spans="1:9" x14ac:dyDescent="0.25">
      <c r="A237">
        <v>7937998880</v>
      </c>
      <c r="B237" t="s">
        <v>472</v>
      </c>
      <c r="C237" t="s">
        <v>128</v>
      </c>
      <c r="D237" t="s">
        <v>129</v>
      </c>
      <c r="E237" t="s">
        <v>473</v>
      </c>
      <c r="F237">
        <v>40.726208</v>
      </c>
      <c r="G237">
        <v>-73.995339999999999</v>
      </c>
      <c r="H237">
        <v>59653885</v>
      </c>
      <c r="I237" t="s">
        <v>134</v>
      </c>
    </row>
    <row r="238" spans="1:9" x14ac:dyDescent="0.25">
      <c r="A238">
        <v>7937998878</v>
      </c>
      <c r="B238" t="s">
        <v>472</v>
      </c>
      <c r="C238" t="s">
        <v>128</v>
      </c>
      <c r="D238" t="s">
        <v>129</v>
      </c>
      <c r="E238" t="s">
        <v>473</v>
      </c>
      <c r="F238">
        <v>40.726208</v>
      </c>
      <c r="G238">
        <v>-73.995339999999999</v>
      </c>
      <c r="H238">
        <v>59653885</v>
      </c>
      <c r="I238" t="s">
        <v>134</v>
      </c>
    </row>
    <row r="239" spans="1:9" hidden="1" x14ac:dyDescent="0.25">
      <c r="A239">
        <v>7938296510</v>
      </c>
      <c r="B239" t="s">
        <v>474</v>
      </c>
      <c r="C239" t="s">
        <v>156</v>
      </c>
    </row>
    <row r="240" spans="1:9" x14ac:dyDescent="0.25">
      <c r="A240">
        <v>7391087154</v>
      </c>
      <c r="B240" t="s">
        <v>472</v>
      </c>
      <c r="C240" t="s">
        <v>128</v>
      </c>
      <c r="D240" t="s">
        <v>129</v>
      </c>
      <c r="E240" t="s">
        <v>473</v>
      </c>
      <c r="F240">
        <v>40.726208</v>
      </c>
      <c r="G240">
        <v>-73.995339999999999</v>
      </c>
      <c r="H240">
        <v>59653885</v>
      </c>
      <c r="I240" t="s">
        <v>134</v>
      </c>
    </row>
    <row r="241" spans="1:9" x14ac:dyDescent="0.25">
      <c r="A241">
        <v>7391087075</v>
      </c>
      <c r="B241" t="s">
        <v>472</v>
      </c>
      <c r="C241" t="s">
        <v>128</v>
      </c>
      <c r="D241" t="s">
        <v>129</v>
      </c>
      <c r="E241" t="s">
        <v>473</v>
      </c>
      <c r="F241">
        <v>40.726208</v>
      </c>
      <c r="G241">
        <v>-73.995339999999999</v>
      </c>
      <c r="H241">
        <v>59653885</v>
      </c>
      <c r="I241" t="s">
        <v>134</v>
      </c>
    </row>
    <row r="242" spans="1:9" x14ac:dyDescent="0.25">
      <c r="A242">
        <v>7932310192</v>
      </c>
      <c r="B242" t="s">
        <v>475</v>
      </c>
      <c r="C242" t="s">
        <v>128</v>
      </c>
      <c r="D242" t="s">
        <v>129</v>
      </c>
      <c r="E242" t="s">
        <v>476</v>
      </c>
      <c r="F242">
        <v>40.722149999999999</v>
      </c>
      <c r="G242">
        <v>-73.995329999999996</v>
      </c>
      <c r="H242">
        <v>59653954</v>
      </c>
      <c r="I242" t="s">
        <v>134</v>
      </c>
    </row>
    <row r="243" spans="1:9" x14ac:dyDescent="0.25">
      <c r="A243">
        <v>7391082594</v>
      </c>
      <c r="B243" t="s">
        <v>475</v>
      </c>
      <c r="C243" t="s">
        <v>128</v>
      </c>
      <c r="D243" t="s">
        <v>129</v>
      </c>
      <c r="E243" t="s">
        <v>476</v>
      </c>
      <c r="F243">
        <v>40.722149999999999</v>
      </c>
      <c r="G243">
        <v>-73.995329999999996</v>
      </c>
      <c r="H243">
        <v>59653954</v>
      </c>
      <c r="I243" t="s">
        <v>134</v>
      </c>
    </row>
    <row r="244" spans="1:9" x14ac:dyDescent="0.25">
      <c r="A244">
        <v>7937998301</v>
      </c>
      <c r="B244" t="s">
        <v>477</v>
      </c>
      <c r="C244" t="s">
        <v>128</v>
      </c>
      <c r="D244" t="s">
        <v>129</v>
      </c>
      <c r="E244" t="s">
        <v>478</v>
      </c>
      <c r="F244">
        <v>40.730919999999998</v>
      </c>
      <c r="G244">
        <v>-73.995289999999997</v>
      </c>
      <c r="H244">
        <v>639430701</v>
      </c>
      <c r="I244" t="s">
        <v>131</v>
      </c>
    </row>
    <row r="245" spans="1:9" x14ac:dyDescent="0.25">
      <c r="A245">
        <v>7391082259</v>
      </c>
      <c r="B245" t="s">
        <v>479</v>
      </c>
      <c r="C245" t="s">
        <v>128</v>
      </c>
      <c r="D245" t="s">
        <v>129</v>
      </c>
      <c r="E245" t="s">
        <v>480</v>
      </c>
      <c r="F245">
        <v>40.735733000000003</v>
      </c>
      <c r="G245">
        <v>-73.995260000000002</v>
      </c>
      <c r="H245">
        <v>59653333</v>
      </c>
      <c r="I245" t="s">
        <v>134</v>
      </c>
    </row>
    <row r="246" spans="1:9" x14ac:dyDescent="0.25">
      <c r="A246">
        <v>7391087014</v>
      </c>
      <c r="B246" t="s">
        <v>481</v>
      </c>
      <c r="C246" t="s">
        <v>128</v>
      </c>
      <c r="D246" t="s">
        <v>129</v>
      </c>
      <c r="E246" t="s">
        <v>482</v>
      </c>
      <c r="F246">
        <v>40.725323000000003</v>
      </c>
      <c r="G246">
        <v>-73.995223999999993</v>
      </c>
      <c r="H246">
        <v>59653900</v>
      </c>
      <c r="I246" t="s">
        <v>134</v>
      </c>
    </row>
    <row r="247" spans="1:9" x14ac:dyDescent="0.25">
      <c r="A247">
        <v>7391087026</v>
      </c>
      <c r="B247" t="s">
        <v>481</v>
      </c>
      <c r="C247" t="s">
        <v>128</v>
      </c>
      <c r="D247" t="s">
        <v>129</v>
      </c>
      <c r="E247" t="s">
        <v>482</v>
      </c>
      <c r="F247">
        <v>40.725323000000003</v>
      </c>
      <c r="G247">
        <v>-73.995223999999993</v>
      </c>
      <c r="H247">
        <v>59653900</v>
      </c>
      <c r="I247" t="s">
        <v>134</v>
      </c>
    </row>
    <row r="248" spans="1:9" x14ac:dyDescent="0.25">
      <c r="A248">
        <v>7937991161</v>
      </c>
      <c r="B248" t="s">
        <v>483</v>
      </c>
      <c r="C248" t="s">
        <v>128</v>
      </c>
      <c r="D248" t="s">
        <v>129</v>
      </c>
      <c r="E248" t="s">
        <v>484</v>
      </c>
      <c r="F248">
        <v>40.730003000000004</v>
      </c>
      <c r="G248">
        <v>-73.995199999999997</v>
      </c>
      <c r="H248">
        <v>59653558</v>
      </c>
      <c r="I248" t="s">
        <v>134</v>
      </c>
    </row>
    <row r="249" spans="1:9" x14ac:dyDescent="0.25">
      <c r="A249">
        <v>7391083197</v>
      </c>
      <c r="B249" t="s">
        <v>485</v>
      </c>
      <c r="C249" t="s">
        <v>128</v>
      </c>
      <c r="D249" t="s">
        <v>129</v>
      </c>
      <c r="E249" t="s">
        <v>486</v>
      </c>
      <c r="F249">
        <v>40.727200000000003</v>
      </c>
      <c r="G249">
        <v>-73.995189999999994</v>
      </c>
      <c r="H249">
        <v>59653875</v>
      </c>
      <c r="I249" t="s">
        <v>131</v>
      </c>
    </row>
    <row r="250" spans="1:9" x14ac:dyDescent="0.25">
      <c r="A250">
        <v>7937999615</v>
      </c>
      <c r="B250" t="s">
        <v>487</v>
      </c>
      <c r="C250" t="s">
        <v>128</v>
      </c>
      <c r="D250" t="s">
        <v>129</v>
      </c>
      <c r="E250" t="s">
        <v>488</v>
      </c>
      <c r="F250">
        <v>40.729633</v>
      </c>
      <c r="G250">
        <v>-73.995149999999995</v>
      </c>
      <c r="H250">
        <v>59653862</v>
      </c>
      <c r="I250" t="s">
        <v>134</v>
      </c>
    </row>
    <row r="251" spans="1:9" x14ac:dyDescent="0.25">
      <c r="A251">
        <v>7391082132</v>
      </c>
      <c r="B251" t="s">
        <v>487</v>
      </c>
      <c r="C251" t="s">
        <v>128</v>
      </c>
      <c r="D251" t="s">
        <v>129</v>
      </c>
      <c r="E251" t="s">
        <v>488</v>
      </c>
      <c r="F251">
        <v>40.729633</v>
      </c>
      <c r="G251">
        <v>-73.995149999999995</v>
      </c>
      <c r="H251">
        <v>59653862</v>
      </c>
      <c r="I251" t="s">
        <v>134</v>
      </c>
    </row>
    <row r="252" spans="1:9" x14ac:dyDescent="0.25">
      <c r="A252">
        <v>7937999597</v>
      </c>
      <c r="B252" t="s">
        <v>487</v>
      </c>
      <c r="C252" t="s">
        <v>128</v>
      </c>
      <c r="D252" t="s">
        <v>129</v>
      </c>
      <c r="E252" t="s">
        <v>488</v>
      </c>
      <c r="F252">
        <v>40.729633</v>
      </c>
      <c r="G252">
        <v>-73.995149999999995</v>
      </c>
      <c r="H252">
        <v>59653862</v>
      </c>
      <c r="I252" t="s">
        <v>134</v>
      </c>
    </row>
    <row r="253" spans="1:9" x14ac:dyDescent="0.25">
      <c r="A253">
        <v>7937999585</v>
      </c>
      <c r="B253" t="s">
        <v>487</v>
      </c>
      <c r="C253" t="s">
        <v>128</v>
      </c>
      <c r="D253" t="s">
        <v>129</v>
      </c>
      <c r="E253" t="s">
        <v>488</v>
      </c>
      <c r="F253">
        <v>40.729633</v>
      </c>
      <c r="G253">
        <v>-73.995149999999995</v>
      </c>
      <c r="H253">
        <v>59653862</v>
      </c>
      <c r="I253" t="s">
        <v>134</v>
      </c>
    </row>
    <row r="254" spans="1:9" x14ac:dyDescent="0.25">
      <c r="A254">
        <v>7937998260</v>
      </c>
      <c r="B254" t="s">
        <v>487</v>
      </c>
      <c r="C254" t="s">
        <v>128</v>
      </c>
      <c r="D254" t="s">
        <v>129</v>
      </c>
      <c r="E254" t="s">
        <v>488</v>
      </c>
      <c r="F254">
        <v>40.729633</v>
      </c>
      <c r="G254">
        <v>-73.995149999999995</v>
      </c>
      <c r="H254">
        <v>59653862</v>
      </c>
      <c r="I254" t="s">
        <v>134</v>
      </c>
    </row>
    <row r="255" spans="1:9" x14ac:dyDescent="0.25">
      <c r="A255">
        <v>7932310519</v>
      </c>
      <c r="B255" t="s">
        <v>487</v>
      </c>
      <c r="C255" t="s">
        <v>128</v>
      </c>
      <c r="D255" t="s">
        <v>129</v>
      </c>
      <c r="E255" t="s">
        <v>488</v>
      </c>
      <c r="F255">
        <v>40.729633</v>
      </c>
      <c r="G255">
        <v>-73.995149999999995</v>
      </c>
      <c r="H255">
        <v>59653862</v>
      </c>
      <c r="I255" t="s">
        <v>134</v>
      </c>
    </row>
    <row r="256" spans="1:9" x14ac:dyDescent="0.25">
      <c r="A256">
        <v>7932310507</v>
      </c>
      <c r="B256" t="s">
        <v>487</v>
      </c>
      <c r="C256" t="s">
        <v>128</v>
      </c>
      <c r="D256" t="s">
        <v>129</v>
      </c>
      <c r="E256" t="s">
        <v>488</v>
      </c>
      <c r="F256">
        <v>40.729633</v>
      </c>
      <c r="G256">
        <v>-73.995149999999995</v>
      </c>
      <c r="H256">
        <v>59653862</v>
      </c>
      <c r="I256" t="s">
        <v>134</v>
      </c>
    </row>
    <row r="257" spans="1:9" x14ac:dyDescent="0.25">
      <c r="A257">
        <v>7391086344</v>
      </c>
      <c r="B257" t="s">
        <v>489</v>
      </c>
      <c r="C257" t="s">
        <v>128</v>
      </c>
      <c r="D257" t="s">
        <v>129</v>
      </c>
      <c r="E257" t="s">
        <v>490</v>
      </c>
      <c r="F257">
        <v>40.735680000000002</v>
      </c>
      <c r="G257">
        <v>-73.995130000000003</v>
      </c>
      <c r="H257">
        <v>59653333</v>
      </c>
      <c r="I257" t="s">
        <v>134</v>
      </c>
    </row>
    <row r="258" spans="1:9" x14ac:dyDescent="0.25">
      <c r="A258">
        <v>7937996961</v>
      </c>
      <c r="B258" t="s">
        <v>491</v>
      </c>
      <c r="C258" t="s">
        <v>128</v>
      </c>
      <c r="D258" t="s">
        <v>129</v>
      </c>
      <c r="E258" t="s">
        <v>492</v>
      </c>
      <c r="F258">
        <v>40.720109999999998</v>
      </c>
      <c r="G258">
        <v>-73.995090000000005</v>
      </c>
      <c r="H258">
        <v>634256757</v>
      </c>
      <c r="I258" t="s">
        <v>131</v>
      </c>
    </row>
    <row r="259" spans="1:9" x14ac:dyDescent="0.25">
      <c r="A259">
        <v>7937990685</v>
      </c>
      <c r="B259" t="s">
        <v>493</v>
      </c>
      <c r="C259" t="s">
        <v>128</v>
      </c>
      <c r="D259" t="s">
        <v>129</v>
      </c>
      <c r="E259" t="s">
        <v>494</v>
      </c>
      <c r="F259">
        <v>40.728752</v>
      </c>
      <c r="G259">
        <v>-73.995080000000002</v>
      </c>
      <c r="H259">
        <v>59653864</v>
      </c>
      <c r="I259" t="s">
        <v>134</v>
      </c>
    </row>
    <row r="260" spans="1:9" x14ac:dyDescent="0.25">
      <c r="A260">
        <v>7937990806</v>
      </c>
      <c r="B260" t="s">
        <v>495</v>
      </c>
      <c r="C260" t="s">
        <v>128</v>
      </c>
      <c r="D260" t="s">
        <v>129</v>
      </c>
      <c r="E260" t="s">
        <v>496</v>
      </c>
      <c r="F260">
        <v>40.725506000000003</v>
      </c>
      <c r="G260">
        <v>-73.995080000000002</v>
      </c>
      <c r="H260">
        <v>59653900</v>
      </c>
      <c r="I260" t="s">
        <v>134</v>
      </c>
    </row>
    <row r="261" spans="1:9" x14ac:dyDescent="0.25">
      <c r="A261">
        <v>7391083513</v>
      </c>
      <c r="B261" t="s">
        <v>497</v>
      </c>
      <c r="C261" t="s">
        <v>128</v>
      </c>
      <c r="D261" t="s">
        <v>129</v>
      </c>
      <c r="E261" t="s">
        <v>498</v>
      </c>
      <c r="F261">
        <v>40.721393999999997</v>
      </c>
      <c r="G261">
        <v>-73.995069999999998</v>
      </c>
      <c r="H261">
        <v>59653959</v>
      </c>
      <c r="I261" t="s">
        <v>134</v>
      </c>
    </row>
    <row r="262" spans="1:9" x14ac:dyDescent="0.25">
      <c r="A262">
        <v>7937998234</v>
      </c>
      <c r="B262" t="s">
        <v>499</v>
      </c>
      <c r="C262" t="s">
        <v>128</v>
      </c>
      <c r="D262" t="s">
        <v>129</v>
      </c>
      <c r="E262" t="s">
        <v>500</v>
      </c>
      <c r="F262">
        <v>40.727345</v>
      </c>
      <c r="G262">
        <v>-73.995069999999998</v>
      </c>
      <c r="H262">
        <v>59653875</v>
      </c>
      <c r="I262" t="s">
        <v>131</v>
      </c>
    </row>
    <row r="263" spans="1:9" x14ac:dyDescent="0.25">
      <c r="A263">
        <v>7937998246</v>
      </c>
      <c r="B263" t="s">
        <v>499</v>
      </c>
      <c r="C263" t="s">
        <v>128</v>
      </c>
      <c r="D263" t="s">
        <v>129</v>
      </c>
      <c r="E263" t="s">
        <v>500</v>
      </c>
      <c r="F263">
        <v>40.727345</v>
      </c>
      <c r="G263">
        <v>-73.995069999999998</v>
      </c>
      <c r="H263">
        <v>59653875</v>
      </c>
      <c r="I263" t="s">
        <v>131</v>
      </c>
    </row>
    <row r="264" spans="1:9" x14ac:dyDescent="0.25">
      <c r="A264">
        <v>7937993819</v>
      </c>
      <c r="B264" t="s">
        <v>499</v>
      </c>
      <c r="C264" t="s">
        <v>128</v>
      </c>
      <c r="D264" t="s">
        <v>129</v>
      </c>
      <c r="E264" t="s">
        <v>500</v>
      </c>
      <c r="F264">
        <v>40.727345</v>
      </c>
      <c r="G264">
        <v>-73.995069999999998</v>
      </c>
      <c r="H264">
        <v>59653875</v>
      </c>
      <c r="I264" t="s">
        <v>131</v>
      </c>
    </row>
    <row r="265" spans="1:9" x14ac:dyDescent="0.25">
      <c r="A265">
        <v>7932310428</v>
      </c>
      <c r="B265" t="s">
        <v>501</v>
      </c>
      <c r="C265" t="s">
        <v>128</v>
      </c>
      <c r="D265" t="s">
        <v>129</v>
      </c>
      <c r="E265" t="s">
        <v>502</v>
      </c>
      <c r="F265">
        <v>40.731189999999998</v>
      </c>
      <c r="G265">
        <v>-73.995050000000006</v>
      </c>
      <c r="H265">
        <v>59653559</v>
      </c>
      <c r="I265" t="s">
        <v>131</v>
      </c>
    </row>
    <row r="266" spans="1:9" x14ac:dyDescent="0.25">
      <c r="A266">
        <v>7932310490</v>
      </c>
      <c r="B266" t="s">
        <v>503</v>
      </c>
      <c r="C266" t="s">
        <v>128</v>
      </c>
      <c r="D266" t="s">
        <v>129</v>
      </c>
      <c r="E266" t="s">
        <v>504</v>
      </c>
      <c r="F266">
        <v>40.731470000000002</v>
      </c>
      <c r="G266">
        <v>-73.994990000000001</v>
      </c>
      <c r="H266">
        <v>59653559</v>
      </c>
      <c r="I266" t="s">
        <v>134</v>
      </c>
    </row>
    <row r="267" spans="1:9" x14ac:dyDescent="0.25">
      <c r="A267">
        <v>7391085352</v>
      </c>
      <c r="B267" t="s">
        <v>505</v>
      </c>
      <c r="C267" t="s">
        <v>128</v>
      </c>
      <c r="D267" t="s">
        <v>129</v>
      </c>
      <c r="E267" t="s">
        <v>506</v>
      </c>
      <c r="F267">
        <v>40.721350000000001</v>
      </c>
      <c r="G267">
        <v>-73.994964999999993</v>
      </c>
      <c r="H267">
        <v>59653959</v>
      </c>
      <c r="I267" t="s">
        <v>134</v>
      </c>
    </row>
    <row r="268" spans="1:9" x14ac:dyDescent="0.25">
      <c r="A268">
        <v>7391083951</v>
      </c>
      <c r="B268" t="s">
        <v>507</v>
      </c>
      <c r="C268" t="s">
        <v>128</v>
      </c>
      <c r="D268" t="s">
        <v>129</v>
      </c>
      <c r="E268" t="s">
        <v>508</v>
      </c>
      <c r="F268">
        <v>40.722999999999999</v>
      </c>
      <c r="G268">
        <v>-73.994964999999993</v>
      </c>
      <c r="H268">
        <v>59653953</v>
      </c>
      <c r="I268" t="s">
        <v>134</v>
      </c>
    </row>
    <row r="269" spans="1:9" x14ac:dyDescent="0.25">
      <c r="A269">
        <v>7937995040</v>
      </c>
      <c r="B269" t="s">
        <v>507</v>
      </c>
      <c r="C269" t="s">
        <v>128</v>
      </c>
      <c r="D269" t="s">
        <v>129</v>
      </c>
      <c r="E269" t="s">
        <v>508</v>
      </c>
      <c r="F269">
        <v>40.722999999999999</v>
      </c>
      <c r="G269">
        <v>-73.994964999999993</v>
      </c>
      <c r="H269">
        <v>59653953</v>
      </c>
      <c r="I269" t="s">
        <v>134</v>
      </c>
    </row>
    <row r="270" spans="1:9" x14ac:dyDescent="0.25">
      <c r="A270">
        <v>7937994204</v>
      </c>
      <c r="B270" t="s">
        <v>507</v>
      </c>
      <c r="C270" t="s">
        <v>128</v>
      </c>
      <c r="D270" t="s">
        <v>129</v>
      </c>
      <c r="E270" t="s">
        <v>508</v>
      </c>
      <c r="F270">
        <v>40.722999999999999</v>
      </c>
      <c r="G270">
        <v>-73.994964999999993</v>
      </c>
      <c r="H270">
        <v>59653953</v>
      </c>
      <c r="I270" t="s">
        <v>134</v>
      </c>
    </row>
    <row r="271" spans="1:9" x14ac:dyDescent="0.25">
      <c r="A271">
        <v>7937998179</v>
      </c>
      <c r="B271" t="s">
        <v>509</v>
      </c>
      <c r="C271" t="s">
        <v>128</v>
      </c>
      <c r="D271" t="s">
        <v>129</v>
      </c>
      <c r="E271" t="s">
        <v>510</v>
      </c>
      <c r="F271">
        <v>40.726019999999998</v>
      </c>
      <c r="G271">
        <v>-73.994960000000006</v>
      </c>
      <c r="H271">
        <v>59653890</v>
      </c>
      <c r="I271" t="s">
        <v>134</v>
      </c>
    </row>
    <row r="272" spans="1:9" x14ac:dyDescent="0.25">
      <c r="A272">
        <v>7391084244</v>
      </c>
      <c r="B272" t="s">
        <v>511</v>
      </c>
      <c r="C272" t="s">
        <v>128</v>
      </c>
      <c r="D272" t="s">
        <v>129</v>
      </c>
      <c r="E272" t="s">
        <v>512</v>
      </c>
      <c r="F272">
        <v>40.725014000000002</v>
      </c>
      <c r="G272">
        <v>-73.994960000000006</v>
      </c>
      <c r="H272">
        <v>59653906</v>
      </c>
      <c r="I272" t="s">
        <v>134</v>
      </c>
    </row>
    <row r="273" spans="1:9" x14ac:dyDescent="0.25">
      <c r="A273">
        <v>7391083252</v>
      </c>
      <c r="B273" t="s">
        <v>513</v>
      </c>
      <c r="C273" t="s">
        <v>128</v>
      </c>
      <c r="D273" t="s">
        <v>129</v>
      </c>
      <c r="E273" t="s">
        <v>514</v>
      </c>
      <c r="F273">
        <v>40.730350000000001</v>
      </c>
      <c r="G273">
        <v>-73.994950000000003</v>
      </c>
      <c r="H273">
        <v>639430699</v>
      </c>
      <c r="I273" t="s">
        <v>134</v>
      </c>
    </row>
    <row r="274" spans="1:9" x14ac:dyDescent="0.25">
      <c r="A274">
        <v>7932310453</v>
      </c>
      <c r="B274" t="s">
        <v>513</v>
      </c>
      <c r="C274" t="s">
        <v>128</v>
      </c>
      <c r="D274" t="s">
        <v>129</v>
      </c>
      <c r="E274" t="s">
        <v>514</v>
      </c>
      <c r="F274">
        <v>40.730350000000001</v>
      </c>
      <c r="G274">
        <v>-73.994950000000003</v>
      </c>
      <c r="H274">
        <v>639430699</v>
      </c>
      <c r="I274" t="s">
        <v>134</v>
      </c>
    </row>
    <row r="275" spans="1:9" x14ac:dyDescent="0.25">
      <c r="A275">
        <v>7937999573</v>
      </c>
      <c r="B275" t="s">
        <v>513</v>
      </c>
      <c r="C275" t="s">
        <v>128</v>
      </c>
      <c r="D275" t="s">
        <v>129</v>
      </c>
      <c r="E275" t="s">
        <v>514</v>
      </c>
      <c r="F275">
        <v>40.730350000000001</v>
      </c>
      <c r="G275">
        <v>-73.994950000000003</v>
      </c>
      <c r="H275">
        <v>639430699</v>
      </c>
      <c r="I275" t="s">
        <v>134</v>
      </c>
    </row>
    <row r="276" spans="1:9" x14ac:dyDescent="0.25">
      <c r="A276">
        <v>7391083872</v>
      </c>
      <c r="B276" t="s">
        <v>515</v>
      </c>
      <c r="C276" t="s">
        <v>128</v>
      </c>
      <c r="D276" t="s">
        <v>129</v>
      </c>
      <c r="E276" t="s">
        <v>516</v>
      </c>
      <c r="F276">
        <v>40.72298</v>
      </c>
      <c r="G276">
        <v>-73.994919999999993</v>
      </c>
      <c r="H276">
        <v>59653955</v>
      </c>
      <c r="I276" t="s">
        <v>134</v>
      </c>
    </row>
    <row r="277" spans="1:9" x14ac:dyDescent="0.25">
      <c r="A277">
        <v>7937998970</v>
      </c>
      <c r="B277" t="s">
        <v>517</v>
      </c>
      <c r="C277" t="s">
        <v>128</v>
      </c>
      <c r="D277" t="s">
        <v>129</v>
      </c>
      <c r="E277" t="s">
        <v>518</v>
      </c>
      <c r="F277">
        <v>40.726120000000002</v>
      </c>
      <c r="G277">
        <v>-73.994895999999997</v>
      </c>
      <c r="H277">
        <v>59653890</v>
      </c>
      <c r="I277" t="s">
        <v>131</v>
      </c>
    </row>
    <row r="278" spans="1:9" x14ac:dyDescent="0.25">
      <c r="A278">
        <v>7937998969</v>
      </c>
      <c r="B278" t="s">
        <v>517</v>
      </c>
      <c r="C278" t="s">
        <v>128</v>
      </c>
      <c r="D278" t="s">
        <v>129</v>
      </c>
      <c r="E278" t="s">
        <v>518</v>
      </c>
      <c r="F278">
        <v>40.726120000000002</v>
      </c>
      <c r="G278">
        <v>-73.994895999999997</v>
      </c>
      <c r="H278">
        <v>59653890</v>
      </c>
      <c r="I278" t="s">
        <v>131</v>
      </c>
    </row>
    <row r="279" spans="1:9" x14ac:dyDescent="0.25">
      <c r="A279">
        <v>7391083227</v>
      </c>
      <c r="B279" t="s">
        <v>517</v>
      </c>
      <c r="C279" t="s">
        <v>128</v>
      </c>
      <c r="D279" t="s">
        <v>129</v>
      </c>
      <c r="E279" t="s">
        <v>518</v>
      </c>
      <c r="F279">
        <v>40.726120000000002</v>
      </c>
      <c r="G279">
        <v>-73.994895999999997</v>
      </c>
      <c r="H279">
        <v>59653890</v>
      </c>
      <c r="I279" t="s">
        <v>131</v>
      </c>
    </row>
    <row r="280" spans="1:9" x14ac:dyDescent="0.25">
      <c r="A280">
        <v>7937997758</v>
      </c>
      <c r="B280" t="s">
        <v>517</v>
      </c>
      <c r="C280" t="s">
        <v>128</v>
      </c>
      <c r="D280" t="s">
        <v>129</v>
      </c>
      <c r="E280" t="s">
        <v>518</v>
      </c>
      <c r="F280">
        <v>40.726120000000002</v>
      </c>
      <c r="G280">
        <v>-73.994895999999997</v>
      </c>
      <c r="H280">
        <v>59653890</v>
      </c>
      <c r="I280" t="s">
        <v>131</v>
      </c>
    </row>
    <row r="281" spans="1:9" x14ac:dyDescent="0.25">
      <c r="A281">
        <v>7391087129</v>
      </c>
      <c r="B281" t="s">
        <v>517</v>
      </c>
      <c r="C281" t="s">
        <v>128</v>
      </c>
      <c r="D281" t="s">
        <v>129</v>
      </c>
      <c r="E281" t="s">
        <v>518</v>
      </c>
      <c r="F281">
        <v>40.726120000000002</v>
      </c>
      <c r="G281">
        <v>-73.994895999999997</v>
      </c>
      <c r="H281">
        <v>59653890</v>
      </c>
      <c r="I281" t="s">
        <v>131</v>
      </c>
    </row>
    <row r="282" spans="1:9" x14ac:dyDescent="0.25">
      <c r="A282">
        <v>7937990790</v>
      </c>
      <c r="B282" t="s">
        <v>517</v>
      </c>
      <c r="C282" t="s">
        <v>128</v>
      </c>
      <c r="D282" t="s">
        <v>129</v>
      </c>
      <c r="E282" t="s">
        <v>518</v>
      </c>
      <c r="F282">
        <v>40.726120000000002</v>
      </c>
      <c r="G282">
        <v>-73.994895999999997</v>
      </c>
      <c r="H282">
        <v>59653890</v>
      </c>
      <c r="I282" t="s">
        <v>131</v>
      </c>
    </row>
    <row r="283" spans="1:9" x14ac:dyDescent="0.25">
      <c r="A283">
        <v>7391082119</v>
      </c>
      <c r="B283" t="s">
        <v>519</v>
      </c>
      <c r="C283" t="s">
        <v>128</v>
      </c>
      <c r="D283" t="s">
        <v>129</v>
      </c>
      <c r="E283" t="s">
        <v>520</v>
      </c>
      <c r="F283">
        <v>40.727559999999997</v>
      </c>
      <c r="G283">
        <v>-73.994889999999998</v>
      </c>
      <c r="H283">
        <v>59653875</v>
      </c>
      <c r="I283" t="s">
        <v>131</v>
      </c>
    </row>
    <row r="284" spans="1:9" x14ac:dyDescent="0.25">
      <c r="A284">
        <v>7932310416</v>
      </c>
      <c r="B284" t="s">
        <v>519</v>
      </c>
      <c r="C284" t="s">
        <v>128</v>
      </c>
      <c r="D284" t="s">
        <v>129</v>
      </c>
      <c r="E284" t="s">
        <v>520</v>
      </c>
      <c r="F284">
        <v>40.727559999999997</v>
      </c>
      <c r="G284">
        <v>-73.994889999999998</v>
      </c>
      <c r="H284">
        <v>59653875</v>
      </c>
      <c r="I284" t="s">
        <v>131</v>
      </c>
    </row>
    <row r="285" spans="1:9" x14ac:dyDescent="0.25">
      <c r="A285">
        <v>7391086253</v>
      </c>
      <c r="B285" t="s">
        <v>519</v>
      </c>
      <c r="C285" t="s">
        <v>128</v>
      </c>
      <c r="D285" t="s">
        <v>129</v>
      </c>
      <c r="E285" t="s">
        <v>520</v>
      </c>
      <c r="F285">
        <v>40.727559999999997</v>
      </c>
      <c r="G285">
        <v>-73.994889999999998</v>
      </c>
      <c r="H285">
        <v>59653875</v>
      </c>
      <c r="I285" t="s">
        <v>131</v>
      </c>
    </row>
    <row r="286" spans="1:9" x14ac:dyDescent="0.25">
      <c r="A286">
        <v>7937997205</v>
      </c>
      <c r="B286" t="s">
        <v>521</v>
      </c>
      <c r="C286" t="s">
        <v>128</v>
      </c>
      <c r="D286" t="s">
        <v>129</v>
      </c>
      <c r="E286" t="s">
        <v>522</v>
      </c>
      <c r="F286">
        <v>40.721313000000002</v>
      </c>
      <c r="G286">
        <v>-73.994865000000004</v>
      </c>
      <c r="H286">
        <v>59653959</v>
      </c>
      <c r="I286" t="s">
        <v>134</v>
      </c>
    </row>
    <row r="287" spans="1:9" x14ac:dyDescent="0.25">
      <c r="A287">
        <v>7937995361</v>
      </c>
      <c r="B287" t="s">
        <v>523</v>
      </c>
      <c r="C287" t="s">
        <v>128</v>
      </c>
      <c r="D287" t="s">
        <v>129</v>
      </c>
      <c r="E287" t="s">
        <v>524</v>
      </c>
      <c r="F287">
        <v>40.730423000000002</v>
      </c>
      <c r="G287">
        <v>-73.994834999999995</v>
      </c>
      <c r="H287">
        <v>639430699</v>
      </c>
      <c r="I287" t="s">
        <v>131</v>
      </c>
    </row>
    <row r="288" spans="1:9" x14ac:dyDescent="0.25">
      <c r="A288">
        <v>7937998428</v>
      </c>
      <c r="B288" t="s">
        <v>525</v>
      </c>
      <c r="C288" t="s">
        <v>128</v>
      </c>
      <c r="D288" t="s">
        <v>129</v>
      </c>
      <c r="E288" t="s">
        <v>526</v>
      </c>
      <c r="F288">
        <v>40.721159999999998</v>
      </c>
      <c r="G288">
        <v>-73.994834999999995</v>
      </c>
      <c r="H288">
        <v>59653965</v>
      </c>
      <c r="I288" t="s">
        <v>134</v>
      </c>
    </row>
    <row r="289" spans="1:9" x14ac:dyDescent="0.25">
      <c r="A289">
        <v>7937995567</v>
      </c>
      <c r="B289" t="s">
        <v>527</v>
      </c>
      <c r="C289" t="s">
        <v>128</v>
      </c>
      <c r="D289" t="s">
        <v>129</v>
      </c>
      <c r="E289" t="s">
        <v>528</v>
      </c>
      <c r="F289">
        <v>40.727629999999998</v>
      </c>
      <c r="G289">
        <v>-73.994829999999993</v>
      </c>
      <c r="H289">
        <v>59653875</v>
      </c>
      <c r="I289" t="s">
        <v>131</v>
      </c>
    </row>
    <row r="290" spans="1:9" x14ac:dyDescent="0.25">
      <c r="A290">
        <v>7391087166</v>
      </c>
      <c r="B290" t="s">
        <v>529</v>
      </c>
      <c r="C290" t="s">
        <v>128</v>
      </c>
      <c r="D290" t="s">
        <v>129</v>
      </c>
      <c r="E290" t="s">
        <v>530</v>
      </c>
      <c r="F290">
        <v>40.725955999999996</v>
      </c>
      <c r="G290">
        <v>-73.994829999999993</v>
      </c>
      <c r="H290">
        <v>59653890</v>
      </c>
      <c r="I290" t="s">
        <v>134</v>
      </c>
    </row>
    <row r="291" spans="1:9" x14ac:dyDescent="0.25">
      <c r="A291">
        <v>7391084670</v>
      </c>
      <c r="B291" t="s">
        <v>531</v>
      </c>
      <c r="C291" t="s">
        <v>128</v>
      </c>
      <c r="D291" t="s">
        <v>129</v>
      </c>
      <c r="E291" t="s">
        <v>532</v>
      </c>
      <c r="F291">
        <v>40.722940000000001</v>
      </c>
      <c r="G291">
        <v>-73.994820000000004</v>
      </c>
      <c r="H291">
        <v>59653955</v>
      </c>
      <c r="I291" t="s">
        <v>134</v>
      </c>
    </row>
    <row r="292" spans="1:9" x14ac:dyDescent="0.25">
      <c r="A292">
        <v>7937992013</v>
      </c>
      <c r="B292" t="s">
        <v>533</v>
      </c>
      <c r="C292" t="s">
        <v>128</v>
      </c>
      <c r="D292" t="s">
        <v>129</v>
      </c>
      <c r="E292" t="s">
        <v>534</v>
      </c>
      <c r="F292">
        <v>40.724989999999998</v>
      </c>
      <c r="G292">
        <v>-73.994810000000001</v>
      </c>
      <c r="H292">
        <v>59653906</v>
      </c>
      <c r="I292" t="s">
        <v>131</v>
      </c>
    </row>
    <row r="293" spans="1:9" x14ac:dyDescent="0.25">
      <c r="A293">
        <v>7937990843</v>
      </c>
      <c r="B293" t="s">
        <v>533</v>
      </c>
      <c r="C293" t="s">
        <v>128</v>
      </c>
      <c r="D293" t="s">
        <v>129</v>
      </c>
      <c r="E293" t="s">
        <v>534</v>
      </c>
      <c r="F293">
        <v>40.724989999999998</v>
      </c>
      <c r="G293">
        <v>-73.994810000000001</v>
      </c>
      <c r="H293">
        <v>59653906</v>
      </c>
      <c r="I293" t="s">
        <v>131</v>
      </c>
    </row>
    <row r="294" spans="1:9" x14ac:dyDescent="0.25">
      <c r="A294">
        <v>7937994642</v>
      </c>
      <c r="B294" t="s">
        <v>535</v>
      </c>
      <c r="C294" t="s">
        <v>128</v>
      </c>
      <c r="D294" t="s">
        <v>129</v>
      </c>
      <c r="E294" t="s">
        <v>536</v>
      </c>
      <c r="F294">
        <v>40.720866999999998</v>
      </c>
      <c r="G294">
        <v>-73.994804000000002</v>
      </c>
      <c r="H294">
        <v>59653965</v>
      </c>
      <c r="I294" t="s">
        <v>131</v>
      </c>
    </row>
    <row r="295" spans="1:9" x14ac:dyDescent="0.25">
      <c r="A295">
        <v>7391084232</v>
      </c>
      <c r="B295" t="s">
        <v>537</v>
      </c>
      <c r="C295" t="s">
        <v>128</v>
      </c>
      <c r="D295" t="s">
        <v>129</v>
      </c>
      <c r="E295" t="s">
        <v>538</v>
      </c>
      <c r="F295">
        <v>40.72504</v>
      </c>
      <c r="G295">
        <v>-73.994789999999995</v>
      </c>
      <c r="H295">
        <v>59653906</v>
      </c>
      <c r="I295" t="s">
        <v>131</v>
      </c>
    </row>
    <row r="296" spans="1:9" x14ac:dyDescent="0.25">
      <c r="A296">
        <v>7937990740</v>
      </c>
      <c r="B296" t="s">
        <v>539</v>
      </c>
      <c r="C296" t="s">
        <v>128</v>
      </c>
      <c r="D296" t="s">
        <v>129</v>
      </c>
      <c r="E296" t="s">
        <v>540</v>
      </c>
      <c r="F296">
        <v>40.729458000000001</v>
      </c>
      <c r="G296">
        <v>-73.994789999999995</v>
      </c>
      <c r="H296">
        <v>59653862</v>
      </c>
      <c r="I296" t="s">
        <v>134</v>
      </c>
    </row>
    <row r="297" spans="1:9" x14ac:dyDescent="0.25">
      <c r="A297">
        <v>7391082788</v>
      </c>
      <c r="B297" t="s">
        <v>537</v>
      </c>
      <c r="C297" t="s">
        <v>128</v>
      </c>
      <c r="D297" t="s">
        <v>129</v>
      </c>
      <c r="E297" t="s">
        <v>538</v>
      </c>
      <c r="F297">
        <v>40.72504</v>
      </c>
      <c r="G297">
        <v>-73.994789999999995</v>
      </c>
      <c r="H297">
        <v>59653906</v>
      </c>
      <c r="I297" t="s">
        <v>131</v>
      </c>
    </row>
    <row r="298" spans="1:9" x14ac:dyDescent="0.25">
      <c r="A298">
        <v>7937994939</v>
      </c>
      <c r="B298" t="s">
        <v>541</v>
      </c>
      <c r="C298" t="s">
        <v>128</v>
      </c>
      <c r="D298" t="s">
        <v>129</v>
      </c>
      <c r="E298" t="s">
        <v>542</v>
      </c>
      <c r="F298">
        <v>40.720923999999997</v>
      </c>
      <c r="G298">
        <v>-73.994780000000006</v>
      </c>
      <c r="H298">
        <v>59653965</v>
      </c>
      <c r="I298" t="s">
        <v>131</v>
      </c>
    </row>
    <row r="299" spans="1:9" x14ac:dyDescent="0.25">
      <c r="A299">
        <v>7937994083</v>
      </c>
      <c r="B299" t="s">
        <v>541</v>
      </c>
      <c r="C299" t="s">
        <v>128</v>
      </c>
      <c r="D299" t="s">
        <v>129</v>
      </c>
      <c r="E299" t="s">
        <v>542</v>
      </c>
      <c r="F299">
        <v>40.720923999999997</v>
      </c>
      <c r="G299">
        <v>-73.994780000000006</v>
      </c>
      <c r="H299">
        <v>59653965</v>
      </c>
      <c r="I299" t="s">
        <v>131</v>
      </c>
    </row>
    <row r="300" spans="1:9" x14ac:dyDescent="0.25">
      <c r="A300">
        <v>7391085121</v>
      </c>
      <c r="B300" t="s">
        <v>543</v>
      </c>
      <c r="C300" t="s">
        <v>128</v>
      </c>
      <c r="D300" t="s">
        <v>129</v>
      </c>
      <c r="E300" t="s">
        <v>544</v>
      </c>
      <c r="F300">
        <v>40.720979999999997</v>
      </c>
      <c r="G300">
        <v>-73.994759999999999</v>
      </c>
      <c r="H300">
        <v>59653965</v>
      </c>
      <c r="I300" t="s">
        <v>131</v>
      </c>
    </row>
    <row r="301" spans="1:9" x14ac:dyDescent="0.25">
      <c r="A301">
        <v>7391085017</v>
      </c>
      <c r="B301" t="s">
        <v>543</v>
      </c>
      <c r="C301" t="s">
        <v>128</v>
      </c>
      <c r="D301" t="s">
        <v>129</v>
      </c>
      <c r="E301" t="s">
        <v>544</v>
      </c>
      <c r="F301">
        <v>40.720979999999997</v>
      </c>
      <c r="G301">
        <v>-73.994759999999999</v>
      </c>
      <c r="H301">
        <v>59653965</v>
      </c>
      <c r="I301" t="s">
        <v>131</v>
      </c>
    </row>
    <row r="302" spans="1:9" x14ac:dyDescent="0.25">
      <c r="A302">
        <v>7391083355</v>
      </c>
      <c r="B302" t="s">
        <v>545</v>
      </c>
      <c r="C302" t="s">
        <v>128</v>
      </c>
      <c r="D302" t="s">
        <v>129</v>
      </c>
      <c r="E302" t="s">
        <v>546</v>
      </c>
      <c r="F302">
        <v>40.726886999999998</v>
      </c>
      <c r="G302">
        <v>-73.994749999999996</v>
      </c>
      <c r="H302">
        <v>59653881</v>
      </c>
      <c r="I302" t="s">
        <v>131</v>
      </c>
    </row>
    <row r="303" spans="1:9" x14ac:dyDescent="0.25">
      <c r="A303">
        <v>7391083276</v>
      </c>
      <c r="B303" t="s">
        <v>547</v>
      </c>
      <c r="C303" t="s">
        <v>128</v>
      </c>
      <c r="D303" t="s">
        <v>129</v>
      </c>
      <c r="E303" t="s">
        <v>548</v>
      </c>
      <c r="F303">
        <v>40.727879999999999</v>
      </c>
      <c r="G303">
        <v>-73.994739999999993</v>
      </c>
      <c r="H303">
        <v>59653866</v>
      </c>
      <c r="I303" t="s">
        <v>131</v>
      </c>
    </row>
    <row r="304" spans="1:9" x14ac:dyDescent="0.25">
      <c r="A304">
        <v>7937998908</v>
      </c>
      <c r="B304" t="s">
        <v>547</v>
      </c>
      <c r="C304" t="s">
        <v>128</v>
      </c>
      <c r="D304" t="s">
        <v>129</v>
      </c>
      <c r="E304" t="s">
        <v>548</v>
      </c>
      <c r="F304">
        <v>40.727879999999999</v>
      </c>
      <c r="G304">
        <v>-73.994739999999993</v>
      </c>
      <c r="H304">
        <v>59653866</v>
      </c>
      <c r="I304" t="s">
        <v>131</v>
      </c>
    </row>
    <row r="305" spans="1:9" x14ac:dyDescent="0.25">
      <c r="A305">
        <v>7937991136</v>
      </c>
      <c r="B305" t="s">
        <v>547</v>
      </c>
      <c r="C305" t="s">
        <v>128</v>
      </c>
      <c r="D305" t="s">
        <v>129</v>
      </c>
      <c r="E305" t="s">
        <v>548</v>
      </c>
      <c r="F305">
        <v>40.727879999999999</v>
      </c>
      <c r="G305">
        <v>-73.994739999999993</v>
      </c>
      <c r="H305">
        <v>59653866</v>
      </c>
      <c r="I305" t="s">
        <v>131</v>
      </c>
    </row>
    <row r="306" spans="1:9" x14ac:dyDescent="0.25">
      <c r="A306">
        <v>7937994873</v>
      </c>
      <c r="B306" t="s">
        <v>549</v>
      </c>
      <c r="C306" t="s">
        <v>128</v>
      </c>
      <c r="D306" t="s">
        <v>129</v>
      </c>
      <c r="E306" t="s">
        <v>550</v>
      </c>
      <c r="F306">
        <v>40.722892999999999</v>
      </c>
      <c r="G306">
        <v>-73.994720000000001</v>
      </c>
      <c r="H306">
        <v>59653955</v>
      </c>
      <c r="I306" t="s">
        <v>134</v>
      </c>
    </row>
    <row r="307" spans="1:9" x14ac:dyDescent="0.25">
      <c r="A307">
        <v>7391085960</v>
      </c>
      <c r="B307" t="s">
        <v>549</v>
      </c>
      <c r="C307" t="s">
        <v>128</v>
      </c>
      <c r="D307" t="s">
        <v>129</v>
      </c>
      <c r="E307" t="s">
        <v>550</v>
      </c>
      <c r="F307">
        <v>40.722892999999999</v>
      </c>
      <c r="G307">
        <v>-73.994720000000001</v>
      </c>
      <c r="H307">
        <v>59653955</v>
      </c>
      <c r="I307" t="s">
        <v>134</v>
      </c>
    </row>
    <row r="308" spans="1:9" x14ac:dyDescent="0.25">
      <c r="A308">
        <v>7937996390</v>
      </c>
      <c r="B308" t="s">
        <v>549</v>
      </c>
      <c r="C308" t="s">
        <v>128</v>
      </c>
      <c r="D308" t="s">
        <v>129</v>
      </c>
      <c r="E308" t="s">
        <v>550</v>
      </c>
      <c r="F308">
        <v>40.722892999999999</v>
      </c>
      <c r="G308">
        <v>-73.994720000000001</v>
      </c>
      <c r="H308">
        <v>59653955</v>
      </c>
      <c r="I308" t="s">
        <v>134</v>
      </c>
    </row>
    <row r="309" spans="1:9" x14ac:dyDescent="0.25">
      <c r="A309">
        <v>7391083940</v>
      </c>
      <c r="B309" t="s">
        <v>551</v>
      </c>
      <c r="C309" t="s">
        <v>128</v>
      </c>
      <c r="D309" t="s">
        <v>129</v>
      </c>
      <c r="E309" t="s">
        <v>552</v>
      </c>
      <c r="F309">
        <v>40.723309999999998</v>
      </c>
      <c r="G309">
        <v>-73.994709999999998</v>
      </c>
      <c r="H309">
        <v>59653911</v>
      </c>
      <c r="I309" t="s">
        <v>131</v>
      </c>
    </row>
    <row r="310" spans="1:9" x14ac:dyDescent="0.25">
      <c r="A310">
        <v>7391084750</v>
      </c>
      <c r="B310" t="s">
        <v>551</v>
      </c>
      <c r="C310" t="s">
        <v>128</v>
      </c>
      <c r="D310" t="s">
        <v>129</v>
      </c>
      <c r="E310" t="s">
        <v>552</v>
      </c>
      <c r="F310">
        <v>40.723309999999998</v>
      </c>
      <c r="G310">
        <v>-73.994709999999998</v>
      </c>
      <c r="H310">
        <v>59653911</v>
      </c>
      <c r="I310" t="s">
        <v>131</v>
      </c>
    </row>
    <row r="311" spans="1:9" x14ac:dyDescent="0.25">
      <c r="A311">
        <v>7391085972</v>
      </c>
      <c r="B311" t="s">
        <v>551</v>
      </c>
      <c r="C311" t="s">
        <v>128</v>
      </c>
      <c r="D311" t="s">
        <v>129</v>
      </c>
      <c r="E311" t="s">
        <v>552</v>
      </c>
      <c r="F311">
        <v>40.723309999999998</v>
      </c>
      <c r="G311">
        <v>-73.994709999999998</v>
      </c>
      <c r="H311">
        <v>59653911</v>
      </c>
      <c r="I311" t="s">
        <v>131</v>
      </c>
    </row>
    <row r="312" spans="1:9" x14ac:dyDescent="0.25">
      <c r="A312">
        <v>7937994940</v>
      </c>
      <c r="B312" t="s">
        <v>551</v>
      </c>
      <c r="C312" t="s">
        <v>128</v>
      </c>
      <c r="D312" t="s">
        <v>129</v>
      </c>
      <c r="E312" t="s">
        <v>552</v>
      </c>
      <c r="F312">
        <v>40.723309999999998</v>
      </c>
      <c r="G312">
        <v>-73.994709999999998</v>
      </c>
      <c r="H312">
        <v>59653911</v>
      </c>
      <c r="I312" t="s">
        <v>131</v>
      </c>
    </row>
    <row r="313" spans="1:9" x14ac:dyDescent="0.25">
      <c r="A313">
        <v>7937997242</v>
      </c>
      <c r="B313" t="s">
        <v>553</v>
      </c>
      <c r="C313" t="s">
        <v>128</v>
      </c>
      <c r="D313" t="s">
        <v>129</v>
      </c>
      <c r="E313" t="s">
        <v>554</v>
      </c>
      <c r="F313">
        <v>40.7211</v>
      </c>
      <c r="G313">
        <v>-73.994709999999998</v>
      </c>
      <c r="H313">
        <v>59653965</v>
      </c>
      <c r="I313" t="s">
        <v>131</v>
      </c>
    </row>
    <row r="314" spans="1:9" x14ac:dyDescent="0.25">
      <c r="A314">
        <v>7932310180</v>
      </c>
      <c r="B314" t="s">
        <v>555</v>
      </c>
      <c r="C314" t="s">
        <v>128</v>
      </c>
      <c r="D314" t="s">
        <v>129</v>
      </c>
      <c r="E314" t="s">
        <v>556</v>
      </c>
      <c r="F314">
        <v>40.723370000000003</v>
      </c>
      <c r="G314">
        <v>-73.994690000000006</v>
      </c>
      <c r="H314">
        <v>59653911</v>
      </c>
      <c r="I314" t="s">
        <v>131</v>
      </c>
    </row>
    <row r="315" spans="1:9" x14ac:dyDescent="0.25">
      <c r="A315">
        <v>7391085741</v>
      </c>
      <c r="B315" t="s">
        <v>555</v>
      </c>
      <c r="C315" t="s">
        <v>128</v>
      </c>
      <c r="D315" t="s">
        <v>129</v>
      </c>
      <c r="E315" t="s">
        <v>556</v>
      </c>
      <c r="F315">
        <v>40.723370000000003</v>
      </c>
      <c r="G315">
        <v>-73.994690000000006</v>
      </c>
      <c r="H315">
        <v>59653911</v>
      </c>
      <c r="I315" t="s">
        <v>131</v>
      </c>
    </row>
    <row r="316" spans="1:9" x14ac:dyDescent="0.25">
      <c r="A316">
        <v>7937996201</v>
      </c>
      <c r="B316" t="s">
        <v>557</v>
      </c>
      <c r="C316" t="s">
        <v>128</v>
      </c>
      <c r="D316" t="s">
        <v>129</v>
      </c>
      <c r="E316" t="s">
        <v>558</v>
      </c>
      <c r="F316">
        <v>40.724809999999998</v>
      </c>
      <c r="G316">
        <v>-73.994690000000006</v>
      </c>
      <c r="H316">
        <v>59653898</v>
      </c>
      <c r="I316" t="s">
        <v>131</v>
      </c>
    </row>
    <row r="317" spans="1:9" x14ac:dyDescent="0.25">
      <c r="A317">
        <v>7937992130</v>
      </c>
      <c r="B317" t="s">
        <v>557</v>
      </c>
      <c r="C317" t="s">
        <v>128</v>
      </c>
      <c r="D317" t="s">
        <v>129</v>
      </c>
      <c r="E317" t="s">
        <v>558</v>
      </c>
      <c r="F317">
        <v>40.724809999999998</v>
      </c>
      <c r="G317">
        <v>-73.994690000000006</v>
      </c>
      <c r="H317">
        <v>59653898</v>
      </c>
      <c r="I317" t="s">
        <v>131</v>
      </c>
    </row>
    <row r="318" spans="1:9" x14ac:dyDescent="0.25">
      <c r="A318">
        <v>7937999044</v>
      </c>
      <c r="B318" t="s">
        <v>559</v>
      </c>
      <c r="C318" t="s">
        <v>128</v>
      </c>
      <c r="D318" t="s">
        <v>129</v>
      </c>
      <c r="E318" t="s">
        <v>560</v>
      </c>
      <c r="F318">
        <v>40.726979999999998</v>
      </c>
      <c r="G318">
        <v>-73.994675000000001</v>
      </c>
      <c r="H318">
        <v>59653881</v>
      </c>
      <c r="I318" t="s">
        <v>134</v>
      </c>
    </row>
    <row r="319" spans="1:9" x14ac:dyDescent="0.25">
      <c r="A319">
        <v>7937998854</v>
      </c>
      <c r="B319" t="s">
        <v>559</v>
      </c>
      <c r="C319" t="s">
        <v>128</v>
      </c>
      <c r="D319" t="s">
        <v>129</v>
      </c>
      <c r="E319" t="s">
        <v>560</v>
      </c>
      <c r="F319">
        <v>40.726979999999998</v>
      </c>
      <c r="G319">
        <v>-73.994675000000001</v>
      </c>
      <c r="H319">
        <v>59653881</v>
      </c>
      <c r="I319" t="s">
        <v>134</v>
      </c>
    </row>
    <row r="320" spans="1:9" x14ac:dyDescent="0.25">
      <c r="A320">
        <v>7937998921</v>
      </c>
      <c r="B320" t="s">
        <v>561</v>
      </c>
      <c r="C320" t="s">
        <v>128</v>
      </c>
      <c r="D320" t="s">
        <v>129</v>
      </c>
      <c r="E320" t="s">
        <v>562</v>
      </c>
      <c r="F320">
        <v>40.729182999999999</v>
      </c>
      <c r="G320">
        <v>-73.994649999999993</v>
      </c>
      <c r="H320">
        <v>639430648</v>
      </c>
      <c r="I320" t="s">
        <v>131</v>
      </c>
    </row>
    <row r="321" spans="1:9" x14ac:dyDescent="0.25">
      <c r="A321">
        <v>7932310465</v>
      </c>
      <c r="B321" t="s">
        <v>561</v>
      </c>
      <c r="C321" t="s">
        <v>128</v>
      </c>
      <c r="D321" t="s">
        <v>129</v>
      </c>
      <c r="E321" t="s">
        <v>562</v>
      </c>
      <c r="F321">
        <v>40.729182999999999</v>
      </c>
      <c r="G321">
        <v>-73.994649999999993</v>
      </c>
      <c r="H321">
        <v>639430648</v>
      </c>
      <c r="I321" t="s">
        <v>131</v>
      </c>
    </row>
    <row r="322" spans="1:9" x14ac:dyDescent="0.25">
      <c r="A322">
        <v>7391083963</v>
      </c>
      <c r="B322" t="s">
        <v>563</v>
      </c>
      <c r="C322" t="s">
        <v>128</v>
      </c>
      <c r="D322" t="s">
        <v>129</v>
      </c>
      <c r="E322" t="s">
        <v>564</v>
      </c>
      <c r="F322">
        <v>40.722850000000001</v>
      </c>
      <c r="G322">
        <v>-73.994609999999994</v>
      </c>
      <c r="H322">
        <v>59653955</v>
      </c>
      <c r="I322" t="s">
        <v>134</v>
      </c>
    </row>
    <row r="323" spans="1:9" x14ac:dyDescent="0.25">
      <c r="A323">
        <v>7391083975</v>
      </c>
      <c r="B323" t="s">
        <v>563</v>
      </c>
      <c r="C323" t="s">
        <v>128</v>
      </c>
      <c r="D323" t="s">
        <v>129</v>
      </c>
      <c r="E323" t="s">
        <v>564</v>
      </c>
      <c r="F323">
        <v>40.722850000000001</v>
      </c>
      <c r="G323">
        <v>-73.994609999999994</v>
      </c>
      <c r="H323">
        <v>59653955</v>
      </c>
      <c r="I323" t="s">
        <v>134</v>
      </c>
    </row>
    <row r="324" spans="1:9" x14ac:dyDescent="0.25">
      <c r="A324">
        <v>7391084657</v>
      </c>
      <c r="B324" t="s">
        <v>563</v>
      </c>
      <c r="C324" t="s">
        <v>128</v>
      </c>
      <c r="D324" t="s">
        <v>129</v>
      </c>
      <c r="E324" t="s">
        <v>564</v>
      </c>
      <c r="F324">
        <v>40.722850000000001</v>
      </c>
      <c r="G324">
        <v>-73.994609999999994</v>
      </c>
      <c r="H324">
        <v>59653955</v>
      </c>
      <c r="I324" t="s">
        <v>134</v>
      </c>
    </row>
    <row r="325" spans="1:9" x14ac:dyDescent="0.25">
      <c r="A325">
        <v>7937995579</v>
      </c>
      <c r="B325" t="s">
        <v>565</v>
      </c>
      <c r="C325" t="s">
        <v>128</v>
      </c>
      <c r="D325" t="s">
        <v>129</v>
      </c>
      <c r="E325" t="s">
        <v>566</v>
      </c>
      <c r="F325">
        <v>40.728107000000001</v>
      </c>
      <c r="G325">
        <v>-73.994600000000005</v>
      </c>
      <c r="H325">
        <v>59653871</v>
      </c>
      <c r="I325" t="s">
        <v>134</v>
      </c>
    </row>
    <row r="326" spans="1:9" x14ac:dyDescent="0.25">
      <c r="A326">
        <v>7391085753</v>
      </c>
      <c r="B326" t="s">
        <v>567</v>
      </c>
      <c r="C326" t="s">
        <v>128</v>
      </c>
      <c r="D326" t="s">
        <v>129</v>
      </c>
      <c r="E326" t="s">
        <v>568</v>
      </c>
      <c r="F326">
        <v>40.723610000000001</v>
      </c>
      <c r="G326">
        <v>-73.994579999999999</v>
      </c>
      <c r="H326">
        <v>59653911</v>
      </c>
      <c r="I326" t="s">
        <v>131</v>
      </c>
    </row>
    <row r="327" spans="1:9" x14ac:dyDescent="0.25">
      <c r="A327">
        <v>7937990715</v>
      </c>
      <c r="B327" t="s">
        <v>569</v>
      </c>
      <c r="C327" t="s">
        <v>128</v>
      </c>
      <c r="D327" t="s">
        <v>129</v>
      </c>
      <c r="E327" t="s">
        <v>570</v>
      </c>
      <c r="F327">
        <v>40.729349999999997</v>
      </c>
      <c r="G327">
        <v>-73.994560000000007</v>
      </c>
      <c r="H327">
        <v>59653870</v>
      </c>
      <c r="I327" t="s">
        <v>134</v>
      </c>
    </row>
    <row r="328" spans="1:9" x14ac:dyDescent="0.25">
      <c r="A328">
        <v>7391083938</v>
      </c>
      <c r="B328" t="s">
        <v>571</v>
      </c>
      <c r="C328" t="s">
        <v>128</v>
      </c>
      <c r="D328" t="s">
        <v>129</v>
      </c>
      <c r="E328" t="s">
        <v>572</v>
      </c>
      <c r="F328">
        <v>40.723666999999999</v>
      </c>
      <c r="G328">
        <v>-73.994550000000004</v>
      </c>
      <c r="H328">
        <v>59653911</v>
      </c>
      <c r="I328" t="s">
        <v>131</v>
      </c>
    </row>
    <row r="329" spans="1:9" x14ac:dyDescent="0.25">
      <c r="A329">
        <v>7937996092</v>
      </c>
      <c r="B329" t="s">
        <v>571</v>
      </c>
      <c r="C329" t="s">
        <v>128</v>
      </c>
      <c r="D329" t="s">
        <v>129</v>
      </c>
      <c r="E329" t="s">
        <v>572</v>
      </c>
      <c r="F329">
        <v>40.723666999999999</v>
      </c>
      <c r="G329">
        <v>-73.994550000000004</v>
      </c>
      <c r="H329">
        <v>59653911</v>
      </c>
      <c r="I329" t="s">
        <v>131</v>
      </c>
    </row>
    <row r="330" spans="1:9" x14ac:dyDescent="0.25">
      <c r="A330">
        <v>7932310222</v>
      </c>
      <c r="B330" t="s">
        <v>571</v>
      </c>
      <c r="C330" t="s">
        <v>128</v>
      </c>
      <c r="D330" t="s">
        <v>129</v>
      </c>
      <c r="E330" t="s">
        <v>572</v>
      </c>
      <c r="F330">
        <v>40.723666999999999</v>
      </c>
      <c r="G330">
        <v>-73.994550000000004</v>
      </c>
      <c r="H330">
        <v>59653911</v>
      </c>
      <c r="I330" t="s">
        <v>131</v>
      </c>
    </row>
    <row r="331" spans="1:9" x14ac:dyDescent="0.25">
      <c r="A331">
        <v>7937999160</v>
      </c>
      <c r="B331" t="s">
        <v>571</v>
      </c>
      <c r="C331" t="s">
        <v>128</v>
      </c>
      <c r="D331" t="s">
        <v>129</v>
      </c>
      <c r="E331" t="s">
        <v>572</v>
      </c>
      <c r="F331">
        <v>40.723666999999999</v>
      </c>
      <c r="G331">
        <v>-73.994550000000004</v>
      </c>
      <c r="H331">
        <v>59653911</v>
      </c>
      <c r="I331" t="s">
        <v>131</v>
      </c>
    </row>
    <row r="332" spans="1:9" x14ac:dyDescent="0.25">
      <c r="A332">
        <v>7391082260</v>
      </c>
      <c r="B332" t="s">
        <v>573</v>
      </c>
      <c r="C332" t="s">
        <v>128</v>
      </c>
      <c r="D332" t="s">
        <v>129</v>
      </c>
      <c r="E332" t="s">
        <v>574</v>
      </c>
      <c r="F332">
        <v>40.735557999999997</v>
      </c>
      <c r="G332">
        <v>-73.994550000000004</v>
      </c>
      <c r="H332">
        <v>59653333</v>
      </c>
      <c r="I332" t="s">
        <v>131</v>
      </c>
    </row>
    <row r="333" spans="1:9" x14ac:dyDescent="0.25">
      <c r="A333">
        <v>7391082272</v>
      </c>
      <c r="B333" t="s">
        <v>573</v>
      </c>
      <c r="C333" t="s">
        <v>128</v>
      </c>
      <c r="D333" t="s">
        <v>129</v>
      </c>
      <c r="E333" t="s">
        <v>574</v>
      </c>
      <c r="F333">
        <v>40.735557999999997</v>
      </c>
      <c r="G333">
        <v>-73.994550000000004</v>
      </c>
      <c r="H333">
        <v>59653333</v>
      </c>
      <c r="I333" t="s">
        <v>131</v>
      </c>
    </row>
    <row r="334" spans="1:9" x14ac:dyDescent="0.25">
      <c r="A334">
        <v>7391084645</v>
      </c>
      <c r="B334" t="s">
        <v>575</v>
      </c>
      <c r="C334" t="s">
        <v>128</v>
      </c>
      <c r="D334" t="s">
        <v>129</v>
      </c>
      <c r="E334" t="s">
        <v>576</v>
      </c>
      <c r="F334">
        <v>40.721179999999997</v>
      </c>
      <c r="G334">
        <v>-73.994545000000002</v>
      </c>
      <c r="H334">
        <v>59653966</v>
      </c>
      <c r="I334" t="s">
        <v>134</v>
      </c>
    </row>
    <row r="335" spans="1:9" x14ac:dyDescent="0.25">
      <c r="A335">
        <v>7932310155</v>
      </c>
      <c r="B335" t="s">
        <v>577</v>
      </c>
      <c r="C335" t="s">
        <v>128</v>
      </c>
      <c r="D335" t="s">
        <v>129</v>
      </c>
      <c r="E335" t="s">
        <v>578</v>
      </c>
      <c r="F335">
        <v>40.721558000000002</v>
      </c>
      <c r="G335">
        <v>-73.994540000000001</v>
      </c>
      <c r="H335">
        <v>59653963</v>
      </c>
      <c r="I335" t="s">
        <v>131</v>
      </c>
    </row>
    <row r="336" spans="1:9" x14ac:dyDescent="0.25">
      <c r="A336">
        <v>7391085133</v>
      </c>
      <c r="B336" t="s">
        <v>577</v>
      </c>
      <c r="C336" t="s">
        <v>128</v>
      </c>
      <c r="D336" t="s">
        <v>129</v>
      </c>
      <c r="E336" t="s">
        <v>578</v>
      </c>
      <c r="F336">
        <v>40.721558000000002</v>
      </c>
      <c r="G336">
        <v>-73.994540000000001</v>
      </c>
      <c r="H336">
        <v>59653963</v>
      </c>
      <c r="I336" t="s">
        <v>131</v>
      </c>
    </row>
    <row r="337" spans="1:9" x14ac:dyDescent="0.25">
      <c r="A337">
        <v>7391082600</v>
      </c>
      <c r="B337" t="s">
        <v>579</v>
      </c>
      <c r="C337" t="s">
        <v>128</v>
      </c>
      <c r="D337" t="s">
        <v>129</v>
      </c>
      <c r="E337" t="s">
        <v>580</v>
      </c>
      <c r="F337">
        <v>40.724063999999998</v>
      </c>
      <c r="G337">
        <v>-73.994540000000001</v>
      </c>
      <c r="H337">
        <v>59653911</v>
      </c>
      <c r="I337" t="s">
        <v>134</v>
      </c>
    </row>
    <row r="338" spans="1:9" x14ac:dyDescent="0.25">
      <c r="A338">
        <v>7937997126</v>
      </c>
      <c r="B338" t="s">
        <v>577</v>
      </c>
      <c r="C338" t="s">
        <v>128</v>
      </c>
      <c r="D338" t="s">
        <v>129</v>
      </c>
      <c r="E338" t="s">
        <v>578</v>
      </c>
      <c r="F338">
        <v>40.721558000000002</v>
      </c>
      <c r="G338">
        <v>-73.994540000000001</v>
      </c>
      <c r="H338">
        <v>59653963</v>
      </c>
      <c r="I338" t="s">
        <v>131</v>
      </c>
    </row>
    <row r="339" spans="1:9" x14ac:dyDescent="0.25">
      <c r="A339">
        <v>7937997138</v>
      </c>
      <c r="B339" t="s">
        <v>577</v>
      </c>
      <c r="C339" t="s">
        <v>128</v>
      </c>
      <c r="D339" t="s">
        <v>129</v>
      </c>
      <c r="E339" t="s">
        <v>578</v>
      </c>
      <c r="F339">
        <v>40.721558000000002</v>
      </c>
      <c r="G339">
        <v>-73.994540000000001</v>
      </c>
      <c r="H339">
        <v>59653963</v>
      </c>
      <c r="I339" t="s">
        <v>131</v>
      </c>
    </row>
    <row r="340" spans="1:9" x14ac:dyDescent="0.25">
      <c r="A340">
        <v>7391082715</v>
      </c>
      <c r="B340" t="s">
        <v>579</v>
      </c>
      <c r="C340" t="s">
        <v>128</v>
      </c>
      <c r="D340" t="s">
        <v>129</v>
      </c>
      <c r="E340" t="s">
        <v>580</v>
      </c>
      <c r="F340">
        <v>40.724063999999998</v>
      </c>
      <c r="G340">
        <v>-73.994540000000001</v>
      </c>
      <c r="H340">
        <v>59653911</v>
      </c>
      <c r="I340" t="s">
        <v>134</v>
      </c>
    </row>
    <row r="341" spans="1:9" x14ac:dyDescent="0.25">
      <c r="A341">
        <v>7932310430</v>
      </c>
      <c r="B341" t="s">
        <v>581</v>
      </c>
      <c r="C341" t="s">
        <v>128</v>
      </c>
      <c r="D341" t="s">
        <v>129</v>
      </c>
      <c r="E341" t="s">
        <v>582</v>
      </c>
      <c r="F341">
        <v>40.731549999999999</v>
      </c>
      <c r="G341">
        <v>-73.994529999999997</v>
      </c>
      <c r="H341">
        <v>59653560</v>
      </c>
      <c r="I341" t="s">
        <v>134</v>
      </c>
    </row>
    <row r="342" spans="1:9" x14ac:dyDescent="0.25">
      <c r="A342">
        <v>7937994630</v>
      </c>
      <c r="B342" t="s">
        <v>583</v>
      </c>
      <c r="C342" t="s">
        <v>128</v>
      </c>
      <c r="D342" t="s">
        <v>129</v>
      </c>
      <c r="E342" t="s">
        <v>584</v>
      </c>
      <c r="F342">
        <v>40.721629999999998</v>
      </c>
      <c r="G342">
        <v>-73.994510000000005</v>
      </c>
      <c r="H342">
        <v>59653963</v>
      </c>
      <c r="I342" t="s">
        <v>131</v>
      </c>
    </row>
    <row r="343" spans="1:9" x14ac:dyDescent="0.25">
      <c r="A343">
        <v>7937992086</v>
      </c>
      <c r="B343" t="s">
        <v>583</v>
      </c>
      <c r="C343" t="s">
        <v>128</v>
      </c>
      <c r="D343" t="s">
        <v>129</v>
      </c>
      <c r="E343" t="s">
        <v>584</v>
      </c>
      <c r="F343">
        <v>40.721629999999998</v>
      </c>
      <c r="G343">
        <v>-73.994510000000005</v>
      </c>
      <c r="H343">
        <v>59653963</v>
      </c>
      <c r="I343" t="s">
        <v>131</v>
      </c>
    </row>
    <row r="344" spans="1:9" x14ac:dyDescent="0.25">
      <c r="A344">
        <v>7391085029</v>
      </c>
      <c r="B344" t="s">
        <v>583</v>
      </c>
      <c r="C344" t="s">
        <v>128</v>
      </c>
      <c r="D344" t="s">
        <v>129</v>
      </c>
      <c r="E344" t="s">
        <v>584</v>
      </c>
      <c r="F344">
        <v>40.721629999999998</v>
      </c>
      <c r="G344">
        <v>-73.994510000000005</v>
      </c>
      <c r="H344">
        <v>59653963</v>
      </c>
      <c r="I344" t="s">
        <v>131</v>
      </c>
    </row>
    <row r="345" spans="1:9" x14ac:dyDescent="0.25">
      <c r="A345">
        <v>7391083756</v>
      </c>
      <c r="B345" t="s">
        <v>583</v>
      </c>
      <c r="C345" t="s">
        <v>128</v>
      </c>
      <c r="D345" t="s">
        <v>129</v>
      </c>
      <c r="E345" t="s">
        <v>584</v>
      </c>
      <c r="F345">
        <v>40.721629999999998</v>
      </c>
      <c r="G345">
        <v>-73.994510000000005</v>
      </c>
      <c r="H345">
        <v>59653963</v>
      </c>
      <c r="I345" t="s">
        <v>131</v>
      </c>
    </row>
    <row r="346" spans="1:9" x14ac:dyDescent="0.25">
      <c r="A346">
        <v>7937996020</v>
      </c>
      <c r="B346" t="s">
        <v>585</v>
      </c>
      <c r="C346" t="s">
        <v>128</v>
      </c>
      <c r="D346" t="s">
        <v>129</v>
      </c>
      <c r="E346" t="s">
        <v>586</v>
      </c>
      <c r="F346">
        <v>40.724181999999999</v>
      </c>
      <c r="G346">
        <v>-73.994484</v>
      </c>
      <c r="H346">
        <v>59653911</v>
      </c>
      <c r="I346" t="s">
        <v>134</v>
      </c>
    </row>
    <row r="347" spans="1:9" x14ac:dyDescent="0.25">
      <c r="A347">
        <v>7391083744</v>
      </c>
      <c r="B347" t="s">
        <v>587</v>
      </c>
      <c r="C347" t="s">
        <v>128</v>
      </c>
      <c r="D347" t="s">
        <v>129</v>
      </c>
      <c r="E347" t="s">
        <v>588</v>
      </c>
      <c r="F347">
        <v>40.721780000000003</v>
      </c>
      <c r="G347">
        <v>-73.994445999999996</v>
      </c>
      <c r="H347">
        <v>59653963</v>
      </c>
      <c r="I347" t="s">
        <v>131</v>
      </c>
    </row>
    <row r="348" spans="1:9" x14ac:dyDescent="0.25">
      <c r="A348">
        <v>7391086381</v>
      </c>
      <c r="B348" t="s">
        <v>589</v>
      </c>
      <c r="C348" t="s">
        <v>128</v>
      </c>
      <c r="D348" t="s">
        <v>129</v>
      </c>
      <c r="E348" t="s">
        <v>590</v>
      </c>
      <c r="F348">
        <v>40.736409999999999</v>
      </c>
      <c r="G348">
        <v>-73.994420000000005</v>
      </c>
      <c r="H348">
        <v>59653335</v>
      </c>
      <c r="I348" t="s">
        <v>131</v>
      </c>
    </row>
    <row r="349" spans="1:9" x14ac:dyDescent="0.25">
      <c r="A349">
        <v>7391086393</v>
      </c>
      <c r="B349" t="s">
        <v>589</v>
      </c>
      <c r="C349" t="s">
        <v>128</v>
      </c>
      <c r="D349" t="s">
        <v>129</v>
      </c>
      <c r="E349" t="s">
        <v>590</v>
      </c>
      <c r="F349">
        <v>40.736409999999999</v>
      </c>
      <c r="G349">
        <v>-73.994420000000005</v>
      </c>
      <c r="H349">
        <v>59653335</v>
      </c>
      <c r="I349" t="s">
        <v>131</v>
      </c>
    </row>
    <row r="350" spans="1:9" x14ac:dyDescent="0.25">
      <c r="A350">
        <v>7391083732</v>
      </c>
      <c r="B350" t="s">
        <v>591</v>
      </c>
      <c r="C350" t="s">
        <v>128</v>
      </c>
      <c r="D350" t="s">
        <v>129</v>
      </c>
      <c r="E350" t="s">
        <v>592</v>
      </c>
      <c r="F350">
        <v>40.721850000000003</v>
      </c>
      <c r="G350">
        <v>-73.994415000000004</v>
      </c>
      <c r="H350">
        <v>59653963</v>
      </c>
      <c r="I350" t="s">
        <v>131</v>
      </c>
    </row>
    <row r="351" spans="1:9" x14ac:dyDescent="0.25">
      <c r="A351">
        <v>7937992074</v>
      </c>
      <c r="B351" t="s">
        <v>591</v>
      </c>
      <c r="C351" t="s">
        <v>128</v>
      </c>
      <c r="D351" t="s">
        <v>129</v>
      </c>
      <c r="E351" t="s">
        <v>592</v>
      </c>
      <c r="F351">
        <v>40.721850000000003</v>
      </c>
      <c r="G351">
        <v>-73.994415000000004</v>
      </c>
      <c r="H351">
        <v>59653963</v>
      </c>
      <c r="I351" t="s">
        <v>131</v>
      </c>
    </row>
    <row r="352" spans="1:9" x14ac:dyDescent="0.25">
      <c r="A352">
        <v>7391085145</v>
      </c>
      <c r="B352" t="s">
        <v>591</v>
      </c>
      <c r="C352" t="s">
        <v>128</v>
      </c>
      <c r="D352" t="s">
        <v>129</v>
      </c>
      <c r="E352" t="s">
        <v>592</v>
      </c>
      <c r="F352">
        <v>40.721850000000003</v>
      </c>
      <c r="G352">
        <v>-73.994415000000004</v>
      </c>
      <c r="H352">
        <v>59653963</v>
      </c>
      <c r="I352" t="s">
        <v>131</v>
      </c>
    </row>
    <row r="353" spans="1:9" x14ac:dyDescent="0.25">
      <c r="A353">
        <v>7937998738</v>
      </c>
      <c r="B353" t="s">
        <v>593</v>
      </c>
      <c r="C353" t="s">
        <v>128</v>
      </c>
      <c r="D353" t="s">
        <v>129</v>
      </c>
      <c r="E353" t="s">
        <v>594</v>
      </c>
      <c r="F353">
        <v>40.720387000000002</v>
      </c>
      <c r="G353">
        <v>-73.994410000000002</v>
      </c>
      <c r="H353">
        <v>59653960</v>
      </c>
      <c r="I353" t="s">
        <v>134</v>
      </c>
    </row>
    <row r="354" spans="1:9" x14ac:dyDescent="0.25">
      <c r="A354">
        <v>7391086370</v>
      </c>
      <c r="B354" t="s">
        <v>595</v>
      </c>
      <c r="C354" t="s">
        <v>128</v>
      </c>
      <c r="D354" t="s">
        <v>129</v>
      </c>
      <c r="E354" t="s">
        <v>596</v>
      </c>
      <c r="F354">
        <v>40.736263000000001</v>
      </c>
      <c r="G354">
        <v>-73.994380000000007</v>
      </c>
      <c r="H354">
        <v>59653335</v>
      </c>
      <c r="I354" t="s">
        <v>134</v>
      </c>
    </row>
    <row r="355" spans="1:9" x14ac:dyDescent="0.25">
      <c r="A355">
        <v>7391086368</v>
      </c>
      <c r="B355" t="s">
        <v>595</v>
      </c>
      <c r="C355" t="s">
        <v>128</v>
      </c>
      <c r="D355" t="s">
        <v>129</v>
      </c>
      <c r="E355" t="s">
        <v>596</v>
      </c>
      <c r="F355">
        <v>40.736263000000001</v>
      </c>
      <c r="G355">
        <v>-73.994380000000007</v>
      </c>
      <c r="H355">
        <v>59653335</v>
      </c>
      <c r="I355" t="s">
        <v>134</v>
      </c>
    </row>
    <row r="356" spans="1:9" x14ac:dyDescent="0.25">
      <c r="A356">
        <v>7937995968</v>
      </c>
      <c r="B356" t="s">
        <v>597</v>
      </c>
      <c r="C356" t="s">
        <v>128</v>
      </c>
      <c r="D356" t="s">
        <v>129</v>
      </c>
      <c r="E356" t="s">
        <v>598</v>
      </c>
      <c r="F356">
        <v>40.722000000000001</v>
      </c>
      <c r="G356">
        <v>-73.99436</v>
      </c>
      <c r="H356">
        <v>59653963</v>
      </c>
      <c r="I356" t="s">
        <v>131</v>
      </c>
    </row>
    <row r="357" spans="1:9" x14ac:dyDescent="0.25">
      <c r="A357">
        <v>7391085030</v>
      </c>
      <c r="B357" t="s">
        <v>599</v>
      </c>
      <c r="C357" t="s">
        <v>128</v>
      </c>
      <c r="D357" t="s">
        <v>129</v>
      </c>
      <c r="E357" t="s">
        <v>600</v>
      </c>
      <c r="F357">
        <v>40.722377999999999</v>
      </c>
      <c r="G357">
        <v>-73.99436</v>
      </c>
      <c r="H357">
        <v>59653963</v>
      </c>
      <c r="I357" t="s">
        <v>134</v>
      </c>
    </row>
    <row r="358" spans="1:9" x14ac:dyDescent="0.25">
      <c r="A358">
        <v>7932310179</v>
      </c>
      <c r="B358" t="s">
        <v>601</v>
      </c>
      <c r="C358" t="s">
        <v>128</v>
      </c>
      <c r="D358" t="s">
        <v>129</v>
      </c>
      <c r="E358" t="s">
        <v>602</v>
      </c>
      <c r="F358">
        <v>40.724148</v>
      </c>
      <c r="G358">
        <v>-73.994349999999997</v>
      </c>
      <c r="H358">
        <v>59653911</v>
      </c>
      <c r="I358" t="s">
        <v>131</v>
      </c>
    </row>
    <row r="359" spans="1:9" x14ac:dyDescent="0.25">
      <c r="A359">
        <v>7391082703</v>
      </c>
      <c r="B359" t="s">
        <v>601</v>
      </c>
      <c r="C359" t="s">
        <v>128</v>
      </c>
      <c r="D359" t="s">
        <v>129</v>
      </c>
      <c r="E359" t="s">
        <v>602</v>
      </c>
      <c r="F359">
        <v>40.724148</v>
      </c>
      <c r="G359">
        <v>-73.994349999999997</v>
      </c>
      <c r="H359">
        <v>59653911</v>
      </c>
      <c r="I359" t="s">
        <v>131</v>
      </c>
    </row>
    <row r="360" spans="1:9" x14ac:dyDescent="0.25">
      <c r="A360">
        <v>7391084748</v>
      </c>
      <c r="B360" t="s">
        <v>603</v>
      </c>
      <c r="C360" t="s">
        <v>128</v>
      </c>
      <c r="D360" t="s">
        <v>129</v>
      </c>
      <c r="E360" t="s">
        <v>604</v>
      </c>
      <c r="F360">
        <v>40.724209999999999</v>
      </c>
      <c r="G360">
        <v>-73.994315999999998</v>
      </c>
      <c r="H360">
        <v>59653911</v>
      </c>
      <c r="I360" t="s">
        <v>131</v>
      </c>
    </row>
    <row r="361" spans="1:9" x14ac:dyDescent="0.25">
      <c r="A361">
        <v>7391084049</v>
      </c>
      <c r="B361" t="s">
        <v>605</v>
      </c>
      <c r="C361" t="s">
        <v>128</v>
      </c>
      <c r="D361" t="s">
        <v>129</v>
      </c>
      <c r="E361" t="s">
        <v>606</v>
      </c>
      <c r="F361">
        <v>40.722149999999999</v>
      </c>
      <c r="G361">
        <v>-73.994299999999996</v>
      </c>
      <c r="H361">
        <v>59653963</v>
      </c>
      <c r="I361" t="s">
        <v>131</v>
      </c>
    </row>
    <row r="362" spans="1:9" x14ac:dyDescent="0.25">
      <c r="A362">
        <v>7391083914</v>
      </c>
      <c r="B362" t="s">
        <v>607</v>
      </c>
      <c r="C362" t="s">
        <v>128</v>
      </c>
      <c r="D362" t="s">
        <v>129</v>
      </c>
      <c r="E362" t="s">
        <v>608</v>
      </c>
      <c r="F362">
        <v>40.724327000000002</v>
      </c>
      <c r="G362">
        <v>-73.994259999999997</v>
      </c>
      <c r="H362">
        <v>59653911</v>
      </c>
      <c r="I362" t="s">
        <v>131</v>
      </c>
    </row>
    <row r="363" spans="1:9" x14ac:dyDescent="0.25">
      <c r="A363">
        <v>7391083926</v>
      </c>
      <c r="B363" t="s">
        <v>607</v>
      </c>
      <c r="C363" t="s">
        <v>128</v>
      </c>
      <c r="D363" t="s">
        <v>129</v>
      </c>
      <c r="E363" t="s">
        <v>608</v>
      </c>
      <c r="F363">
        <v>40.724327000000002</v>
      </c>
      <c r="G363">
        <v>-73.994259999999997</v>
      </c>
      <c r="H363">
        <v>59653911</v>
      </c>
      <c r="I363" t="s">
        <v>131</v>
      </c>
    </row>
    <row r="364" spans="1:9" x14ac:dyDescent="0.25">
      <c r="A364">
        <v>7937990831</v>
      </c>
      <c r="B364" t="s">
        <v>607</v>
      </c>
      <c r="C364" t="s">
        <v>128</v>
      </c>
      <c r="D364" t="s">
        <v>129</v>
      </c>
      <c r="E364" t="s">
        <v>608</v>
      </c>
      <c r="F364">
        <v>40.724327000000002</v>
      </c>
      <c r="G364">
        <v>-73.994259999999997</v>
      </c>
      <c r="H364">
        <v>59653911</v>
      </c>
      <c r="I364" t="s">
        <v>131</v>
      </c>
    </row>
    <row r="365" spans="1:9" x14ac:dyDescent="0.25">
      <c r="A365">
        <v>7932310234</v>
      </c>
      <c r="B365" t="s">
        <v>607</v>
      </c>
      <c r="C365" t="s">
        <v>128</v>
      </c>
      <c r="D365" t="s">
        <v>129</v>
      </c>
      <c r="E365" t="s">
        <v>608</v>
      </c>
      <c r="F365">
        <v>40.724327000000002</v>
      </c>
      <c r="G365">
        <v>-73.994259999999997</v>
      </c>
      <c r="H365">
        <v>59653911</v>
      </c>
      <c r="I365" t="s">
        <v>131</v>
      </c>
    </row>
    <row r="366" spans="1:9" x14ac:dyDescent="0.25">
      <c r="A366">
        <v>7937991069</v>
      </c>
      <c r="B366" t="s">
        <v>607</v>
      </c>
      <c r="C366" t="s">
        <v>128</v>
      </c>
      <c r="D366" t="s">
        <v>129</v>
      </c>
      <c r="E366" t="s">
        <v>608</v>
      </c>
      <c r="F366">
        <v>40.724327000000002</v>
      </c>
      <c r="G366">
        <v>-73.994259999999997</v>
      </c>
      <c r="H366">
        <v>59653911</v>
      </c>
      <c r="I366" t="s">
        <v>131</v>
      </c>
    </row>
    <row r="367" spans="1:9" x14ac:dyDescent="0.25">
      <c r="A367">
        <v>7937991045</v>
      </c>
      <c r="B367" t="s">
        <v>607</v>
      </c>
      <c r="C367" t="s">
        <v>128</v>
      </c>
      <c r="D367" t="s">
        <v>129</v>
      </c>
      <c r="E367" t="s">
        <v>608</v>
      </c>
      <c r="F367">
        <v>40.724327000000002</v>
      </c>
      <c r="G367">
        <v>-73.994259999999997</v>
      </c>
      <c r="H367">
        <v>59653911</v>
      </c>
      <c r="I367" t="s">
        <v>131</v>
      </c>
    </row>
    <row r="368" spans="1:9" x14ac:dyDescent="0.25">
      <c r="A368">
        <v>7937991057</v>
      </c>
      <c r="B368" t="s">
        <v>607</v>
      </c>
      <c r="C368" t="s">
        <v>128</v>
      </c>
      <c r="D368" t="s">
        <v>129</v>
      </c>
      <c r="E368" t="s">
        <v>608</v>
      </c>
      <c r="F368">
        <v>40.724327000000002</v>
      </c>
      <c r="G368">
        <v>-73.994259999999997</v>
      </c>
      <c r="H368">
        <v>59653911</v>
      </c>
      <c r="I368" t="s">
        <v>131</v>
      </c>
    </row>
    <row r="369" spans="1:9" x14ac:dyDescent="0.25">
      <c r="A369">
        <v>7391085066</v>
      </c>
      <c r="B369" t="s">
        <v>609</v>
      </c>
      <c r="C369" t="s">
        <v>128</v>
      </c>
      <c r="D369" t="s">
        <v>129</v>
      </c>
      <c r="E369" t="s">
        <v>610</v>
      </c>
      <c r="F369">
        <v>40.722293999999998</v>
      </c>
      <c r="G369">
        <v>-73.994249999999994</v>
      </c>
      <c r="H369">
        <v>59653963</v>
      </c>
      <c r="I369" t="s">
        <v>131</v>
      </c>
    </row>
    <row r="370" spans="1:9" x14ac:dyDescent="0.25">
      <c r="A370">
        <v>7937994897</v>
      </c>
      <c r="B370" t="s">
        <v>609</v>
      </c>
      <c r="C370" t="s">
        <v>128</v>
      </c>
      <c r="D370" t="s">
        <v>129</v>
      </c>
      <c r="E370" t="s">
        <v>610</v>
      </c>
      <c r="F370">
        <v>40.722293999999998</v>
      </c>
      <c r="G370">
        <v>-73.994249999999994</v>
      </c>
      <c r="H370">
        <v>59653963</v>
      </c>
      <c r="I370" t="s">
        <v>131</v>
      </c>
    </row>
    <row r="371" spans="1:9" x14ac:dyDescent="0.25">
      <c r="A371">
        <v>7391086356</v>
      </c>
      <c r="B371" t="s">
        <v>611</v>
      </c>
      <c r="C371" t="s">
        <v>128</v>
      </c>
      <c r="D371" t="s">
        <v>129</v>
      </c>
      <c r="E371" t="s">
        <v>612</v>
      </c>
      <c r="F371">
        <v>40.735427999999999</v>
      </c>
      <c r="G371">
        <v>-73.994240000000005</v>
      </c>
      <c r="H371">
        <v>59653333</v>
      </c>
      <c r="I371" t="s">
        <v>131</v>
      </c>
    </row>
    <row r="372" spans="1:9" x14ac:dyDescent="0.25">
      <c r="A372">
        <v>7937994885</v>
      </c>
      <c r="B372" t="s">
        <v>613</v>
      </c>
      <c r="C372" t="s">
        <v>128</v>
      </c>
      <c r="D372" t="s">
        <v>129</v>
      </c>
      <c r="E372" t="s">
        <v>614</v>
      </c>
      <c r="F372">
        <v>40.722824000000003</v>
      </c>
      <c r="G372">
        <v>-73.994240000000005</v>
      </c>
      <c r="H372">
        <v>59653955</v>
      </c>
      <c r="I372" t="s">
        <v>131</v>
      </c>
    </row>
    <row r="373" spans="1:9" x14ac:dyDescent="0.25">
      <c r="A373">
        <v>7932310143</v>
      </c>
      <c r="B373" t="s">
        <v>615</v>
      </c>
      <c r="C373" t="s">
        <v>128</v>
      </c>
      <c r="D373" t="s">
        <v>129</v>
      </c>
      <c r="E373" t="s">
        <v>616</v>
      </c>
      <c r="F373">
        <v>40.721040000000002</v>
      </c>
      <c r="G373">
        <v>-73.994200000000006</v>
      </c>
      <c r="H373">
        <v>59653966</v>
      </c>
      <c r="I373" t="s">
        <v>134</v>
      </c>
    </row>
    <row r="374" spans="1:9" x14ac:dyDescent="0.25">
      <c r="A374">
        <v>7932310210</v>
      </c>
      <c r="B374" t="s">
        <v>615</v>
      </c>
      <c r="C374" t="s">
        <v>128</v>
      </c>
      <c r="D374" t="s">
        <v>129</v>
      </c>
      <c r="E374" t="s">
        <v>616</v>
      </c>
      <c r="F374">
        <v>40.721040000000002</v>
      </c>
      <c r="G374">
        <v>-73.994200000000006</v>
      </c>
      <c r="H374">
        <v>59653966</v>
      </c>
      <c r="I374" t="s">
        <v>134</v>
      </c>
    </row>
    <row r="375" spans="1:9" x14ac:dyDescent="0.25">
      <c r="A375">
        <v>7391082818</v>
      </c>
      <c r="B375" t="s">
        <v>617</v>
      </c>
      <c r="C375" t="s">
        <v>128</v>
      </c>
      <c r="D375" t="s">
        <v>129</v>
      </c>
      <c r="E375" t="s">
        <v>618</v>
      </c>
      <c r="F375">
        <v>40.724845999999999</v>
      </c>
      <c r="G375">
        <v>-73.994193999999993</v>
      </c>
      <c r="H375">
        <v>59653908</v>
      </c>
      <c r="I375" t="s">
        <v>134</v>
      </c>
    </row>
    <row r="376" spans="1:9" x14ac:dyDescent="0.25">
      <c r="A376">
        <v>7937998465</v>
      </c>
      <c r="B376" t="s">
        <v>619</v>
      </c>
      <c r="C376" t="s">
        <v>128</v>
      </c>
      <c r="D376" t="s">
        <v>129</v>
      </c>
      <c r="E376" t="s">
        <v>620</v>
      </c>
      <c r="F376">
        <v>40.726565999999998</v>
      </c>
      <c r="G376">
        <v>-73.994110000000006</v>
      </c>
      <c r="H376">
        <v>59653905</v>
      </c>
      <c r="I376" t="s">
        <v>131</v>
      </c>
    </row>
    <row r="377" spans="1:9" x14ac:dyDescent="0.25">
      <c r="A377">
        <v>7391083720</v>
      </c>
      <c r="B377" t="s">
        <v>621</v>
      </c>
      <c r="C377" t="s">
        <v>128</v>
      </c>
      <c r="D377" t="s">
        <v>129</v>
      </c>
      <c r="E377" t="s">
        <v>622</v>
      </c>
      <c r="F377">
        <v>40.723087</v>
      </c>
      <c r="G377">
        <v>-73.994079999999997</v>
      </c>
      <c r="H377">
        <v>59653912</v>
      </c>
      <c r="I377" t="s">
        <v>134</v>
      </c>
    </row>
    <row r="378" spans="1:9" x14ac:dyDescent="0.25">
      <c r="A378">
        <v>7391084300</v>
      </c>
      <c r="B378" t="s">
        <v>623</v>
      </c>
      <c r="C378" t="s">
        <v>128</v>
      </c>
      <c r="D378" t="s">
        <v>129</v>
      </c>
      <c r="E378" t="s">
        <v>624</v>
      </c>
      <c r="F378">
        <v>40.724760000000003</v>
      </c>
      <c r="G378">
        <v>-73.994079999999997</v>
      </c>
      <c r="H378">
        <v>59653908</v>
      </c>
      <c r="I378" t="s">
        <v>131</v>
      </c>
    </row>
    <row r="379" spans="1:9" x14ac:dyDescent="0.25">
      <c r="A379">
        <v>7937990650</v>
      </c>
      <c r="B379" t="s">
        <v>623</v>
      </c>
      <c r="C379" t="s">
        <v>128</v>
      </c>
      <c r="D379" t="s">
        <v>129</v>
      </c>
      <c r="E379" t="s">
        <v>624</v>
      </c>
      <c r="F379">
        <v>40.724760000000003</v>
      </c>
      <c r="G379">
        <v>-73.994079999999997</v>
      </c>
      <c r="H379">
        <v>59653908</v>
      </c>
      <c r="I379" t="s">
        <v>131</v>
      </c>
    </row>
    <row r="380" spans="1:9" x14ac:dyDescent="0.25">
      <c r="A380">
        <v>7937999172</v>
      </c>
      <c r="B380" t="s">
        <v>623</v>
      </c>
      <c r="C380" t="s">
        <v>128</v>
      </c>
      <c r="D380" t="s">
        <v>129</v>
      </c>
      <c r="E380" t="s">
        <v>624</v>
      </c>
      <c r="F380">
        <v>40.724760000000003</v>
      </c>
      <c r="G380">
        <v>-73.994079999999997</v>
      </c>
      <c r="H380">
        <v>59653908</v>
      </c>
      <c r="I380" t="s">
        <v>131</v>
      </c>
    </row>
    <row r="381" spans="1:9" x14ac:dyDescent="0.25">
      <c r="A381">
        <v>7391083550</v>
      </c>
      <c r="B381" t="s">
        <v>623</v>
      </c>
      <c r="C381" t="s">
        <v>128</v>
      </c>
      <c r="D381" t="s">
        <v>129</v>
      </c>
      <c r="E381" t="s">
        <v>624</v>
      </c>
      <c r="F381">
        <v>40.724760000000003</v>
      </c>
      <c r="G381">
        <v>-73.994079999999997</v>
      </c>
      <c r="H381">
        <v>59653908</v>
      </c>
      <c r="I381" t="s">
        <v>131</v>
      </c>
    </row>
    <row r="382" spans="1:9" x14ac:dyDescent="0.25">
      <c r="A382">
        <v>7937994964</v>
      </c>
      <c r="B382" t="s">
        <v>623</v>
      </c>
      <c r="C382" t="s">
        <v>128</v>
      </c>
      <c r="D382" t="s">
        <v>129</v>
      </c>
      <c r="E382" t="s">
        <v>624</v>
      </c>
      <c r="F382">
        <v>40.724760000000003</v>
      </c>
      <c r="G382">
        <v>-73.994079999999997</v>
      </c>
      <c r="H382">
        <v>59653908</v>
      </c>
      <c r="I382" t="s">
        <v>131</v>
      </c>
    </row>
    <row r="383" spans="1:9" x14ac:dyDescent="0.25">
      <c r="A383">
        <v>7937991021</v>
      </c>
      <c r="B383" t="s">
        <v>623</v>
      </c>
      <c r="C383" t="s">
        <v>128</v>
      </c>
      <c r="D383" t="s">
        <v>129</v>
      </c>
      <c r="E383" t="s">
        <v>624</v>
      </c>
      <c r="F383">
        <v>40.724760000000003</v>
      </c>
      <c r="G383">
        <v>-73.994079999999997</v>
      </c>
      <c r="H383">
        <v>59653908</v>
      </c>
      <c r="I383" t="s">
        <v>131</v>
      </c>
    </row>
    <row r="384" spans="1:9" x14ac:dyDescent="0.25">
      <c r="A384">
        <v>7937994071</v>
      </c>
      <c r="B384" t="s">
        <v>623</v>
      </c>
      <c r="C384" t="s">
        <v>128</v>
      </c>
      <c r="D384" t="s">
        <v>129</v>
      </c>
      <c r="E384" t="s">
        <v>624</v>
      </c>
      <c r="F384">
        <v>40.724760000000003</v>
      </c>
      <c r="G384">
        <v>-73.994079999999997</v>
      </c>
      <c r="H384">
        <v>59653908</v>
      </c>
      <c r="I384" t="s">
        <v>131</v>
      </c>
    </row>
    <row r="385" spans="1:9" x14ac:dyDescent="0.25">
      <c r="A385">
        <v>7391085443</v>
      </c>
      <c r="B385" t="s">
        <v>623</v>
      </c>
      <c r="C385" t="s">
        <v>128</v>
      </c>
      <c r="D385" t="s">
        <v>129</v>
      </c>
      <c r="E385" t="s">
        <v>624</v>
      </c>
      <c r="F385">
        <v>40.724760000000003</v>
      </c>
      <c r="G385">
        <v>-73.994079999999997</v>
      </c>
      <c r="H385">
        <v>59653908</v>
      </c>
      <c r="I385" t="s">
        <v>131</v>
      </c>
    </row>
    <row r="386" spans="1:9" x14ac:dyDescent="0.25">
      <c r="A386">
        <v>7391087208</v>
      </c>
      <c r="B386" t="s">
        <v>625</v>
      </c>
      <c r="C386" t="s">
        <v>128</v>
      </c>
      <c r="D386" t="s">
        <v>129</v>
      </c>
      <c r="E386" t="s">
        <v>626</v>
      </c>
      <c r="F386">
        <v>40.730069999999998</v>
      </c>
      <c r="G386">
        <v>-73.994069999999994</v>
      </c>
      <c r="H386">
        <v>59653569</v>
      </c>
      <c r="I386" t="s">
        <v>134</v>
      </c>
    </row>
    <row r="387" spans="1:9" x14ac:dyDescent="0.25">
      <c r="A387">
        <v>7937995452</v>
      </c>
      <c r="B387" t="s">
        <v>627</v>
      </c>
      <c r="C387" t="s">
        <v>128</v>
      </c>
      <c r="D387" t="s">
        <v>129</v>
      </c>
      <c r="E387" t="s">
        <v>628</v>
      </c>
      <c r="F387">
        <v>40.724792000000001</v>
      </c>
      <c r="G387">
        <v>-73.994063999999995</v>
      </c>
      <c r="H387">
        <v>59653908</v>
      </c>
      <c r="I387" t="s">
        <v>131</v>
      </c>
    </row>
    <row r="388" spans="1:9" x14ac:dyDescent="0.25">
      <c r="A388">
        <v>7937992050</v>
      </c>
      <c r="B388" t="s">
        <v>627</v>
      </c>
      <c r="C388" t="s">
        <v>128</v>
      </c>
      <c r="D388" t="s">
        <v>129</v>
      </c>
      <c r="E388" t="s">
        <v>628</v>
      </c>
      <c r="F388">
        <v>40.724792000000001</v>
      </c>
      <c r="G388">
        <v>-73.994063999999995</v>
      </c>
      <c r="H388">
        <v>59653908</v>
      </c>
      <c r="I388" t="s">
        <v>131</v>
      </c>
    </row>
    <row r="389" spans="1:9" x14ac:dyDescent="0.25">
      <c r="A389">
        <v>7937996080</v>
      </c>
      <c r="B389" t="s">
        <v>627</v>
      </c>
      <c r="C389" t="s">
        <v>128</v>
      </c>
      <c r="D389" t="s">
        <v>129</v>
      </c>
      <c r="E389" t="s">
        <v>628</v>
      </c>
      <c r="F389">
        <v>40.724792000000001</v>
      </c>
      <c r="G389">
        <v>-73.994063999999995</v>
      </c>
      <c r="H389">
        <v>59653908</v>
      </c>
      <c r="I389" t="s">
        <v>131</v>
      </c>
    </row>
    <row r="390" spans="1:9" x14ac:dyDescent="0.25">
      <c r="A390">
        <v>7391084967</v>
      </c>
      <c r="B390" t="s">
        <v>627</v>
      </c>
      <c r="C390" t="s">
        <v>128</v>
      </c>
      <c r="D390" t="s">
        <v>129</v>
      </c>
      <c r="E390" t="s">
        <v>628</v>
      </c>
      <c r="F390">
        <v>40.724792000000001</v>
      </c>
      <c r="G390">
        <v>-73.994063999999995</v>
      </c>
      <c r="H390">
        <v>59653908</v>
      </c>
      <c r="I390" t="s">
        <v>131</v>
      </c>
    </row>
    <row r="391" spans="1:9" x14ac:dyDescent="0.25">
      <c r="A391">
        <v>7391085315</v>
      </c>
      <c r="B391" t="s">
        <v>627</v>
      </c>
      <c r="C391" t="s">
        <v>128</v>
      </c>
      <c r="D391" t="s">
        <v>129</v>
      </c>
      <c r="E391" t="s">
        <v>628</v>
      </c>
      <c r="F391">
        <v>40.724792000000001</v>
      </c>
      <c r="G391">
        <v>-73.994063999999995</v>
      </c>
      <c r="H391">
        <v>59653908</v>
      </c>
      <c r="I391" t="s">
        <v>131</v>
      </c>
    </row>
    <row r="392" spans="1:9" x14ac:dyDescent="0.25">
      <c r="A392">
        <v>7937996286</v>
      </c>
      <c r="B392" t="s">
        <v>627</v>
      </c>
      <c r="C392" t="s">
        <v>128</v>
      </c>
      <c r="D392" t="s">
        <v>129</v>
      </c>
      <c r="E392" t="s">
        <v>628</v>
      </c>
      <c r="F392">
        <v>40.724792000000001</v>
      </c>
      <c r="G392">
        <v>-73.994063999999995</v>
      </c>
      <c r="H392">
        <v>59653908</v>
      </c>
      <c r="I392" t="s">
        <v>131</v>
      </c>
    </row>
    <row r="393" spans="1:9" x14ac:dyDescent="0.25">
      <c r="A393">
        <v>7391083215</v>
      </c>
      <c r="B393" t="s">
        <v>627</v>
      </c>
      <c r="C393" t="s">
        <v>128</v>
      </c>
      <c r="D393" t="s">
        <v>129</v>
      </c>
      <c r="E393" t="s">
        <v>628</v>
      </c>
      <c r="F393">
        <v>40.724792000000001</v>
      </c>
      <c r="G393">
        <v>-73.994063999999995</v>
      </c>
      <c r="H393">
        <v>59653908</v>
      </c>
      <c r="I393" t="s">
        <v>131</v>
      </c>
    </row>
    <row r="394" spans="1:9" x14ac:dyDescent="0.25">
      <c r="A394">
        <v>7937997151</v>
      </c>
      <c r="B394" t="s">
        <v>627</v>
      </c>
      <c r="C394" t="s">
        <v>128</v>
      </c>
      <c r="D394" t="s">
        <v>129</v>
      </c>
      <c r="E394" t="s">
        <v>628</v>
      </c>
      <c r="F394">
        <v>40.724792000000001</v>
      </c>
      <c r="G394">
        <v>-73.994063999999995</v>
      </c>
      <c r="H394">
        <v>59653908</v>
      </c>
      <c r="I394" t="s">
        <v>131</v>
      </c>
    </row>
    <row r="395" spans="1:9" x14ac:dyDescent="0.25">
      <c r="A395">
        <v>7391082697</v>
      </c>
      <c r="B395" t="s">
        <v>627</v>
      </c>
      <c r="C395" t="s">
        <v>128</v>
      </c>
      <c r="D395" t="s">
        <v>129</v>
      </c>
      <c r="E395" t="s">
        <v>628</v>
      </c>
      <c r="F395">
        <v>40.724792000000001</v>
      </c>
      <c r="G395">
        <v>-73.994063999999995</v>
      </c>
      <c r="H395">
        <v>59653908</v>
      </c>
      <c r="I395" t="s">
        <v>131</v>
      </c>
    </row>
    <row r="396" spans="1:9" x14ac:dyDescent="0.25">
      <c r="A396">
        <v>7937996213</v>
      </c>
      <c r="B396" t="s">
        <v>627</v>
      </c>
      <c r="C396" t="s">
        <v>128</v>
      </c>
      <c r="D396" t="s">
        <v>129</v>
      </c>
      <c r="E396" t="s">
        <v>628</v>
      </c>
      <c r="F396">
        <v>40.724792000000001</v>
      </c>
      <c r="G396">
        <v>-73.994063999999995</v>
      </c>
      <c r="H396">
        <v>59653908</v>
      </c>
      <c r="I396" t="s">
        <v>131</v>
      </c>
    </row>
    <row r="397" spans="1:9" x14ac:dyDescent="0.25">
      <c r="A397">
        <v>7937990820</v>
      </c>
      <c r="B397" t="s">
        <v>627</v>
      </c>
      <c r="C397" t="s">
        <v>128</v>
      </c>
      <c r="D397" t="s">
        <v>129</v>
      </c>
      <c r="E397" t="s">
        <v>628</v>
      </c>
      <c r="F397">
        <v>40.724792000000001</v>
      </c>
      <c r="G397">
        <v>-73.994063999999995</v>
      </c>
      <c r="H397">
        <v>59653908</v>
      </c>
      <c r="I397" t="s">
        <v>131</v>
      </c>
    </row>
    <row r="398" spans="1:9" x14ac:dyDescent="0.25">
      <c r="A398">
        <v>7391084293</v>
      </c>
      <c r="B398" t="s">
        <v>627</v>
      </c>
      <c r="C398" t="s">
        <v>128</v>
      </c>
      <c r="D398" t="s">
        <v>129</v>
      </c>
      <c r="E398" t="s">
        <v>628</v>
      </c>
      <c r="F398">
        <v>40.724792000000001</v>
      </c>
      <c r="G398">
        <v>-73.994063999999995</v>
      </c>
      <c r="H398">
        <v>59653908</v>
      </c>
      <c r="I398" t="s">
        <v>131</v>
      </c>
    </row>
    <row r="399" spans="1:9" x14ac:dyDescent="0.25">
      <c r="A399">
        <v>7391083628</v>
      </c>
      <c r="B399" t="s">
        <v>627</v>
      </c>
      <c r="C399" t="s">
        <v>128</v>
      </c>
      <c r="D399" t="s">
        <v>129</v>
      </c>
      <c r="E399" t="s">
        <v>628</v>
      </c>
      <c r="F399">
        <v>40.724792000000001</v>
      </c>
      <c r="G399">
        <v>-73.994063999999995</v>
      </c>
      <c r="H399">
        <v>59653908</v>
      </c>
      <c r="I399" t="s">
        <v>131</v>
      </c>
    </row>
    <row r="400" spans="1:9" x14ac:dyDescent="0.25">
      <c r="A400">
        <v>7937990971</v>
      </c>
      <c r="B400" t="s">
        <v>627</v>
      </c>
      <c r="C400" t="s">
        <v>128</v>
      </c>
      <c r="D400" t="s">
        <v>129</v>
      </c>
      <c r="E400" t="s">
        <v>628</v>
      </c>
      <c r="F400">
        <v>40.724792000000001</v>
      </c>
      <c r="G400">
        <v>-73.994063999999995</v>
      </c>
      <c r="H400">
        <v>59653908</v>
      </c>
      <c r="I400" t="s">
        <v>131</v>
      </c>
    </row>
    <row r="401" spans="1:9" x14ac:dyDescent="0.25">
      <c r="A401">
        <v>7937994952</v>
      </c>
      <c r="B401" t="s">
        <v>627</v>
      </c>
      <c r="C401" t="s">
        <v>128</v>
      </c>
      <c r="D401" t="s">
        <v>129</v>
      </c>
      <c r="E401" t="s">
        <v>628</v>
      </c>
      <c r="F401">
        <v>40.724792000000001</v>
      </c>
      <c r="G401">
        <v>-73.994063999999995</v>
      </c>
      <c r="H401">
        <v>59653908</v>
      </c>
      <c r="I401" t="s">
        <v>131</v>
      </c>
    </row>
    <row r="402" spans="1:9" x14ac:dyDescent="0.25">
      <c r="A402">
        <v>7937991070</v>
      </c>
      <c r="B402" t="s">
        <v>627</v>
      </c>
      <c r="C402" t="s">
        <v>128</v>
      </c>
      <c r="D402" t="s">
        <v>129</v>
      </c>
      <c r="E402" t="s">
        <v>628</v>
      </c>
      <c r="F402">
        <v>40.724792000000001</v>
      </c>
      <c r="G402">
        <v>-73.994063999999995</v>
      </c>
      <c r="H402">
        <v>59653908</v>
      </c>
      <c r="I402" t="s">
        <v>131</v>
      </c>
    </row>
    <row r="403" spans="1:9" x14ac:dyDescent="0.25">
      <c r="A403">
        <v>7937994060</v>
      </c>
      <c r="B403" t="s">
        <v>627</v>
      </c>
      <c r="C403" t="s">
        <v>128</v>
      </c>
      <c r="D403" t="s">
        <v>129</v>
      </c>
      <c r="E403" t="s">
        <v>628</v>
      </c>
      <c r="F403">
        <v>40.724792000000001</v>
      </c>
      <c r="G403">
        <v>-73.994063999999995</v>
      </c>
      <c r="H403">
        <v>59653908</v>
      </c>
      <c r="I403" t="s">
        <v>131</v>
      </c>
    </row>
    <row r="404" spans="1:9" x14ac:dyDescent="0.25">
      <c r="A404">
        <v>7937994058</v>
      </c>
      <c r="B404" t="s">
        <v>627</v>
      </c>
      <c r="C404" t="s">
        <v>128</v>
      </c>
      <c r="D404" t="s">
        <v>129</v>
      </c>
      <c r="E404" t="s">
        <v>628</v>
      </c>
      <c r="F404">
        <v>40.724792000000001</v>
      </c>
      <c r="G404">
        <v>-73.994063999999995</v>
      </c>
      <c r="H404">
        <v>59653908</v>
      </c>
      <c r="I404" t="s">
        <v>131</v>
      </c>
    </row>
    <row r="405" spans="1:9" x14ac:dyDescent="0.25">
      <c r="A405">
        <v>7937997667</v>
      </c>
      <c r="B405" t="s">
        <v>627</v>
      </c>
      <c r="C405" t="s">
        <v>128</v>
      </c>
      <c r="D405" t="s">
        <v>129</v>
      </c>
      <c r="E405" t="s">
        <v>628</v>
      </c>
      <c r="F405">
        <v>40.724792000000001</v>
      </c>
      <c r="G405">
        <v>-73.994063999999995</v>
      </c>
      <c r="H405">
        <v>59653908</v>
      </c>
      <c r="I405" t="s">
        <v>131</v>
      </c>
    </row>
    <row r="406" spans="1:9" x14ac:dyDescent="0.25">
      <c r="A406">
        <v>7391084037</v>
      </c>
      <c r="B406" t="s">
        <v>627</v>
      </c>
      <c r="C406" t="s">
        <v>128</v>
      </c>
      <c r="D406" t="s">
        <v>129</v>
      </c>
      <c r="E406" t="s">
        <v>628</v>
      </c>
      <c r="F406">
        <v>40.724792000000001</v>
      </c>
      <c r="G406">
        <v>-73.994063999999995</v>
      </c>
      <c r="H406">
        <v>59653908</v>
      </c>
      <c r="I406" t="s">
        <v>131</v>
      </c>
    </row>
    <row r="407" spans="1:9" x14ac:dyDescent="0.25">
      <c r="A407">
        <v>7391085674</v>
      </c>
      <c r="B407" t="s">
        <v>627</v>
      </c>
      <c r="C407" t="s">
        <v>128</v>
      </c>
      <c r="D407" t="s">
        <v>129</v>
      </c>
      <c r="E407" t="s">
        <v>628</v>
      </c>
      <c r="F407">
        <v>40.724792000000001</v>
      </c>
      <c r="G407">
        <v>-73.994063999999995</v>
      </c>
      <c r="H407">
        <v>59653908</v>
      </c>
      <c r="I407" t="s">
        <v>131</v>
      </c>
    </row>
    <row r="408" spans="1:9" hidden="1" x14ac:dyDescent="0.25">
      <c r="A408">
        <v>7937993911</v>
      </c>
      <c r="B408" t="s">
        <v>629</v>
      </c>
      <c r="C408" t="s">
        <v>156</v>
      </c>
    </row>
    <row r="409" spans="1:9" x14ac:dyDescent="0.25">
      <c r="A409">
        <v>7937997163</v>
      </c>
      <c r="B409" t="s">
        <v>630</v>
      </c>
      <c r="C409" t="s">
        <v>128</v>
      </c>
      <c r="D409" t="s">
        <v>129</v>
      </c>
      <c r="E409" t="s">
        <v>631</v>
      </c>
      <c r="F409">
        <v>40.724809999999998</v>
      </c>
      <c r="G409">
        <v>-73.994060000000005</v>
      </c>
      <c r="H409">
        <v>59653908</v>
      </c>
      <c r="I409" t="s">
        <v>131</v>
      </c>
    </row>
    <row r="410" spans="1:9" x14ac:dyDescent="0.25">
      <c r="A410">
        <v>7391087191</v>
      </c>
      <c r="B410" t="s">
        <v>632</v>
      </c>
      <c r="C410" t="s">
        <v>128</v>
      </c>
      <c r="D410" t="s">
        <v>129</v>
      </c>
      <c r="E410" t="s">
        <v>633</v>
      </c>
      <c r="F410">
        <v>40.730103</v>
      </c>
      <c r="G410">
        <v>-73.994050000000001</v>
      </c>
      <c r="H410">
        <v>59653569</v>
      </c>
      <c r="I410" t="s">
        <v>134</v>
      </c>
    </row>
    <row r="411" spans="1:9" x14ac:dyDescent="0.25">
      <c r="A411">
        <v>7391083290</v>
      </c>
      <c r="B411" t="s">
        <v>634</v>
      </c>
      <c r="C411" t="s">
        <v>128</v>
      </c>
      <c r="D411" t="s">
        <v>129</v>
      </c>
      <c r="E411" t="s">
        <v>635</v>
      </c>
      <c r="F411">
        <v>40.727424999999997</v>
      </c>
      <c r="G411">
        <v>-73.994039999999998</v>
      </c>
      <c r="H411">
        <v>59653879</v>
      </c>
      <c r="I411" t="s">
        <v>131</v>
      </c>
    </row>
    <row r="412" spans="1:9" x14ac:dyDescent="0.25">
      <c r="A412">
        <v>7937999238</v>
      </c>
      <c r="B412" t="s">
        <v>636</v>
      </c>
      <c r="C412" t="s">
        <v>128</v>
      </c>
      <c r="D412" t="s">
        <v>129</v>
      </c>
      <c r="E412" t="s">
        <v>637</v>
      </c>
      <c r="F412">
        <v>40.722816000000002</v>
      </c>
      <c r="G412">
        <v>-73.994039999999998</v>
      </c>
      <c r="H412">
        <v>59653912</v>
      </c>
      <c r="I412" t="s">
        <v>131</v>
      </c>
    </row>
    <row r="413" spans="1:9" x14ac:dyDescent="0.25">
      <c r="A413">
        <v>7937991252</v>
      </c>
      <c r="B413" t="s">
        <v>636</v>
      </c>
      <c r="C413" t="s">
        <v>128</v>
      </c>
      <c r="D413" t="s">
        <v>129</v>
      </c>
      <c r="E413" t="s">
        <v>637</v>
      </c>
      <c r="F413">
        <v>40.722816000000002</v>
      </c>
      <c r="G413">
        <v>-73.994039999999998</v>
      </c>
      <c r="H413">
        <v>59653912</v>
      </c>
      <c r="I413" t="s">
        <v>131</v>
      </c>
    </row>
    <row r="414" spans="1:9" x14ac:dyDescent="0.25">
      <c r="A414">
        <v>7937998519</v>
      </c>
      <c r="B414" t="s">
        <v>636</v>
      </c>
      <c r="C414" t="s">
        <v>128</v>
      </c>
      <c r="D414" t="s">
        <v>129</v>
      </c>
      <c r="E414" t="s">
        <v>637</v>
      </c>
      <c r="F414">
        <v>40.722816000000002</v>
      </c>
      <c r="G414">
        <v>-73.994039999999998</v>
      </c>
      <c r="H414">
        <v>59653912</v>
      </c>
      <c r="I414" t="s">
        <v>131</v>
      </c>
    </row>
    <row r="415" spans="1:9" x14ac:dyDescent="0.25">
      <c r="A415">
        <v>7937994836</v>
      </c>
      <c r="B415" t="s">
        <v>636</v>
      </c>
      <c r="C415" t="s">
        <v>128</v>
      </c>
      <c r="D415" t="s">
        <v>129</v>
      </c>
      <c r="E415" t="s">
        <v>637</v>
      </c>
      <c r="F415">
        <v>40.722816000000002</v>
      </c>
      <c r="G415">
        <v>-73.994039999999998</v>
      </c>
      <c r="H415">
        <v>59653912</v>
      </c>
      <c r="I415" t="s">
        <v>131</v>
      </c>
    </row>
    <row r="416" spans="1:9" x14ac:dyDescent="0.25">
      <c r="A416">
        <v>7937991987</v>
      </c>
      <c r="B416" t="s">
        <v>636</v>
      </c>
      <c r="C416" t="s">
        <v>128</v>
      </c>
      <c r="D416" t="s">
        <v>129</v>
      </c>
      <c r="E416" t="s">
        <v>637</v>
      </c>
      <c r="F416">
        <v>40.722816000000002</v>
      </c>
      <c r="G416">
        <v>-73.994039999999998</v>
      </c>
      <c r="H416">
        <v>59653912</v>
      </c>
      <c r="I416" t="s">
        <v>131</v>
      </c>
    </row>
    <row r="417" spans="1:9" x14ac:dyDescent="0.25">
      <c r="A417">
        <v>7391085285</v>
      </c>
      <c r="B417" t="s">
        <v>634</v>
      </c>
      <c r="C417" t="s">
        <v>128</v>
      </c>
      <c r="D417" t="s">
        <v>129</v>
      </c>
      <c r="E417" t="s">
        <v>635</v>
      </c>
      <c r="F417">
        <v>40.727424999999997</v>
      </c>
      <c r="G417">
        <v>-73.994039999999998</v>
      </c>
      <c r="H417">
        <v>59653879</v>
      </c>
      <c r="I417" t="s">
        <v>131</v>
      </c>
    </row>
    <row r="418" spans="1:9" x14ac:dyDescent="0.25">
      <c r="A418">
        <v>7937991306</v>
      </c>
      <c r="B418" t="s">
        <v>634</v>
      </c>
      <c r="C418" t="s">
        <v>128</v>
      </c>
      <c r="D418" t="s">
        <v>129</v>
      </c>
      <c r="E418" t="s">
        <v>635</v>
      </c>
      <c r="F418">
        <v>40.727424999999997</v>
      </c>
      <c r="G418">
        <v>-73.994039999999998</v>
      </c>
      <c r="H418">
        <v>59653879</v>
      </c>
      <c r="I418" t="s">
        <v>131</v>
      </c>
    </row>
    <row r="419" spans="1:9" x14ac:dyDescent="0.25">
      <c r="A419">
        <v>7937994514</v>
      </c>
      <c r="B419" t="s">
        <v>636</v>
      </c>
      <c r="C419" t="s">
        <v>128</v>
      </c>
      <c r="D419" t="s">
        <v>129</v>
      </c>
      <c r="E419" t="s">
        <v>637</v>
      </c>
      <c r="F419">
        <v>40.722816000000002</v>
      </c>
      <c r="G419">
        <v>-73.994039999999998</v>
      </c>
      <c r="H419">
        <v>59653912</v>
      </c>
      <c r="I419" t="s">
        <v>131</v>
      </c>
    </row>
    <row r="420" spans="1:9" x14ac:dyDescent="0.25">
      <c r="A420">
        <v>7937998258</v>
      </c>
      <c r="B420" t="s">
        <v>638</v>
      </c>
      <c r="C420" t="s">
        <v>128</v>
      </c>
      <c r="D420" t="s">
        <v>129</v>
      </c>
      <c r="E420" t="s">
        <v>639</v>
      </c>
      <c r="F420">
        <v>40.728237</v>
      </c>
      <c r="G420">
        <v>-73.994026000000005</v>
      </c>
      <c r="H420">
        <v>640421961</v>
      </c>
      <c r="I420" t="s">
        <v>131</v>
      </c>
    </row>
    <row r="421" spans="1:9" x14ac:dyDescent="0.25">
      <c r="A421">
        <v>7391085650</v>
      </c>
      <c r="B421" t="s">
        <v>640</v>
      </c>
      <c r="C421" t="s">
        <v>128</v>
      </c>
      <c r="D421" t="s">
        <v>129</v>
      </c>
      <c r="E421" t="s">
        <v>641</v>
      </c>
      <c r="F421">
        <v>40.720970000000001</v>
      </c>
      <c r="G421">
        <v>-73.994026000000005</v>
      </c>
      <c r="H421">
        <v>59653966</v>
      </c>
      <c r="I421" t="s">
        <v>134</v>
      </c>
    </row>
    <row r="422" spans="1:9" x14ac:dyDescent="0.25">
      <c r="A422">
        <v>7937990855</v>
      </c>
      <c r="B422" t="s">
        <v>642</v>
      </c>
      <c r="C422" t="s">
        <v>128</v>
      </c>
      <c r="D422" t="s">
        <v>129</v>
      </c>
      <c r="E422" t="s">
        <v>643</v>
      </c>
      <c r="F422">
        <v>40.724879999999999</v>
      </c>
      <c r="G422">
        <v>-73.994020000000006</v>
      </c>
      <c r="H422">
        <v>59653908</v>
      </c>
      <c r="I422" t="s">
        <v>131</v>
      </c>
    </row>
    <row r="423" spans="1:9" x14ac:dyDescent="0.25">
      <c r="A423">
        <v>7937997175</v>
      </c>
      <c r="B423" t="s">
        <v>642</v>
      </c>
      <c r="C423" t="s">
        <v>128</v>
      </c>
      <c r="D423" t="s">
        <v>129</v>
      </c>
      <c r="E423" t="s">
        <v>643</v>
      </c>
      <c r="F423">
        <v>40.724879999999999</v>
      </c>
      <c r="G423">
        <v>-73.994020000000006</v>
      </c>
      <c r="H423">
        <v>59653908</v>
      </c>
      <c r="I423" t="s">
        <v>131</v>
      </c>
    </row>
    <row r="424" spans="1:9" x14ac:dyDescent="0.25">
      <c r="A424">
        <v>7391082806</v>
      </c>
      <c r="B424" t="s">
        <v>642</v>
      </c>
      <c r="C424" t="s">
        <v>128</v>
      </c>
      <c r="D424" t="s">
        <v>129</v>
      </c>
      <c r="E424" t="s">
        <v>643</v>
      </c>
      <c r="F424">
        <v>40.724879999999999</v>
      </c>
      <c r="G424">
        <v>-73.994020000000006</v>
      </c>
      <c r="H424">
        <v>59653908</v>
      </c>
      <c r="I424" t="s">
        <v>131</v>
      </c>
    </row>
    <row r="425" spans="1:9" x14ac:dyDescent="0.25">
      <c r="A425">
        <v>7932310313</v>
      </c>
      <c r="B425" t="s">
        <v>644</v>
      </c>
      <c r="C425" t="s">
        <v>128</v>
      </c>
      <c r="D425" t="s">
        <v>129</v>
      </c>
      <c r="E425" t="s">
        <v>645</v>
      </c>
      <c r="F425">
        <v>40.722607000000004</v>
      </c>
      <c r="G425">
        <v>-73.994020000000006</v>
      </c>
      <c r="H425">
        <v>59653962</v>
      </c>
      <c r="I425" t="s">
        <v>134</v>
      </c>
    </row>
    <row r="426" spans="1:9" x14ac:dyDescent="0.25">
      <c r="A426">
        <v>7937994034</v>
      </c>
      <c r="B426" t="s">
        <v>646</v>
      </c>
      <c r="C426" t="s">
        <v>128</v>
      </c>
      <c r="D426" t="s">
        <v>129</v>
      </c>
      <c r="E426" t="s">
        <v>647</v>
      </c>
      <c r="F426">
        <v>40.722878000000001</v>
      </c>
      <c r="G426">
        <v>-73.994020000000006</v>
      </c>
      <c r="H426">
        <v>59653912</v>
      </c>
      <c r="I426" t="s">
        <v>131</v>
      </c>
    </row>
    <row r="427" spans="1:9" x14ac:dyDescent="0.25">
      <c r="A427">
        <v>7391085005</v>
      </c>
      <c r="B427" t="s">
        <v>648</v>
      </c>
      <c r="C427" t="s">
        <v>128</v>
      </c>
      <c r="D427" t="s">
        <v>129</v>
      </c>
      <c r="E427" t="s">
        <v>649</v>
      </c>
      <c r="F427">
        <v>40.723255000000002</v>
      </c>
      <c r="G427">
        <v>-73.994010000000003</v>
      </c>
      <c r="H427">
        <v>59653912</v>
      </c>
      <c r="I427" t="s">
        <v>134</v>
      </c>
    </row>
    <row r="428" spans="1:9" x14ac:dyDescent="0.25">
      <c r="A428">
        <v>7937994848</v>
      </c>
      <c r="B428" t="s">
        <v>650</v>
      </c>
      <c r="C428" t="s">
        <v>128</v>
      </c>
      <c r="D428" t="s">
        <v>129</v>
      </c>
      <c r="E428" t="s">
        <v>651</v>
      </c>
      <c r="F428">
        <v>40.720604000000002</v>
      </c>
      <c r="G428">
        <v>-73.994</v>
      </c>
      <c r="H428">
        <v>59653971</v>
      </c>
      <c r="I428" t="s">
        <v>134</v>
      </c>
    </row>
    <row r="429" spans="1:9" x14ac:dyDescent="0.25">
      <c r="A429">
        <v>7937991537</v>
      </c>
      <c r="B429" t="s">
        <v>650</v>
      </c>
      <c r="C429" t="s">
        <v>128</v>
      </c>
      <c r="D429" t="s">
        <v>129</v>
      </c>
      <c r="E429" t="s">
        <v>651</v>
      </c>
      <c r="F429">
        <v>40.720604000000002</v>
      </c>
      <c r="G429">
        <v>-73.994</v>
      </c>
      <c r="H429">
        <v>59653971</v>
      </c>
      <c r="I429" t="s">
        <v>134</v>
      </c>
    </row>
    <row r="430" spans="1:9" x14ac:dyDescent="0.25">
      <c r="A430">
        <v>7391085777</v>
      </c>
      <c r="B430" t="s">
        <v>652</v>
      </c>
      <c r="C430" t="s">
        <v>128</v>
      </c>
      <c r="D430" t="s">
        <v>129</v>
      </c>
      <c r="E430" t="s">
        <v>653</v>
      </c>
      <c r="F430">
        <v>40.723297000000002</v>
      </c>
      <c r="G430">
        <v>-73.993995999999996</v>
      </c>
      <c r="H430">
        <v>59653912</v>
      </c>
      <c r="I430" t="s">
        <v>134</v>
      </c>
    </row>
    <row r="431" spans="1:9" x14ac:dyDescent="0.25">
      <c r="A431">
        <v>7937992037</v>
      </c>
      <c r="B431" t="s">
        <v>654</v>
      </c>
      <c r="C431" t="s">
        <v>128</v>
      </c>
      <c r="D431" t="s">
        <v>129</v>
      </c>
      <c r="E431" t="s">
        <v>655</v>
      </c>
      <c r="F431">
        <v>40.722940000000001</v>
      </c>
      <c r="G431">
        <v>-73.993989999999997</v>
      </c>
      <c r="H431">
        <v>59653912</v>
      </c>
      <c r="I431" t="s">
        <v>131</v>
      </c>
    </row>
    <row r="432" spans="1:9" x14ac:dyDescent="0.25">
      <c r="A432">
        <v>7391084207</v>
      </c>
      <c r="B432" t="s">
        <v>656</v>
      </c>
      <c r="C432" t="s">
        <v>128</v>
      </c>
      <c r="D432" t="s">
        <v>129</v>
      </c>
      <c r="E432" t="s">
        <v>657</v>
      </c>
      <c r="F432">
        <v>40.726635000000002</v>
      </c>
      <c r="G432">
        <v>-73.993979999999993</v>
      </c>
      <c r="H432">
        <v>59653905</v>
      </c>
      <c r="I432" t="s">
        <v>134</v>
      </c>
    </row>
    <row r="433" spans="1:9" x14ac:dyDescent="0.25">
      <c r="A433">
        <v>7937995592</v>
      </c>
      <c r="B433" t="s">
        <v>658</v>
      </c>
      <c r="C433" t="s">
        <v>128</v>
      </c>
      <c r="D433" t="s">
        <v>129</v>
      </c>
      <c r="E433" t="s">
        <v>659</v>
      </c>
      <c r="F433">
        <v>40.728630000000003</v>
      </c>
      <c r="G433">
        <v>-73.993979999999993</v>
      </c>
      <c r="H433">
        <v>639430645</v>
      </c>
      <c r="I433" t="s">
        <v>131</v>
      </c>
    </row>
    <row r="434" spans="1:9" x14ac:dyDescent="0.25">
      <c r="A434">
        <v>7937990703</v>
      </c>
      <c r="B434" t="s">
        <v>658</v>
      </c>
      <c r="C434" t="s">
        <v>128</v>
      </c>
      <c r="D434" t="s">
        <v>129</v>
      </c>
      <c r="E434" t="s">
        <v>659</v>
      </c>
      <c r="F434">
        <v>40.728630000000003</v>
      </c>
      <c r="G434">
        <v>-73.993979999999993</v>
      </c>
      <c r="H434">
        <v>639430645</v>
      </c>
      <c r="I434" t="s">
        <v>131</v>
      </c>
    </row>
    <row r="435" spans="1:9" x14ac:dyDescent="0.25">
      <c r="A435">
        <v>7937997199</v>
      </c>
      <c r="B435" t="s">
        <v>660</v>
      </c>
      <c r="C435" t="s">
        <v>128</v>
      </c>
      <c r="D435" t="s">
        <v>129</v>
      </c>
      <c r="E435" t="s">
        <v>661</v>
      </c>
      <c r="F435">
        <v>40.722996000000002</v>
      </c>
      <c r="G435">
        <v>-73.993965000000003</v>
      </c>
      <c r="H435">
        <v>59653912</v>
      </c>
      <c r="I435" t="s">
        <v>131</v>
      </c>
    </row>
    <row r="436" spans="1:9" hidden="1" x14ac:dyDescent="0.25">
      <c r="A436">
        <v>7391084062</v>
      </c>
      <c r="B436" t="s">
        <v>662</v>
      </c>
      <c r="C436" t="s">
        <v>156</v>
      </c>
    </row>
    <row r="437" spans="1:9" x14ac:dyDescent="0.25">
      <c r="A437">
        <v>7391086241</v>
      </c>
      <c r="B437" t="s">
        <v>663</v>
      </c>
      <c r="C437" t="s">
        <v>128</v>
      </c>
      <c r="D437" t="s">
        <v>129</v>
      </c>
      <c r="E437" t="s">
        <v>664</v>
      </c>
      <c r="F437">
        <v>40.727383000000003</v>
      </c>
      <c r="G437">
        <v>-73.993960000000001</v>
      </c>
      <c r="H437">
        <v>59653879</v>
      </c>
      <c r="I437" t="s">
        <v>131</v>
      </c>
    </row>
    <row r="438" spans="1:9" x14ac:dyDescent="0.25">
      <c r="A438">
        <v>7391084190</v>
      </c>
      <c r="B438" t="s">
        <v>665</v>
      </c>
      <c r="C438" t="s">
        <v>128</v>
      </c>
      <c r="D438" t="s">
        <v>129</v>
      </c>
      <c r="E438" t="s">
        <v>666</v>
      </c>
      <c r="F438">
        <v>40.726494000000002</v>
      </c>
      <c r="G438">
        <v>-73.993960000000001</v>
      </c>
      <c r="H438">
        <v>59653905</v>
      </c>
      <c r="I438" t="s">
        <v>131</v>
      </c>
    </row>
    <row r="439" spans="1:9" x14ac:dyDescent="0.25">
      <c r="A439">
        <v>7391082077</v>
      </c>
      <c r="B439" t="s">
        <v>665</v>
      </c>
      <c r="C439" t="s">
        <v>128</v>
      </c>
      <c r="D439" t="s">
        <v>129</v>
      </c>
      <c r="E439" t="s">
        <v>666</v>
      </c>
      <c r="F439">
        <v>40.726494000000002</v>
      </c>
      <c r="G439">
        <v>-73.993960000000001</v>
      </c>
      <c r="H439">
        <v>59653905</v>
      </c>
      <c r="I439" t="s">
        <v>131</v>
      </c>
    </row>
    <row r="440" spans="1:9" x14ac:dyDescent="0.25">
      <c r="A440">
        <v>7937992049</v>
      </c>
      <c r="B440" t="s">
        <v>667</v>
      </c>
      <c r="C440" t="s">
        <v>128</v>
      </c>
      <c r="D440" t="s">
        <v>129</v>
      </c>
      <c r="E440" t="s">
        <v>668</v>
      </c>
      <c r="F440">
        <v>40.725642999999998</v>
      </c>
      <c r="G440">
        <v>-73.993949999999998</v>
      </c>
      <c r="H440">
        <v>59662202</v>
      </c>
      <c r="I440" t="s">
        <v>134</v>
      </c>
    </row>
    <row r="441" spans="1:9" x14ac:dyDescent="0.25">
      <c r="A441">
        <v>7937999688</v>
      </c>
      <c r="B441" t="s">
        <v>667</v>
      </c>
      <c r="C441" t="s">
        <v>128</v>
      </c>
      <c r="D441" t="s">
        <v>129</v>
      </c>
      <c r="E441" t="s">
        <v>668</v>
      </c>
      <c r="F441">
        <v>40.725642999999998</v>
      </c>
      <c r="G441">
        <v>-73.993949999999998</v>
      </c>
      <c r="H441">
        <v>59662202</v>
      </c>
      <c r="I441" t="s">
        <v>134</v>
      </c>
    </row>
    <row r="442" spans="1:9" x14ac:dyDescent="0.25">
      <c r="A442">
        <v>7937990960</v>
      </c>
      <c r="B442" t="s">
        <v>667</v>
      </c>
      <c r="C442" t="s">
        <v>128</v>
      </c>
      <c r="D442" t="s">
        <v>129</v>
      </c>
      <c r="E442" t="s">
        <v>668</v>
      </c>
      <c r="F442">
        <v>40.725642999999998</v>
      </c>
      <c r="G442">
        <v>-73.993949999999998</v>
      </c>
      <c r="H442">
        <v>59662202</v>
      </c>
      <c r="I442" t="s">
        <v>134</v>
      </c>
    </row>
    <row r="443" spans="1:9" x14ac:dyDescent="0.25">
      <c r="A443">
        <v>7937990946</v>
      </c>
      <c r="B443" t="s">
        <v>667</v>
      </c>
      <c r="C443" t="s">
        <v>128</v>
      </c>
      <c r="D443" t="s">
        <v>129</v>
      </c>
      <c r="E443" t="s">
        <v>668</v>
      </c>
      <c r="F443">
        <v>40.725642999999998</v>
      </c>
      <c r="G443">
        <v>-73.993949999999998</v>
      </c>
      <c r="H443">
        <v>59662202</v>
      </c>
      <c r="I443" t="s">
        <v>134</v>
      </c>
    </row>
    <row r="444" spans="1:9" x14ac:dyDescent="0.25">
      <c r="A444">
        <v>7391086423</v>
      </c>
      <c r="B444" t="s">
        <v>669</v>
      </c>
      <c r="C444" t="s">
        <v>128</v>
      </c>
      <c r="D444" t="s">
        <v>129</v>
      </c>
      <c r="E444" t="s">
        <v>670</v>
      </c>
      <c r="F444">
        <v>40.736080000000001</v>
      </c>
      <c r="G444">
        <v>-73.993939999999995</v>
      </c>
      <c r="H444">
        <v>59653335</v>
      </c>
      <c r="I444" t="s">
        <v>134</v>
      </c>
    </row>
    <row r="445" spans="1:9" x14ac:dyDescent="0.25">
      <c r="A445">
        <v>7391085078</v>
      </c>
      <c r="B445" t="s">
        <v>671</v>
      </c>
      <c r="C445" t="s">
        <v>128</v>
      </c>
      <c r="D445" t="s">
        <v>129</v>
      </c>
      <c r="E445" t="s">
        <v>672</v>
      </c>
      <c r="F445">
        <v>40.723056999999997</v>
      </c>
      <c r="G445">
        <v>-73.993939999999995</v>
      </c>
      <c r="H445">
        <v>59653912</v>
      </c>
      <c r="I445" t="s">
        <v>131</v>
      </c>
    </row>
    <row r="446" spans="1:9" x14ac:dyDescent="0.25">
      <c r="A446">
        <v>7937995440</v>
      </c>
      <c r="B446" t="s">
        <v>673</v>
      </c>
      <c r="C446" t="s">
        <v>128</v>
      </c>
      <c r="D446" t="s">
        <v>129</v>
      </c>
      <c r="E446" t="s">
        <v>674</v>
      </c>
      <c r="F446">
        <v>40.726610000000001</v>
      </c>
      <c r="G446">
        <v>-73.993930000000006</v>
      </c>
      <c r="H446">
        <v>59653905</v>
      </c>
      <c r="I446" t="s">
        <v>134</v>
      </c>
    </row>
    <row r="447" spans="1:9" x14ac:dyDescent="0.25">
      <c r="A447">
        <v>7391086411</v>
      </c>
      <c r="B447" t="s">
        <v>675</v>
      </c>
      <c r="C447" t="s">
        <v>128</v>
      </c>
      <c r="D447" t="s">
        <v>129</v>
      </c>
      <c r="E447" t="s">
        <v>676</v>
      </c>
      <c r="F447">
        <v>40.736199999999997</v>
      </c>
      <c r="G447">
        <v>-73.993930000000006</v>
      </c>
      <c r="H447">
        <v>59653335</v>
      </c>
      <c r="I447" t="s">
        <v>131</v>
      </c>
    </row>
    <row r="448" spans="1:9" x14ac:dyDescent="0.25">
      <c r="A448">
        <v>7391083630</v>
      </c>
      <c r="B448" t="s">
        <v>677</v>
      </c>
      <c r="C448" t="s">
        <v>128</v>
      </c>
      <c r="D448" t="s">
        <v>129</v>
      </c>
      <c r="E448" t="s">
        <v>678</v>
      </c>
      <c r="F448">
        <v>40.723174999999998</v>
      </c>
      <c r="G448">
        <v>-73.993899999999996</v>
      </c>
      <c r="H448">
        <v>59653912</v>
      </c>
      <c r="I448" t="s">
        <v>131</v>
      </c>
    </row>
    <row r="449" spans="1:9" x14ac:dyDescent="0.25">
      <c r="A449">
        <v>7937998532</v>
      </c>
      <c r="B449" t="s">
        <v>679</v>
      </c>
      <c r="C449" t="s">
        <v>128</v>
      </c>
      <c r="D449" t="s">
        <v>129</v>
      </c>
      <c r="E449" t="s">
        <v>680</v>
      </c>
      <c r="F449">
        <v>40.726585</v>
      </c>
      <c r="G449">
        <v>-73.993880000000004</v>
      </c>
      <c r="H449">
        <v>59653905</v>
      </c>
      <c r="I449" t="s">
        <v>134</v>
      </c>
    </row>
    <row r="450" spans="1:9" x14ac:dyDescent="0.25">
      <c r="A450">
        <v>7932310325</v>
      </c>
      <c r="B450" t="s">
        <v>681</v>
      </c>
      <c r="C450" t="s">
        <v>128</v>
      </c>
      <c r="D450" t="s">
        <v>129</v>
      </c>
      <c r="E450" t="s">
        <v>682</v>
      </c>
      <c r="F450">
        <v>40.722549999999998</v>
      </c>
      <c r="G450">
        <v>-73.993880000000004</v>
      </c>
      <c r="H450">
        <v>59653962</v>
      </c>
      <c r="I450" t="s">
        <v>134</v>
      </c>
    </row>
    <row r="451" spans="1:9" x14ac:dyDescent="0.25">
      <c r="A451">
        <v>7391085327</v>
      </c>
      <c r="B451" t="s">
        <v>683</v>
      </c>
      <c r="C451" t="s">
        <v>128</v>
      </c>
      <c r="D451" t="s">
        <v>129</v>
      </c>
      <c r="E451" t="s">
        <v>684</v>
      </c>
      <c r="F451">
        <v>40.723236</v>
      </c>
      <c r="G451">
        <v>-73.993870000000001</v>
      </c>
      <c r="H451">
        <v>59653912</v>
      </c>
      <c r="I451" t="s">
        <v>131</v>
      </c>
    </row>
    <row r="452" spans="1:9" x14ac:dyDescent="0.25">
      <c r="A452">
        <v>7937996389</v>
      </c>
      <c r="B452" t="s">
        <v>683</v>
      </c>
      <c r="C452" t="s">
        <v>128</v>
      </c>
      <c r="D452" t="s">
        <v>129</v>
      </c>
      <c r="E452" t="s">
        <v>684</v>
      </c>
      <c r="F452">
        <v>40.723236</v>
      </c>
      <c r="G452">
        <v>-73.993870000000001</v>
      </c>
      <c r="H452">
        <v>59653912</v>
      </c>
      <c r="I452" t="s">
        <v>131</v>
      </c>
    </row>
    <row r="453" spans="1:9" x14ac:dyDescent="0.25">
      <c r="A453">
        <v>7937999251</v>
      </c>
      <c r="B453" t="s">
        <v>685</v>
      </c>
      <c r="C453" t="s">
        <v>128</v>
      </c>
      <c r="D453" t="s">
        <v>129</v>
      </c>
      <c r="E453" t="s">
        <v>686</v>
      </c>
      <c r="F453">
        <v>40.7209</v>
      </c>
      <c r="G453">
        <v>-73.993859999999998</v>
      </c>
      <c r="H453">
        <v>59653966</v>
      </c>
      <c r="I453" t="s">
        <v>134</v>
      </c>
    </row>
    <row r="454" spans="1:9" x14ac:dyDescent="0.25">
      <c r="A454">
        <v>7391085947</v>
      </c>
      <c r="B454" t="s">
        <v>685</v>
      </c>
      <c r="C454" t="s">
        <v>128</v>
      </c>
      <c r="D454" t="s">
        <v>129</v>
      </c>
      <c r="E454" t="s">
        <v>686</v>
      </c>
      <c r="F454">
        <v>40.7209</v>
      </c>
      <c r="G454">
        <v>-73.993859999999998</v>
      </c>
      <c r="H454">
        <v>59653966</v>
      </c>
      <c r="I454" t="s">
        <v>134</v>
      </c>
    </row>
    <row r="455" spans="1:9" x14ac:dyDescent="0.25">
      <c r="A455">
        <v>7937991999</v>
      </c>
      <c r="B455" t="s">
        <v>687</v>
      </c>
      <c r="C455" t="s">
        <v>128</v>
      </c>
      <c r="D455" t="s">
        <v>129</v>
      </c>
      <c r="E455" t="s">
        <v>688</v>
      </c>
      <c r="F455">
        <v>40.723292999999998</v>
      </c>
      <c r="G455">
        <v>-73.993840000000006</v>
      </c>
      <c r="H455">
        <v>59653912</v>
      </c>
      <c r="I455" t="s">
        <v>131</v>
      </c>
    </row>
    <row r="456" spans="1:9" x14ac:dyDescent="0.25">
      <c r="A456">
        <v>7937994526</v>
      </c>
      <c r="B456" t="s">
        <v>689</v>
      </c>
      <c r="C456" t="s">
        <v>128</v>
      </c>
      <c r="D456" t="s">
        <v>129</v>
      </c>
      <c r="E456" t="s">
        <v>690</v>
      </c>
      <c r="F456">
        <v>40.723680000000002</v>
      </c>
      <c r="G456">
        <v>-73.993840000000006</v>
      </c>
      <c r="H456">
        <v>59653912</v>
      </c>
      <c r="I456" t="s">
        <v>134</v>
      </c>
    </row>
    <row r="457" spans="1:9" x14ac:dyDescent="0.25">
      <c r="A457">
        <v>7937996985</v>
      </c>
      <c r="B457" t="s">
        <v>691</v>
      </c>
      <c r="C457" t="s">
        <v>128</v>
      </c>
      <c r="D457" t="s">
        <v>129</v>
      </c>
      <c r="E457" t="s">
        <v>692</v>
      </c>
      <c r="F457">
        <v>40.719270000000002</v>
      </c>
      <c r="G457">
        <v>-73.993830000000003</v>
      </c>
      <c r="H457">
        <v>59653985</v>
      </c>
      <c r="I457" t="s">
        <v>131</v>
      </c>
    </row>
    <row r="458" spans="1:9" x14ac:dyDescent="0.25">
      <c r="A458">
        <v>7937993844</v>
      </c>
      <c r="B458" t="s">
        <v>693</v>
      </c>
      <c r="C458" t="s">
        <v>128</v>
      </c>
      <c r="D458" t="s">
        <v>129</v>
      </c>
      <c r="E458" t="s">
        <v>694</v>
      </c>
      <c r="F458">
        <v>40.728973000000003</v>
      </c>
      <c r="G458">
        <v>-73.993809999999996</v>
      </c>
      <c r="H458">
        <v>59653870</v>
      </c>
      <c r="I458" t="s">
        <v>134</v>
      </c>
    </row>
    <row r="459" spans="1:9" x14ac:dyDescent="0.25">
      <c r="A459">
        <v>7937990995</v>
      </c>
      <c r="B459" t="s">
        <v>695</v>
      </c>
      <c r="C459" t="s">
        <v>128</v>
      </c>
      <c r="D459" t="s">
        <v>129</v>
      </c>
      <c r="E459" t="s">
        <v>696</v>
      </c>
      <c r="F459">
        <v>40.7256</v>
      </c>
      <c r="G459">
        <v>-73.993804999999995</v>
      </c>
      <c r="H459">
        <v>59662202</v>
      </c>
      <c r="I459" t="s">
        <v>134</v>
      </c>
    </row>
    <row r="460" spans="1:9" x14ac:dyDescent="0.25">
      <c r="A460">
        <v>7391087180</v>
      </c>
      <c r="B460" t="s">
        <v>697</v>
      </c>
      <c r="C460" t="s">
        <v>128</v>
      </c>
      <c r="D460" t="s">
        <v>129</v>
      </c>
      <c r="E460" t="s">
        <v>698</v>
      </c>
      <c r="F460">
        <v>40.728855000000003</v>
      </c>
      <c r="G460">
        <v>-73.993790000000004</v>
      </c>
      <c r="H460">
        <v>639430645</v>
      </c>
      <c r="I460" t="s">
        <v>131</v>
      </c>
    </row>
    <row r="461" spans="1:9" x14ac:dyDescent="0.25">
      <c r="A461">
        <v>7937997795</v>
      </c>
      <c r="B461" t="s">
        <v>699</v>
      </c>
      <c r="C461" t="s">
        <v>128</v>
      </c>
      <c r="D461" t="s">
        <v>129</v>
      </c>
      <c r="E461" t="s">
        <v>700</v>
      </c>
      <c r="F461">
        <v>40.726536000000003</v>
      </c>
      <c r="G461">
        <v>-73.993780000000001</v>
      </c>
      <c r="H461">
        <v>59653905</v>
      </c>
      <c r="I461" t="s">
        <v>134</v>
      </c>
    </row>
    <row r="462" spans="1:9" x14ac:dyDescent="0.25">
      <c r="A462">
        <v>7937993364</v>
      </c>
      <c r="B462" t="s">
        <v>699</v>
      </c>
      <c r="C462" t="s">
        <v>128</v>
      </c>
      <c r="D462" t="s">
        <v>129</v>
      </c>
      <c r="E462" t="s">
        <v>700</v>
      </c>
      <c r="F462">
        <v>40.726536000000003</v>
      </c>
      <c r="G462">
        <v>-73.993780000000001</v>
      </c>
      <c r="H462">
        <v>59653905</v>
      </c>
      <c r="I462" t="s">
        <v>134</v>
      </c>
    </row>
    <row r="463" spans="1:9" x14ac:dyDescent="0.25">
      <c r="A463">
        <v>7391084980</v>
      </c>
      <c r="B463" t="s">
        <v>701</v>
      </c>
      <c r="C463" t="s">
        <v>128</v>
      </c>
      <c r="D463" t="s">
        <v>129</v>
      </c>
      <c r="E463" t="s">
        <v>702</v>
      </c>
      <c r="F463">
        <v>40.726402</v>
      </c>
      <c r="G463">
        <v>-73.993769999999998</v>
      </c>
      <c r="H463">
        <v>59653905</v>
      </c>
      <c r="I463" t="s">
        <v>131</v>
      </c>
    </row>
    <row r="464" spans="1:9" x14ac:dyDescent="0.25">
      <c r="A464">
        <v>7937992062</v>
      </c>
      <c r="B464" t="s">
        <v>703</v>
      </c>
      <c r="C464" t="s">
        <v>128</v>
      </c>
      <c r="D464" t="s">
        <v>129</v>
      </c>
      <c r="E464" t="s">
        <v>704</v>
      </c>
      <c r="F464">
        <v>40.722492000000003</v>
      </c>
      <c r="G464">
        <v>-73.993744000000007</v>
      </c>
      <c r="H464">
        <v>59653962</v>
      </c>
      <c r="I464" t="s">
        <v>134</v>
      </c>
    </row>
    <row r="465" spans="1:9" x14ac:dyDescent="0.25">
      <c r="A465">
        <v>7391085935</v>
      </c>
      <c r="B465" t="s">
        <v>705</v>
      </c>
      <c r="C465" t="s">
        <v>128</v>
      </c>
      <c r="D465" t="s">
        <v>129</v>
      </c>
      <c r="E465" t="s">
        <v>706</v>
      </c>
      <c r="F465">
        <v>40.721263999999998</v>
      </c>
      <c r="G465">
        <v>-73.993744000000007</v>
      </c>
      <c r="H465">
        <v>635018090</v>
      </c>
      <c r="I465" t="s">
        <v>134</v>
      </c>
    </row>
    <row r="466" spans="1:9" x14ac:dyDescent="0.25">
      <c r="A466">
        <v>7391085807</v>
      </c>
      <c r="B466" t="s">
        <v>705</v>
      </c>
      <c r="C466" t="s">
        <v>128</v>
      </c>
      <c r="D466" t="s">
        <v>129</v>
      </c>
      <c r="E466" t="s">
        <v>706</v>
      </c>
      <c r="F466">
        <v>40.721263999999998</v>
      </c>
      <c r="G466">
        <v>-73.993744000000007</v>
      </c>
      <c r="H466">
        <v>635018090</v>
      </c>
      <c r="I466" t="s">
        <v>134</v>
      </c>
    </row>
    <row r="467" spans="1:9" x14ac:dyDescent="0.25">
      <c r="A467">
        <v>7937991150</v>
      </c>
      <c r="B467" t="s">
        <v>707</v>
      </c>
      <c r="C467" t="s">
        <v>128</v>
      </c>
      <c r="D467" t="s">
        <v>129</v>
      </c>
      <c r="E467" t="s">
        <v>708</v>
      </c>
      <c r="F467">
        <v>40.729064999999999</v>
      </c>
      <c r="G467">
        <v>-73.993729999999999</v>
      </c>
      <c r="H467">
        <v>59653870</v>
      </c>
      <c r="I467" t="s">
        <v>131</v>
      </c>
    </row>
    <row r="468" spans="1:9" x14ac:dyDescent="0.25">
      <c r="A468">
        <v>7937994691</v>
      </c>
      <c r="B468" t="s">
        <v>709</v>
      </c>
      <c r="C468" t="s">
        <v>128</v>
      </c>
      <c r="D468" t="s">
        <v>129</v>
      </c>
      <c r="E468" t="s">
        <v>710</v>
      </c>
      <c r="F468">
        <v>40.723590000000002</v>
      </c>
      <c r="G468">
        <v>-73.993729999999999</v>
      </c>
      <c r="H468">
        <v>59653912</v>
      </c>
      <c r="I468" t="s">
        <v>131</v>
      </c>
    </row>
    <row r="469" spans="1:9" x14ac:dyDescent="0.25">
      <c r="A469">
        <v>7937999500</v>
      </c>
      <c r="B469" t="s">
        <v>707</v>
      </c>
      <c r="C469" t="s">
        <v>128</v>
      </c>
      <c r="D469" t="s">
        <v>129</v>
      </c>
      <c r="E469" t="s">
        <v>708</v>
      </c>
      <c r="F469">
        <v>40.729064999999999</v>
      </c>
      <c r="G469">
        <v>-73.993729999999999</v>
      </c>
      <c r="H469">
        <v>59653870</v>
      </c>
      <c r="I469" t="s">
        <v>131</v>
      </c>
    </row>
    <row r="470" spans="1:9" x14ac:dyDescent="0.25">
      <c r="A470">
        <v>7937997801</v>
      </c>
      <c r="B470" t="s">
        <v>711</v>
      </c>
      <c r="C470" t="s">
        <v>128</v>
      </c>
      <c r="D470" t="s">
        <v>129</v>
      </c>
      <c r="E470" t="s">
        <v>712</v>
      </c>
      <c r="F470">
        <v>40.726376000000002</v>
      </c>
      <c r="G470">
        <v>-73.993719999999996</v>
      </c>
      <c r="H470">
        <v>59653905</v>
      </c>
      <c r="I470" t="s">
        <v>131</v>
      </c>
    </row>
    <row r="471" spans="1:9" x14ac:dyDescent="0.25">
      <c r="A471">
        <v>7391085108</v>
      </c>
      <c r="B471" t="s">
        <v>713</v>
      </c>
      <c r="C471" t="s">
        <v>128</v>
      </c>
      <c r="D471" t="s">
        <v>129</v>
      </c>
      <c r="E471" t="s">
        <v>714</v>
      </c>
      <c r="F471">
        <v>40.721333000000001</v>
      </c>
      <c r="G471">
        <v>-73.993709999999993</v>
      </c>
      <c r="H471">
        <v>635018091</v>
      </c>
      <c r="I471" t="s">
        <v>134</v>
      </c>
    </row>
    <row r="472" spans="1:9" x14ac:dyDescent="0.25">
      <c r="A472">
        <v>7937995002</v>
      </c>
      <c r="B472" t="s">
        <v>713</v>
      </c>
      <c r="C472" t="s">
        <v>128</v>
      </c>
      <c r="D472" t="s">
        <v>129</v>
      </c>
      <c r="E472" t="s">
        <v>714</v>
      </c>
      <c r="F472">
        <v>40.721333000000001</v>
      </c>
      <c r="G472">
        <v>-73.993709999999993</v>
      </c>
      <c r="H472">
        <v>635018091</v>
      </c>
      <c r="I472" t="s">
        <v>134</v>
      </c>
    </row>
    <row r="473" spans="1:9" x14ac:dyDescent="0.25">
      <c r="A473">
        <v>7937996330</v>
      </c>
      <c r="B473" t="s">
        <v>713</v>
      </c>
      <c r="C473" t="s">
        <v>128</v>
      </c>
      <c r="D473" t="s">
        <v>129</v>
      </c>
      <c r="E473" t="s">
        <v>714</v>
      </c>
      <c r="F473">
        <v>40.721333000000001</v>
      </c>
      <c r="G473">
        <v>-73.993709999999993</v>
      </c>
      <c r="H473">
        <v>635018091</v>
      </c>
      <c r="I473" t="s">
        <v>134</v>
      </c>
    </row>
    <row r="474" spans="1:9" x14ac:dyDescent="0.25">
      <c r="A474">
        <v>7391085091</v>
      </c>
      <c r="B474" t="s">
        <v>715</v>
      </c>
      <c r="C474" t="s">
        <v>128</v>
      </c>
      <c r="D474" t="s">
        <v>129</v>
      </c>
      <c r="E474" t="s">
        <v>716</v>
      </c>
      <c r="F474">
        <v>40.721386000000003</v>
      </c>
      <c r="G474">
        <v>-73.993700000000004</v>
      </c>
      <c r="H474">
        <v>635018091</v>
      </c>
      <c r="I474" t="s">
        <v>134</v>
      </c>
    </row>
    <row r="475" spans="1:9" x14ac:dyDescent="0.25">
      <c r="A475">
        <v>7937994654</v>
      </c>
      <c r="B475" t="s">
        <v>715</v>
      </c>
      <c r="C475" t="s">
        <v>128</v>
      </c>
      <c r="D475" t="s">
        <v>129</v>
      </c>
      <c r="E475" t="s">
        <v>716</v>
      </c>
      <c r="F475">
        <v>40.721386000000003</v>
      </c>
      <c r="G475">
        <v>-73.993700000000004</v>
      </c>
      <c r="H475">
        <v>635018091</v>
      </c>
      <c r="I475" t="s">
        <v>134</v>
      </c>
    </row>
    <row r="476" spans="1:9" x14ac:dyDescent="0.25">
      <c r="A476">
        <v>7391085686</v>
      </c>
      <c r="B476" t="s">
        <v>717</v>
      </c>
      <c r="C476" t="s">
        <v>128</v>
      </c>
      <c r="D476" t="s">
        <v>129</v>
      </c>
      <c r="E476" t="s">
        <v>718</v>
      </c>
      <c r="F476">
        <v>40.723649999999999</v>
      </c>
      <c r="G476">
        <v>-73.993700000000004</v>
      </c>
      <c r="H476">
        <v>59653912</v>
      </c>
      <c r="I476" t="s">
        <v>131</v>
      </c>
    </row>
    <row r="477" spans="1:9" x14ac:dyDescent="0.25">
      <c r="A477">
        <v>7937994666</v>
      </c>
      <c r="B477" t="s">
        <v>719</v>
      </c>
      <c r="C477" t="s">
        <v>128</v>
      </c>
      <c r="D477" t="s">
        <v>129</v>
      </c>
      <c r="E477" t="s">
        <v>720</v>
      </c>
      <c r="F477">
        <v>40.721435999999997</v>
      </c>
      <c r="G477">
        <v>-73.993674999999996</v>
      </c>
      <c r="H477">
        <v>635018091</v>
      </c>
      <c r="I477" t="s">
        <v>134</v>
      </c>
    </row>
    <row r="478" spans="1:9" x14ac:dyDescent="0.25">
      <c r="A478">
        <v>7937995520</v>
      </c>
      <c r="B478" t="s">
        <v>721</v>
      </c>
      <c r="C478" t="s">
        <v>128</v>
      </c>
      <c r="D478" t="s">
        <v>129</v>
      </c>
      <c r="E478" t="s">
        <v>722</v>
      </c>
      <c r="F478">
        <v>40.726329999999997</v>
      </c>
      <c r="G478">
        <v>-73.993620000000007</v>
      </c>
      <c r="H478">
        <v>59653905</v>
      </c>
      <c r="I478" t="s">
        <v>131</v>
      </c>
    </row>
    <row r="479" spans="1:9" x14ac:dyDescent="0.25">
      <c r="A479">
        <v>7937992001</v>
      </c>
      <c r="B479" t="s">
        <v>723</v>
      </c>
      <c r="C479" t="s">
        <v>128</v>
      </c>
      <c r="D479" t="s">
        <v>129</v>
      </c>
      <c r="E479" t="s">
        <v>724</v>
      </c>
      <c r="F479">
        <v>40.723889999999997</v>
      </c>
      <c r="G479">
        <v>-73.993610000000004</v>
      </c>
      <c r="H479">
        <v>59653912</v>
      </c>
      <c r="I479" t="s">
        <v>131</v>
      </c>
    </row>
    <row r="480" spans="1:9" x14ac:dyDescent="0.25">
      <c r="A480">
        <v>7391082648</v>
      </c>
      <c r="B480" t="s">
        <v>723</v>
      </c>
      <c r="C480" t="s">
        <v>128</v>
      </c>
      <c r="D480" t="s">
        <v>129</v>
      </c>
      <c r="E480" t="s">
        <v>724</v>
      </c>
      <c r="F480">
        <v>40.723889999999997</v>
      </c>
      <c r="G480">
        <v>-73.993610000000004</v>
      </c>
      <c r="H480">
        <v>59653912</v>
      </c>
      <c r="I480" t="s">
        <v>131</v>
      </c>
    </row>
    <row r="481" spans="1:9" x14ac:dyDescent="0.25">
      <c r="A481">
        <v>7932310349</v>
      </c>
      <c r="B481" t="s">
        <v>725</v>
      </c>
      <c r="C481" t="s">
        <v>128</v>
      </c>
      <c r="D481" t="s">
        <v>129</v>
      </c>
      <c r="E481" t="s">
        <v>726</v>
      </c>
      <c r="F481">
        <v>40.721232999999998</v>
      </c>
      <c r="G481">
        <v>-73.993610000000004</v>
      </c>
      <c r="H481">
        <v>635018090</v>
      </c>
      <c r="I481" t="s">
        <v>131</v>
      </c>
    </row>
    <row r="482" spans="1:9" x14ac:dyDescent="0.25">
      <c r="A482">
        <v>7937999032</v>
      </c>
      <c r="B482" t="s">
        <v>727</v>
      </c>
      <c r="C482" t="s">
        <v>128</v>
      </c>
      <c r="D482" t="s">
        <v>129</v>
      </c>
      <c r="E482" t="s">
        <v>728</v>
      </c>
      <c r="F482">
        <v>40.725659999999998</v>
      </c>
      <c r="G482">
        <v>-73.993589999999998</v>
      </c>
      <c r="H482">
        <v>59653909</v>
      </c>
      <c r="I482" t="s">
        <v>131</v>
      </c>
    </row>
    <row r="483" spans="1:9" x14ac:dyDescent="0.25">
      <c r="A483">
        <v>7937999240</v>
      </c>
      <c r="B483" t="s">
        <v>729</v>
      </c>
      <c r="C483" t="s">
        <v>128</v>
      </c>
      <c r="D483" t="s">
        <v>129</v>
      </c>
      <c r="E483" t="s">
        <v>730</v>
      </c>
      <c r="F483">
        <v>40.721670000000003</v>
      </c>
      <c r="G483">
        <v>-73.993579999999994</v>
      </c>
      <c r="H483">
        <v>59653964</v>
      </c>
      <c r="I483" t="s">
        <v>134</v>
      </c>
    </row>
    <row r="484" spans="1:9" x14ac:dyDescent="0.25">
      <c r="A484">
        <v>7937995026</v>
      </c>
      <c r="B484" t="s">
        <v>729</v>
      </c>
      <c r="C484" t="s">
        <v>128</v>
      </c>
      <c r="D484" t="s">
        <v>129</v>
      </c>
      <c r="E484" t="s">
        <v>730</v>
      </c>
      <c r="F484">
        <v>40.721670000000003</v>
      </c>
      <c r="G484">
        <v>-73.993579999999994</v>
      </c>
      <c r="H484">
        <v>59653964</v>
      </c>
      <c r="I484" t="s">
        <v>134</v>
      </c>
    </row>
    <row r="485" spans="1:9" x14ac:dyDescent="0.25">
      <c r="A485">
        <v>7391085110</v>
      </c>
      <c r="B485" t="s">
        <v>731</v>
      </c>
      <c r="C485" t="s">
        <v>128</v>
      </c>
      <c r="D485" t="s">
        <v>129</v>
      </c>
      <c r="E485" t="s">
        <v>732</v>
      </c>
      <c r="F485">
        <v>40.721299999999999</v>
      </c>
      <c r="G485">
        <v>-73.993576000000004</v>
      </c>
      <c r="H485">
        <v>635018091</v>
      </c>
      <c r="I485" t="s">
        <v>131</v>
      </c>
    </row>
    <row r="486" spans="1:9" x14ac:dyDescent="0.25">
      <c r="A486">
        <v>7937998167</v>
      </c>
      <c r="B486" t="s">
        <v>733</v>
      </c>
      <c r="C486" t="s">
        <v>128</v>
      </c>
      <c r="D486" t="s">
        <v>129</v>
      </c>
      <c r="E486" t="s">
        <v>734</v>
      </c>
      <c r="F486">
        <v>40.723950000000002</v>
      </c>
      <c r="G486">
        <v>-73.993576000000004</v>
      </c>
      <c r="H486">
        <v>59653912</v>
      </c>
      <c r="I486" t="s">
        <v>131</v>
      </c>
    </row>
    <row r="487" spans="1:9" x14ac:dyDescent="0.25">
      <c r="A487">
        <v>7391085765</v>
      </c>
      <c r="B487" t="s">
        <v>733</v>
      </c>
      <c r="C487" t="s">
        <v>128</v>
      </c>
      <c r="D487" t="s">
        <v>129</v>
      </c>
      <c r="E487" t="s">
        <v>734</v>
      </c>
      <c r="F487">
        <v>40.723950000000002</v>
      </c>
      <c r="G487">
        <v>-73.993576000000004</v>
      </c>
      <c r="H487">
        <v>59653912</v>
      </c>
      <c r="I487" t="s">
        <v>131</v>
      </c>
    </row>
    <row r="488" spans="1:9" x14ac:dyDescent="0.25">
      <c r="A488">
        <v>7391085856</v>
      </c>
      <c r="B488" t="s">
        <v>735</v>
      </c>
      <c r="C488" t="s">
        <v>128</v>
      </c>
      <c r="D488" t="s">
        <v>129</v>
      </c>
      <c r="E488" t="s">
        <v>736</v>
      </c>
      <c r="F488">
        <v>40.720230000000001</v>
      </c>
      <c r="G488">
        <v>-73.993545999999995</v>
      </c>
      <c r="H488">
        <v>59653968</v>
      </c>
      <c r="I488" t="s">
        <v>134</v>
      </c>
    </row>
    <row r="489" spans="1:9" x14ac:dyDescent="0.25">
      <c r="A489">
        <v>7391085080</v>
      </c>
      <c r="B489" t="s">
        <v>737</v>
      </c>
      <c r="C489" t="s">
        <v>128</v>
      </c>
      <c r="D489" t="s">
        <v>129</v>
      </c>
      <c r="E489" t="s">
        <v>738</v>
      </c>
      <c r="F489">
        <v>40.721806000000001</v>
      </c>
      <c r="G489">
        <v>-73.993539999999996</v>
      </c>
      <c r="H489">
        <v>59653964</v>
      </c>
      <c r="I489" t="s">
        <v>134</v>
      </c>
    </row>
    <row r="490" spans="1:9" x14ac:dyDescent="0.25">
      <c r="A490">
        <v>7937996407</v>
      </c>
      <c r="B490" t="s">
        <v>737</v>
      </c>
      <c r="C490" t="s">
        <v>128</v>
      </c>
      <c r="D490" t="s">
        <v>129</v>
      </c>
      <c r="E490" t="s">
        <v>738</v>
      </c>
      <c r="F490">
        <v>40.721806000000001</v>
      </c>
      <c r="G490">
        <v>-73.993539999999996</v>
      </c>
      <c r="H490">
        <v>59653964</v>
      </c>
      <c r="I490" t="s">
        <v>134</v>
      </c>
    </row>
    <row r="491" spans="1:9" x14ac:dyDescent="0.25">
      <c r="A491">
        <v>7937994678</v>
      </c>
      <c r="B491" t="s">
        <v>737</v>
      </c>
      <c r="C491" t="s">
        <v>128</v>
      </c>
      <c r="D491" t="s">
        <v>129</v>
      </c>
      <c r="E491" t="s">
        <v>738</v>
      </c>
      <c r="F491">
        <v>40.721806000000001</v>
      </c>
      <c r="G491">
        <v>-73.993539999999996</v>
      </c>
      <c r="H491">
        <v>59653964</v>
      </c>
      <c r="I491" t="s">
        <v>134</v>
      </c>
    </row>
    <row r="492" spans="1:9" x14ac:dyDescent="0.25">
      <c r="A492">
        <v>7937996079</v>
      </c>
      <c r="B492" t="s">
        <v>739</v>
      </c>
      <c r="C492" t="s">
        <v>128</v>
      </c>
      <c r="D492" t="s">
        <v>129</v>
      </c>
      <c r="E492" t="s">
        <v>740</v>
      </c>
      <c r="F492">
        <v>40.724068000000003</v>
      </c>
      <c r="G492">
        <v>-73.993530000000007</v>
      </c>
      <c r="H492">
        <v>59653912</v>
      </c>
      <c r="I492" t="s">
        <v>131</v>
      </c>
    </row>
    <row r="493" spans="1:9" x14ac:dyDescent="0.25">
      <c r="A493">
        <v>7391085303</v>
      </c>
      <c r="B493" t="s">
        <v>741</v>
      </c>
      <c r="C493" t="s">
        <v>128</v>
      </c>
      <c r="D493" t="s">
        <v>129</v>
      </c>
      <c r="E493" t="s">
        <v>742</v>
      </c>
      <c r="F493">
        <v>40.726418000000002</v>
      </c>
      <c r="G493">
        <v>-73.993530000000007</v>
      </c>
      <c r="H493">
        <v>59653905</v>
      </c>
      <c r="I493" t="s">
        <v>134</v>
      </c>
    </row>
    <row r="494" spans="1:9" x14ac:dyDescent="0.25">
      <c r="A494">
        <v>7937994824</v>
      </c>
      <c r="B494" t="s">
        <v>743</v>
      </c>
      <c r="C494" t="s">
        <v>128</v>
      </c>
      <c r="D494" t="s">
        <v>129</v>
      </c>
      <c r="E494" t="s">
        <v>744</v>
      </c>
      <c r="F494">
        <v>40.721577000000003</v>
      </c>
      <c r="G494">
        <v>-73.993530000000007</v>
      </c>
      <c r="H494">
        <v>59653970</v>
      </c>
      <c r="I494" t="s">
        <v>131</v>
      </c>
    </row>
    <row r="495" spans="1:9" x14ac:dyDescent="0.25">
      <c r="A495">
        <v>7937997746</v>
      </c>
      <c r="B495" t="s">
        <v>741</v>
      </c>
      <c r="C495" t="s">
        <v>128</v>
      </c>
      <c r="D495" t="s">
        <v>129</v>
      </c>
      <c r="E495" t="s">
        <v>742</v>
      </c>
      <c r="F495">
        <v>40.726418000000002</v>
      </c>
      <c r="G495">
        <v>-73.993530000000007</v>
      </c>
      <c r="H495">
        <v>59653905</v>
      </c>
      <c r="I495" t="s">
        <v>134</v>
      </c>
    </row>
    <row r="496" spans="1:9" x14ac:dyDescent="0.25">
      <c r="A496">
        <v>7937995932</v>
      </c>
      <c r="B496" t="s">
        <v>743</v>
      </c>
      <c r="C496" t="s">
        <v>128</v>
      </c>
      <c r="D496" t="s">
        <v>129</v>
      </c>
      <c r="E496" t="s">
        <v>744</v>
      </c>
      <c r="F496">
        <v>40.721577000000003</v>
      </c>
      <c r="G496">
        <v>-73.993530000000007</v>
      </c>
      <c r="H496">
        <v>59653970</v>
      </c>
      <c r="I496" t="s">
        <v>131</v>
      </c>
    </row>
    <row r="497" spans="1:9" x14ac:dyDescent="0.25">
      <c r="A497">
        <v>7937997291</v>
      </c>
      <c r="B497" t="s">
        <v>743</v>
      </c>
      <c r="C497" t="s">
        <v>128</v>
      </c>
      <c r="D497" t="s">
        <v>129</v>
      </c>
      <c r="E497" t="s">
        <v>744</v>
      </c>
      <c r="F497">
        <v>40.721577000000003</v>
      </c>
      <c r="G497">
        <v>-73.993530000000007</v>
      </c>
      <c r="H497">
        <v>59653970</v>
      </c>
      <c r="I497" t="s">
        <v>131</v>
      </c>
    </row>
    <row r="498" spans="1:9" x14ac:dyDescent="0.25">
      <c r="A498">
        <v>7391082570</v>
      </c>
      <c r="B498" t="s">
        <v>743</v>
      </c>
      <c r="C498" t="s">
        <v>128</v>
      </c>
      <c r="D498" t="s">
        <v>129</v>
      </c>
      <c r="E498" t="s">
        <v>744</v>
      </c>
      <c r="F498">
        <v>40.721577000000003</v>
      </c>
      <c r="G498">
        <v>-73.993530000000007</v>
      </c>
      <c r="H498">
        <v>59653970</v>
      </c>
      <c r="I498" t="s">
        <v>131</v>
      </c>
    </row>
    <row r="499" spans="1:9" x14ac:dyDescent="0.25">
      <c r="A499">
        <v>7391085844</v>
      </c>
      <c r="B499" t="s">
        <v>743</v>
      </c>
      <c r="C499" t="s">
        <v>128</v>
      </c>
      <c r="D499" t="s">
        <v>129</v>
      </c>
      <c r="E499" t="s">
        <v>744</v>
      </c>
      <c r="F499">
        <v>40.721577000000003</v>
      </c>
      <c r="G499">
        <v>-73.993530000000007</v>
      </c>
      <c r="H499">
        <v>59653970</v>
      </c>
      <c r="I499" t="s">
        <v>131</v>
      </c>
    </row>
    <row r="500" spans="1:9" x14ac:dyDescent="0.25">
      <c r="A500">
        <v>7937994680</v>
      </c>
      <c r="B500" t="s">
        <v>745</v>
      </c>
      <c r="C500" t="s">
        <v>128</v>
      </c>
      <c r="D500" t="s">
        <v>129</v>
      </c>
      <c r="E500" t="s">
        <v>746</v>
      </c>
      <c r="F500">
        <v>40.721874</v>
      </c>
      <c r="G500">
        <v>-73.993515000000002</v>
      </c>
      <c r="H500">
        <v>59653964</v>
      </c>
      <c r="I500" t="s">
        <v>134</v>
      </c>
    </row>
    <row r="501" spans="1:9" x14ac:dyDescent="0.25">
      <c r="A501">
        <v>7937996341</v>
      </c>
      <c r="B501" t="s">
        <v>747</v>
      </c>
      <c r="C501" t="s">
        <v>128</v>
      </c>
      <c r="D501" t="s">
        <v>129</v>
      </c>
      <c r="E501" t="s">
        <v>748</v>
      </c>
      <c r="F501">
        <v>40.721474000000001</v>
      </c>
      <c r="G501">
        <v>-73.993510000000001</v>
      </c>
      <c r="H501">
        <v>635018091</v>
      </c>
      <c r="I501" t="s">
        <v>131</v>
      </c>
    </row>
    <row r="502" spans="1:9" x14ac:dyDescent="0.25">
      <c r="A502">
        <v>7391085819</v>
      </c>
      <c r="B502" t="s">
        <v>749</v>
      </c>
      <c r="C502" t="s">
        <v>128</v>
      </c>
      <c r="D502" t="s">
        <v>129</v>
      </c>
      <c r="E502" t="s">
        <v>750</v>
      </c>
      <c r="F502">
        <v>40.721519999999998</v>
      </c>
      <c r="G502">
        <v>-73.993489999999994</v>
      </c>
      <c r="H502">
        <v>635018091</v>
      </c>
      <c r="I502" t="s">
        <v>131</v>
      </c>
    </row>
    <row r="503" spans="1:9" x14ac:dyDescent="0.25">
      <c r="A503">
        <v>7932310271</v>
      </c>
      <c r="B503" t="s">
        <v>751</v>
      </c>
      <c r="C503" t="s">
        <v>128</v>
      </c>
      <c r="D503" t="s">
        <v>129</v>
      </c>
      <c r="E503" t="s">
        <v>752</v>
      </c>
      <c r="F503">
        <v>40.721939999999996</v>
      </c>
      <c r="G503">
        <v>-73.993483999999995</v>
      </c>
      <c r="H503">
        <v>59653964</v>
      </c>
      <c r="I503" t="s">
        <v>134</v>
      </c>
    </row>
    <row r="504" spans="1:9" x14ac:dyDescent="0.25">
      <c r="A504">
        <v>7937995014</v>
      </c>
      <c r="B504" t="s">
        <v>751</v>
      </c>
      <c r="C504" t="s">
        <v>128</v>
      </c>
      <c r="D504" t="s">
        <v>129</v>
      </c>
      <c r="E504" t="s">
        <v>752</v>
      </c>
      <c r="F504">
        <v>40.721939999999996</v>
      </c>
      <c r="G504">
        <v>-73.993483999999995</v>
      </c>
      <c r="H504">
        <v>59653964</v>
      </c>
      <c r="I504" t="s">
        <v>134</v>
      </c>
    </row>
    <row r="505" spans="1:9" x14ac:dyDescent="0.25">
      <c r="A505">
        <v>7937997114</v>
      </c>
      <c r="B505" t="s">
        <v>753</v>
      </c>
      <c r="C505" t="s">
        <v>128</v>
      </c>
      <c r="D505" t="s">
        <v>129</v>
      </c>
      <c r="E505" t="s">
        <v>754</v>
      </c>
      <c r="F505">
        <v>40.721676000000002</v>
      </c>
      <c r="G505">
        <v>-73.993480000000005</v>
      </c>
      <c r="H505">
        <v>59653970</v>
      </c>
      <c r="I505" t="s">
        <v>134</v>
      </c>
    </row>
    <row r="506" spans="1:9" x14ac:dyDescent="0.25">
      <c r="A506">
        <v>7937991379</v>
      </c>
      <c r="B506" t="s">
        <v>755</v>
      </c>
      <c r="C506" t="s">
        <v>128</v>
      </c>
      <c r="D506" t="s">
        <v>129</v>
      </c>
      <c r="E506" t="s">
        <v>756</v>
      </c>
      <c r="F506">
        <v>40.721559999999997</v>
      </c>
      <c r="G506">
        <v>-73.993480000000005</v>
      </c>
      <c r="H506">
        <v>635018091</v>
      </c>
      <c r="I506" t="s">
        <v>131</v>
      </c>
    </row>
    <row r="507" spans="1:9" x14ac:dyDescent="0.25">
      <c r="A507">
        <v>7937996110</v>
      </c>
      <c r="B507" t="s">
        <v>753</v>
      </c>
      <c r="C507" t="s">
        <v>128</v>
      </c>
      <c r="D507" t="s">
        <v>129</v>
      </c>
      <c r="E507" t="s">
        <v>754</v>
      </c>
      <c r="F507">
        <v>40.721676000000002</v>
      </c>
      <c r="G507">
        <v>-73.993480000000005</v>
      </c>
      <c r="H507">
        <v>59653970</v>
      </c>
      <c r="I507" t="s">
        <v>134</v>
      </c>
    </row>
    <row r="508" spans="1:9" x14ac:dyDescent="0.25">
      <c r="A508">
        <v>7391085832</v>
      </c>
      <c r="B508" t="s">
        <v>753</v>
      </c>
      <c r="C508" t="s">
        <v>128</v>
      </c>
      <c r="D508" t="s">
        <v>129</v>
      </c>
      <c r="E508" t="s">
        <v>754</v>
      </c>
      <c r="F508">
        <v>40.721676000000002</v>
      </c>
      <c r="G508">
        <v>-73.993480000000005</v>
      </c>
      <c r="H508">
        <v>59653970</v>
      </c>
      <c r="I508" t="s">
        <v>134</v>
      </c>
    </row>
    <row r="509" spans="1:9" x14ac:dyDescent="0.25">
      <c r="A509">
        <v>7391085820</v>
      </c>
      <c r="B509" t="s">
        <v>753</v>
      </c>
      <c r="C509" t="s">
        <v>128</v>
      </c>
      <c r="D509" t="s">
        <v>129</v>
      </c>
      <c r="E509" t="s">
        <v>754</v>
      </c>
      <c r="F509">
        <v>40.721676000000002</v>
      </c>
      <c r="G509">
        <v>-73.993480000000005</v>
      </c>
      <c r="H509">
        <v>59653970</v>
      </c>
      <c r="I509" t="s">
        <v>134</v>
      </c>
    </row>
    <row r="510" spans="1:9" x14ac:dyDescent="0.25">
      <c r="A510">
        <v>7937998751</v>
      </c>
      <c r="B510" t="s">
        <v>757</v>
      </c>
      <c r="C510" t="s">
        <v>128</v>
      </c>
      <c r="D510" t="s">
        <v>129</v>
      </c>
      <c r="E510" t="s">
        <v>758</v>
      </c>
      <c r="F510">
        <v>40.725628</v>
      </c>
      <c r="G510">
        <v>-73.993470000000002</v>
      </c>
      <c r="H510">
        <v>59653909</v>
      </c>
      <c r="I510" t="s">
        <v>131</v>
      </c>
    </row>
    <row r="511" spans="1:9" x14ac:dyDescent="0.25">
      <c r="A511">
        <v>7391084281</v>
      </c>
      <c r="B511" t="s">
        <v>757</v>
      </c>
      <c r="C511" t="s">
        <v>128</v>
      </c>
      <c r="D511" t="s">
        <v>129</v>
      </c>
      <c r="E511" t="s">
        <v>758</v>
      </c>
      <c r="F511">
        <v>40.725628</v>
      </c>
      <c r="G511">
        <v>-73.993470000000002</v>
      </c>
      <c r="H511">
        <v>59653909</v>
      </c>
      <c r="I511" t="s">
        <v>131</v>
      </c>
    </row>
    <row r="512" spans="1:9" x14ac:dyDescent="0.25">
      <c r="A512">
        <v>7391085170</v>
      </c>
      <c r="B512" t="s">
        <v>757</v>
      </c>
      <c r="C512" t="s">
        <v>128</v>
      </c>
      <c r="D512" t="s">
        <v>129</v>
      </c>
      <c r="E512" t="s">
        <v>758</v>
      </c>
      <c r="F512">
        <v>40.725628</v>
      </c>
      <c r="G512">
        <v>-73.993470000000002</v>
      </c>
      <c r="H512">
        <v>59653909</v>
      </c>
      <c r="I512" t="s">
        <v>131</v>
      </c>
    </row>
    <row r="513" spans="1:9" x14ac:dyDescent="0.25">
      <c r="A513">
        <v>7937991367</v>
      </c>
      <c r="B513" t="s">
        <v>759</v>
      </c>
      <c r="C513" t="s">
        <v>128</v>
      </c>
      <c r="D513" t="s">
        <v>129</v>
      </c>
      <c r="E513" t="s">
        <v>760</v>
      </c>
      <c r="F513">
        <v>40.721606999999999</v>
      </c>
      <c r="G513">
        <v>-73.993459999999999</v>
      </c>
      <c r="H513">
        <v>635018091</v>
      </c>
      <c r="I513" t="s">
        <v>131</v>
      </c>
    </row>
    <row r="514" spans="1:9" x14ac:dyDescent="0.25">
      <c r="A514">
        <v>7937994903</v>
      </c>
      <c r="B514" t="s">
        <v>761</v>
      </c>
      <c r="C514" t="s">
        <v>128</v>
      </c>
      <c r="D514" t="s">
        <v>129</v>
      </c>
      <c r="E514" t="s">
        <v>762</v>
      </c>
      <c r="F514">
        <v>40.721640000000001</v>
      </c>
      <c r="G514">
        <v>-73.993449999999996</v>
      </c>
      <c r="H514">
        <v>59653964</v>
      </c>
      <c r="I514" t="s">
        <v>131</v>
      </c>
    </row>
    <row r="515" spans="1:9" x14ac:dyDescent="0.25">
      <c r="A515">
        <v>7391084311</v>
      </c>
      <c r="B515" t="s">
        <v>763</v>
      </c>
      <c r="C515" t="s">
        <v>128</v>
      </c>
      <c r="D515" t="s">
        <v>129</v>
      </c>
      <c r="E515" t="s">
        <v>764</v>
      </c>
      <c r="F515">
        <v>40.725616000000002</v>
      </c>
      <c r="G515">
        <v>-73.993440000000007</v>
      </c>
      <c r="H515">
        <v>59653909</v>
      </c>
      <c r="I515" t="s">
        <v>131</v>
      </c>
    </row>
    <row r="516" spans="1:9" x14ac:dyDescent="0.25">
      <c r="A516">
        <v>7937998131</v>
      </c>
      <c r="B516" t="s">
        <v>765</v>
      </c>
      <c r="C516" t="s">
        <v>128</v>
      </c>
      <c r="D516" t="s">
        <v>129</v>
      </c>
      <c r="E516" t="s">
        <v>766</v>
      </c>
      <c r="F516">
        <v>40.722076000000001</v>
      </c>
      <c r="G516">
        <v>-73.993440000000007</v>
      </c>
      <c r="H516">
        <v>59653964</v>
      </c>
      <c r="I516" t="s">
        <v>134</v>
      </c>
    </row>
    <row r="517" spans="1:9" x14ac:dyDescent="0.25">
      <c r="A517">
        <v>7391082685</v>
      </c>
      <c r="B517" t="s">
        <v>767</v>
      </c>
      <c r="C517" t="s">
        <v>128</v>
      </c>
      <c r="D517" t="s">
        <v>129</v>
      </c>
      <c r="E517" t="s">
        <v>768</v>
      </c>
      <c r="F517">
        <v>40.725610000000003</v>
      </c>
      <c r="G517">
        <v>-73.993409999999997</v>
      </c>
      <c r="H517">
        <v>59653909</v>
      </c>
      <c r="I517" t="s">
        <v>131</v>
      </c>
    </row>
    <row r="518" spans="1:9" x14ac:dyDescent="0.25">
      <c r="A518">
        <v>7937995944</v>
      </c>
      <c r="B518" t="s">
        <v>769</v>
      </c>
      <c r="C518" t="s">
        <v>128</v>
      </c>
      <c r="D518" t="s">
        <v>129</v>
      </c>
      <c r="E518" t="s">
        <v>770</v>
      </c>
      <c r="F518">
        <v>40.721736999999997</v>
      </c>
      <c r="G518">
        <v>-73.993409999999997</v>
      </c>
      <c r="H518">
        <v>59653964</v>
      </c>
      <c r="I518" t="s">
        <v>131</v>
      </c>
    </row>
    <row r="519" spans="1:9" x14ac:dyDescent="0.25">
      <c r="A519">
        <v>7937997710</v>
      </c>
      <c r="B519" t="s">
        <v>769</v>
      </c>
      <c r="C519" t="s">
        <v>128</v>
      </c>
      <c r="D519" t="s">
        <v>129</v>
      </c>
      <c r="E519" t="s">
        <v>770</v>
      </c>
      <c r="F519">
        <v>40.721736999999997</v>
      </c>
      <c r="G519">
        <v>-73.993409999999997</v>
      </c>
      <c r="H519">
        <v>59653964</v>
      </c>
      <c r="I519" t="s">
        <v>131</v>
      </c>
    </row>
    <row r="520" spans="1:9" x14ac:dyDescent="0.25">
      <c r="A520">
        <v>7937995580</v>
      </c>
      <c r="B520" t="s">
        <v>771</v>
      </c>
      <c r="C520" t="s">
        <v>128</v>
      </c>
      <c r="D520" t="s">
        <v>129</v>
      </c>
      <c r="E520" t="s">
        <v>772</v>
      </c>
      <c r="F520">
        <v>40.728057999999997</v>
      </c>
      <c r="G520">
        <v>-73.993399999999994</v>
      </c>
      <c r="H520">
        <v>640421961</v>
      </c>
      <c r="I520" t="s">
        <v>134</v>
      </c>
    </row>
    <row r="521" spans="1:9" x14ac:dyDescent="0.25">
      <c r="A521">
        <v>7937997722</v>
      </c>
      <c r="B521" t="s">
        <v>773</v>
      </c>
      <c r="C521" t="s">
        <v>128</v>
      </c>
      <c r="D521" t="s">
        <v>129</v>
      </c>
      <c r="E521" t="s">
        <v>774</v>
      </c>
      <c r="F521">
        <v>40.721831999999999</v>
      </c>
      <c r="G521">
        <v>-73.993380000000002</v>
      </c>
      <c r="H521">
        <v>59653964</v>
      </c>
      <c r="I521" t="s">
        <v>131</v>
      </c>
    </row>
    <row r="522" spans="1:9" x14ac:dyDescent="0.25">
      <c r="A522">
        <v>7937998477</v>
      </c>
      <c r="B522" t="s">
        <v>775</v>
      </c>
      <c r="C522" t="s">
        <v>128</v>
      </c>
      <c r="D522" t="s">
        <v>129</v>
      </c>
      <c r="E522" t="s">
        <v>776</v>
      </c>
      <c r="F522">
        <v>40.726210000000002</v>
      </c>
      <c r="G522">
        <v>-73.993380000000002</v>
      </c>
      <c r="H522">
        <v>59653905</v>
      </c>
      <c r="I522" t="s">
        <v>131</v>
      </c>
    </row>
    <row r="523" spans="1:9" x14ac:dyDescent="0.25">
      <c r="A523">
        <v>7937997679</v>
      </c>
      <c r="B523" t="s">
        <v>777</v>
      </c>
      <c r="C523" t="s">
        <v>128</v>
      </c>
      <c r="D523" t="s">
        <v>129</v>
      </c>
      <c r="E523" t="s">
        <v>778</v>
      </c>
      <c r="F523">
        <v>40.724530000000001</v>
      </c>
      <c r="G523">
        <v>-73.993350000000007</v>
      </c>
      <c r="H523">
        <v>59653927</v>
      </c>
      <c r="I523" t="s">
        <v>131</v>
      </c>
    </row>
    <row r="524" spans="1:9" x14ac:dyDescent="0.25">
      <c r="A524">
        <v>7937999214</v>
      </c>
      <c r="B524" t="s">
        <v>779</v>
      </c>
      <c r="C524" t="s">
        <v>128</v>
      </c>
      <c r="D524" t="s">
        <v>129</v>
      </c>
      <c r="E524" t="s">
        <v>780</v>
      </c>
      <c r="F524">
        <v>40.724544999999999</v>
      </c>
      <c r="G524">
        <v>-73.993340000000003</v>
      </c>
      <c r="H524">
        <v>59653927</v>
      </c>
      <c r="I524" t="s">
        <v>131</v>
      </c>
    </row>
    <row r="525" spans="1:9" x14ac:dyDescent="0.25">
      <c r="A525">
        <v>7937996006</v>
      </c>
      <c r="B525" t="s">
        <v>781</v>
      </c>
      <c r="C525" t="s">
        <v>128</v>
      </c>
      <c r="D525" t="s">
        <v>129</v>
      </c>
      <c r="E525" t="s">
        <v>782</v>
      </c>
      <c r="F525">
        <v>40.72193</v>
      </c>
      <c r="G525">
        <v>-73.993340000000003</v>
      </c>
      <c r="H525">
        <v>59653964</v>
      </c>
      <c r="I525" t="s">
        <v>131</v>
      </c>
    </row>
    <row r="526" spans="1:9" x14ac:dyDescent="0.25">
      <c r="A526">
        <v>7937995518</v>
      </c>
      <c r="B526" t="s">
        <v>783</v>
      </c>
      <c r="C526" t="s">
        <v>128</v>
      </c>
      <c r="D526" t="s">
        <v>129</v>
      </c>
      <c r="E526" t="s">
        <v>784</v>
      </c>
      <c r="F526">
        <v>40.726322000000003</v>
      </c>
      <c r="G526">
        <v>-73.99333</v>
      </c>
      <c r="H526">
        <v>59653905</v>
      </c>
      <c r="I526" t="s">
        <v>134</v>
      </c>
    </row>
    <row r="527" spans="1:9" x14ac:dyDescent="0.25">
      <c r="A527">
        <v>7937994216</v>
      </c>
      <c r="B527" t="s">
        <v>785</v>
      </c>
      <c r="C527" t="s">
        <v>128</v>
      </c>
      <c r="D527" t="s">
        <v>129</v>
      </c>
      <c r="E527" t="s">
        <v>786</v>
      </c>
      <c r="F527">
        <v>40.722316999999997</v>
      </c>
      <c r="G527">
        <v>-73.993324000000001</v>
      </c>
      <c r="H527">
        <v>59653962</v>
      </c>
      <c r="I527" t="s">
        <v>134</v>
      </c>
    </row>
    <row r="528" spans="1:9" x14ac:dyDescent="0.25">
      <c r="A528">
        <v>7391084992</v>
      </c>
      <c r="B528" t="s">
        <v>787</v>
      </c>
      <c r="C528" t="s">
        <v>128</v>
      </c>
      <c r="D528" t="s">
        <v>129</v>
      </c>
      <c r="E528" t="s">
        <v>788</v>
      </c>
      <c r="F528">
        <v>40.724589999999999</v>
      </c>
      <c r="G528">
        <v>-73.993319999999997</v>
      </c>
      <c r="H528">
        <v>59653927</v>
      </c>
      <c r="I528" t="s">
        <v>131</v>
      </c>
    </row>
    <row r="529" spans="1:9" x14ac:dyDescent="0.25">
      <c r="A529">
        <v>7391082650</v>
      </c>
      <c r="B529" t="s">
        <v>787</v>
      </c>
      <c r="C529" t="s">
        <v>128</v>
      </c>
      <c r="D529" t="s">
        <v>129</v>
      </c>
      <c r="E529" t="s">
        <v>788</v>
      </c>
      <c r="F529">
        <v>40.724589999999999</v>
      </c>
      <c r="G529">
        <v>-73.993319999999997</v>
      </c>
      <c r="H529">
        <v>59653927</v>
      </c>
      <c r="I529" t="s">
        <v>131</v>
      </c>
    </row>
    <row r="530" spans="1:9" x14ac:dyDescent="0.25">
      <c r="A530">
        <v>7938296429</v>
      </c>
      <c r="B530" t="s">
        <v>787</v>
      </c>
      <c r="C530" t="s">
        <v>128</v>
      </c>
      <c r="D530" t="s">
        <v>129</v>
      </c>
      <c r="E530" t="s">
        <v>788</v>
      </c>
      <c r="F530">
        <v>40.724589999999999</v>
      </c>
      <c r="G530">
        <v>-73.993319999999997</v>
      </c>
      <c r="H530">
        <v>59653927</v>
      </c>
      <c r="I530" t="s">
        <v>131</v>
      </c>
    </row>
    <row r="531" spans="1:9" x14ac:dyDescent="0.25">
      <c r="A531">
        <v>7938296430</v>
      </c>
      <c r="B531" t="s">
        <v>787</v>
      </c>
      <c r="C531" t="s">
        <v>128</v>
      </c>
      <c r="D531" t="s">
        <v>129</v>
      </c>
      <c r="E531" t="s">
        <v>788</v>
      </c>
      <c r="F531">
        <v>40.724589999999999</v>
      </c>
      <c r="G531">
        <v>-73.993319999999997</v>
      </c>
      <c r="H531">
        <v>59653927</v>
      </c>
      <c r="I531" t="s">
        <v>131</v>
      </c>
    </row>
    <row r="532" spans="1:9" x14ac:dyDescent="0.25">
      <c r="A532">
        <v>7391082107</v>
      </c>
      <c r="B532" t="s">
        <v>789</v>
      </c>
      <c r="C532" t="s">
        <v>128</v>
      </c>
      <c r="D532" t="s">
        <v>129</v>
      </c>
      <c r="E532" t="s">
        <v>790</v>
      </c>
      <c r="F532">
        <v>40.727576999999997</v>
      </c>
      <c r="G532">
        <v>-73.993309999999994</v>
      </c>
      <c r="H532">
        <v>634256825</v>
      </c>
      <c r="I532" t="s">
        <v>131</v>
      </c>
    </row>
    <row r="533" spans="1:9" x14ac:dyDescent="0.25">
      <c r="A533">
        <v>7937994538</v>
      </c>
      <c r="B533" t="s">
        <v>791</v>
      </c>
      <c r="C533" t="s">
        <v>128</v>
      </c>
      <c r="D533" t="s">
        <v>129</v>
      </c>
      <c r="E533" t="s">
        <v>792</v>
      </c>
      <c r="F533">
        <v>40.724625000000003</v>
      </c>
      <c r="G533">
        <v>-73.993309999999994</v>
      </c>
      <c r="H533">
        <v>59653927</v>
      </c>
      <c r="I533" t="s">
        <v>131</v>
      </c>
    </row>
    <row r="534" spans="1:9" x14ac:dyDescent="0.25">
      <c r="A534">
        <v>7391084219</v>
      </c>
      <c r="B534" t="s">
        <v>789</v>
      </c>
      <c r="C534" t="s">
        <v>128</v>
      </c>
      <c r="D534" t="s">
        <v>129</v>
      </c>
      <c r="E534" t="s">
        <v>790</v>
      </c>
      <c r="F534">
        <v>40.727576999999997</v>
      </c>
      <c r="G534">
        <v>-73.993309999999994</v>
      </c>
      <c r="H534">
        <v>634256825</v>
      </c>
      <c r="I534" t="s">
        <v>131</v>
      </c>
    </row>
    <row r="535" spans="1:9" x14ac:dyDescent="0.25">
      <c r="A535">
        <v>7391083574</v>
      </c>
      <c r="B535" t="s">
        <v>791</v>
      </c>
      <c r="C535" t="s">
        <v>128</v>
      </c>
      <c r="D535" t="s">
        <v>129</v>
      </c>
      <c r="E535" t="s">
        <v>792</v>
      </c>
      <c r="F535">
        <v>40.724625000000003</v>
      </c>
      <c r="G535">
        <v>-73.993309999999994</v>
      </c>
      <c r="H535">
        <v>59653927</v>
      </c>
      <c r="I535" t="s">
        <v>131</v>
      </c>
    </row>
    <row r="536" spans="1:9" x14ac:dyDescent="0.25">
      <c r="A536">
        <v>7391086990</v>
      </c>
      <c r="B536" t="s">
        <v>791</v>
      </c>
      <c r="C536" t="s">
        <v>128</v>
      </c>
      <c r="D536" t="s">
        <v>129</v>
      </c>
      <c r="E536" t="s">
        <v>792</v>
      </c>
      <c r="F536">
        <v>40.724625000000003</v>
      </c>
      <c r="G536">
        <v>-73.993309999999994</v>
      </c>
      <c r="H536">
        <v>59653927</v>
      </c>
      <c r="I536" t="s">
        <v>131</v>
      </c>
    </row>
    <row r="537" spans="1:9" x14ac:dyDescent="0.25">
      <c r="A537">
        <v>7937998544</v>
      </c>
      <c r="B537" t="s">
        <v>793</v>
      </c>
      <c r="C537" t="s">
        <v>128</v>
      </c>
      <c r="D537" t="s">
        <v>129</v>
      </c>
      <c r="E537" t="s">
        <v>794</v>
      </c>
      <c r="F537">
        <v>40.722026999999997</v>
      </c>
      <c r="G537">
        <v>-73.993300000000005</v>
      </c>
      <c r="H537">
        <v>59653964</v>
      </c>
      <c r="I537" t="s">
        <v>131</v>
      </c>
    </row>
    <row r="538" spans="1:9" x14ac:dyDescent="0.25">
      <c r="A538">
        <v>7937998520</v>
      </c>
      <c r="B538" t="s">
        <v>793</v>
      </c>
      <c r="C538" t="s">
        <v>128</v>
      </c>
      <c r="D538" t="s">
        <v>129</v>
      </c>
      <c r="E538" t="s">
        <v>794</v>
      </c>
      <c r="F538">
        <v>40.722026999999997</v>
      </c>
      <c r="G538">
        <v>-73.993300000000005</v>
      </c>
      <c r="H538">
        <v>59653964</v>
      </c>
      <c r="I538" t="s">
        <v>131</v>
      </c>
    </row>
    <row r="539" spans="1:9" x14ac:dyDescent="0.25">
      <c r="A539">
        <v>7932310404</v>
      </c>
      <c r="B539" t="s">
        <v>795</v>
      </c>
      <c r="C539" t="s">
        <v>128</v>
      </c>
      <c r="D539" t="s">
        <v>129</v>
      </c>
      <c r="E539" t="s">
        <v>796</v>
      </c>
      <c r="F539">
        <v>40.724640000000001</v>
      </c>
      <c r="G539">
        <v>-73.993300000000005</v>
      </c>
      <c r="H539">
        <v>59653927</v>
      </c>
      <c r="I539" t="s">
        <v>131</v>
      </c>
    </row>
    <row r="540" spans="1:9" x14ac:dyDescent="0.25">
      <c r="A540">
        <v>7391083586</v>
      </c>
      <c r="B540" t="s">
        <v>795</v>
      </c>
      <c r="C540" t="s">
        <v>128</v>
      </c>
      <c r="D540" t="s">
        <v>129</v>
      </c>
      <c r="E540" t="s">
        <v>796</v>
      </c>
      <c r="F540">
        <v>40.724640000000001</v>
      </c>
      <c r="G540">
        <v>-73.993300000000005</v>
      </c>
      <c r="H540">
        <v>59653927</v>
      </c>
      <c r="I540" t="s">
        <v>131</v>
      </c>
    </row>
    <row r="541" spans="1:9" x14ac:dyDescent="0.25">
      <c r="A541">
        <v>7937996195</v>
      </c>
      <c r="B541" t="s">
        <v>793</v>
      </c>
      <c r="C541" t="s">
        <v>128</v>
      </c>
      <c r="D541" t="s">
        <v>129</v>
      </c>
      <c r="E541" t="s">
        <v>794</v>
      </c>
      <c r="F541">
        <v>40.722026999999997</v>
      </c>
      <c r="G541">
        <v>-73.993300000000005</v>
      </c>
      <c r="H541">
        <v>59653964</v>
      </c>
      <c r="I541" t="s">
        <v>131</v>
      </c>
    </row>
    <row r="542" spans="1:9" x14ac:dyDescent="0.25">
      <c r="A542">
        <v>7391087002</v>
      </c>
      <c r="B542" t="s">
        <v>795</v>
      </c>
      <c r="C542" t="s">
        <v>128</v>
      </c>
      <c r="D542" t="s">
        <v>129</v>
      </c>
      <c r="E542" t="s">
        <v>796</v>
      </c>
      <c r="F542">
        <v>40.724640000000001</v>
      </c>
      <c r="G542">
        <v>-73.993300000000005</v>
      </c>
      <c r="H542">
        <v>59653927</v>
      </c>
      <c r="I542" t="s">
        <v>131</v>
      </c>
    </row>
    <row r="543" spans="1:9" x14ac:dyDescent="0.25">
      <c r="A543">
        <v>7937998763</v>
      </c>
      <c r="B543" t="s">
        <v>797</v>
      </c>
      <c r="C543" t="s">
        <v>128</v>
      </c>
      <c r="D543" t="s">
        <v>129</v>
      </c>
      <c r="E543" t="s">
        <v>798</v>
      </c>
      <c r="F543">
        <v>40.724654999999998</v>
      </c>
      <c r="G543">
        <v>-73.993290000000002</v>
      </c>
      <c r="H543">
        <v>59653927</v>
      </c>
      <c r="I543" t="s">
        <v>131</v>
      </c>
    </row>
    <row r="544" spans="1:9" x14ac:dyDescent="0.25">
      <c r="A544">
        <v>7937998180</v>
      </c>
      <c r="B544" t="s">
        <v>797</v>
      </c>
      <c r="C544" t="s">
        <v>128</v>
      </c>
      <c r="D544" t="s">
        <v>129</v>
      </c>
      <c r="E544" t="s">
        <v>798</v>
      </c>
      <c r="F544">
        <v>40.724654999999998</v>
      </c>
      <c r="G544">
        <v>-73.993290000000002</v>
      </c>
      <c r="H544">
        <v>59653927</v>
      </c>
      <c r="I544" t="s">
        <v>131</v>
      </c>
    </row>
    <row r="545" spans="1:9" x14ac:dyDescent="0.25">
      <c r="A545">
        <v>7391082661</v>
      </c>
      <c r="B545" t="s">
        <v>799</v>
      </c>
      <c r="C545" t="s">
        <v>128</v>
      </c>
      <c r="D545" t="s">
        <v>129</v>
      </c>
      <c r="E545" t="s">
        <v>800</v>
      </c>
      <c r="F545">
        <v>40.724670000000003</v>
      </c>
      <c r="G545">
        <v>-73.993285999999998</v>
      </c>
      <c r="H545">
        <v>59653927</v>
      </c>
      <c r="I545" t="s">
        <v>131</v>
      </c>
    </row>
    <row r="546" spans="1:9" x14ac:dyDescent="0.25">
      <c r="A546">
        <v>7937994708</v>
      </c>
      <c r="B546" t="s">
        <v>799</v>
      </c>
      <c r="C546" t="s">
        <v>128</v>
      </c>
      <c r="D546" t="s">
        <v>129</v>
      </c>
      <c r="E546" t="s">
        <v>800</v>
      </c>
      <c r="F546">
        <v>40.724670000000003</v>
      </c>
      <c r="G546">
        <v>-73.993285999999998</v>
      </c>
      <c r="H546">
        <v>59653927</v>
      </c>
      <c r="I546" t="s">
        <v>131</v>
      </c>
    </row>
    <row r="547" spans="1:9" x14ac:dyDescent="0.25">
      <c r="A547">
        <v>7937991008</v>
      </c>
      <c r="B547" t="s">
        <v>801</v>
      </c>
      <c r="C547" t="s">
        <v>128</v>
      </c>
      <c r="D547" t="s">
        <v>129</v>
      </c>
      <c r="E547" t="s">
        <v>802</v>
      </c>
      <c r="F547">
        <v>40.724685999999998</v>
      </c>
      <c r="G547">
        <v>-73.993279999999999</v>
      </c>
      <c r="H547">
        <v>59653927</v>
      </c>
      <c r="I547" t="s">
        <v>131</v>
      </c>
    </row>
    <row r="548" spans="1:9" x14ac:dyDescent="0.25">
      <c r="A548">
        <v>7937994540</v>
      </c>
      <c r="B548" t="s">
        <v>803</v>
      </c>
      <c r="C548" t="s">
        <v>128</v>
      </c>
      <c r="D548" t="s">
        <v>129</v>
      </c>
      <c r="E548" t="s">
        <v>804</v>
      </c>
      <c r="F548">
        <v>40.726295</v>
      </c>
      <c r="G548">
        <v>-73.993279999999999</v>
      </c>
      <c r="H548">
        <v>59653905</v>
      </c>
      <c r="I548" t="s">
        <v>134</v>
      </c>
    </row>
    <row r="549" spans="1:9" x14ac:dyDescent="0.25">
      <c r="A549">
        <v>7937999196</v>
      </c>
      <c r="B549" t="s">
        <v>803</v>
      </c>
      <c r="C549" t="s">
        <v>128</v>
      </c>
      <c r="D549" t="s">
        <v>129</v>
      </c>
      <c r="E549" t="s">
        <v>804</v>
      </c>
      <c r="F549">
        <v>40.726295</v>
      </c>
      <c r="G549">
        <v>-73.993279999999999</v>
      </c>
      <c r="H549">
        <v>59653905</v>
      </c>
      <c r="I549" t="s">
        <v>134</v>
      </c>
    </row>
    <row r="550" spans="1:9" x14ac:dyDescent="0.25">
      <c r="A550">
        <v>7937997813</v>
      </c>
      <c r="B550" t="s">
        <v>805</v>
      </c>
      <c r="C550" t="s">
        <v>128</v>
      </c>
      <c r="D550" t="s">
        <v>129</v>
      </c>
      <c r="E550" t="s">
        <v>806</v>
      </c>
      <c r="F550">
        <v>40.726165999999999</v>
      </c>
      <c r="G550">
        <v>-73.993279999999999</v>
      </c>
      <c r="H550">
        <v>59653905</v>
      </c>
      <c r="I550" t="s">
        <v>131</v>
      </c>
    </row>
    <row r="551" spans="1:9" x14ac:dyDescent="0.25">
      <c r="A551">
        <v>7937993376</v>
      </c>
      <c r="B551" t="s">
        <v>803</v>
      </c>
      <c r="C551" t="s">
        <v>128</v>
      </c>
      <c r="D551" t="s">
        <v>129</v>
      </c>
      <c r="E551" t="s">
        <v>804</v>
      </c>
      <c r="F551">
        <v>40.726295</v>
      </c>
      <c r="G551">
        <v>-73.993279999999999</v>
      </c>
      <c r="H551">
        <v>59653905</v>
      </c>
      <c r="I551" t="s">
        <v>134</v>
      </c>
    </row>
    <row r="552" spans="1:9" x14ac:dyDescent="0.25">
      <c r="A552">
        <v>7937997680</v>
      </c>
      <c r="B552" t="s">
        <v>807</v>
      </c>
      <c r="C552" t="s">
        <v>128</v>
      </c>
      <c r="D552" t="s">
        <v>129</v>
      </c>
      <c r="E552" t="s">
        <v>808</v>
      </c>
      <c r="F552">
        <v>40.724705</v>
      </c>
      <c r="G552">
        <v>-73.993269999999995</v>
      </c>
      <c r="H552">
        <v>59653927</v>
      </c>
      <c r="I552" t="s">
        <v>131</v>
      </c>
    </row>
    <row r="553" spans="1:9" x14ac:dyDescent="0.25">
      <c r="A553">
        <v>7937996250</v>
      </c>
      <c r="B553" t="s">
        <v>809</v>
      </c>
      <c r="C553" t="s">
        <v>128</v>
      </c>
      <c r="D553" t="s">
        <v>129</v>
      </c>
      <c r="E553" t="s">
        <v>810</v>
      </c>
      <c r="F553">
        <v>40.722557000000002</v>
      </c>
      <c r="G553">
        <v>-73.993260000000006</v>
      </c>
      <c r="H553">
        <v>59653937</v>
      </c>
      <c r="I553" t="s">
        <v>134</v>
      </c>
    </row>
    <row r="554" spans="1:9" x14ac:dyDescent="0.25">
      <c r="A554">
        <v>7937994915</v>
      </c>
      <c r="B554" t="s">
        <v>809</v>
      </c>
      <c r="C554" t="s">
        <v>128</v>
      </c>
      <c r="D554" t="s">
        <v>129</v>
      </c>
      <c r="E554" t="s">
        <v>810</v>
      </c>
      <c r="F554">
        <v>40.722557000000002</v>
      </c>
      <c r="G554">
        <v>-73.993260000000006</v>
      </c>
      <c r="H554">
        <v>59653937</v>
      </c>
      <c r="I554" t="s">
        <v>134</v>
      </c>
    </row>
    <row r="555" spans="1:9" x14ac:dyDescent="0.25">
      <c r="A555">
        <v>7391086230</v>
      </c>
      <c r="B555" t="s">
        <v>811</v>
      </c>
      <c r="C555" t="s">
        <v>128</v>
      </c>
      <c r="D555" t="s">
        <v>129</v>
      </c>
      <c r="E555" t="s">
        <v>812</v>
      </c>
      <c r="F555">
        <v>40.726143</v>
      </c>
      <c r="G555">
        <v>-73.993229999999997</v>
      </c>
      <c r="H555">
        <v>59653905</v>
      </c>
      <c r="I555" t="s">
        <v>131</v>
      </c>
    </row>
    <row r="556" spans="1:9" x14ac:dyDescent="0.25">
      <c r="A556">
        <v>7391082089</v>
      </c>
      <c r="B556" t="s">
        <v>813</v>
      </c>
      <c r="C556" t="s">
        <v>128</v>
      </c>
      <c r="D556" t="s">
        <v>129</v>
      </c>
      <c r="E556" t="s">
        <v>814</v>
      </c>
      <c r="F556">
        <v>40.726272999999999</v>
      </c>
      <c r="G556">
        <v>-73.993229999999997</v>
      </c>
      <c r="H556">
        <v>59653905</v>
      </c>
      <c r="I556" t="s">
        <v>134</v>
      </c>
    </row>
    <row r="557" spans="1:9" x14ac:dyDescent="0.25">
      <c r="A557">
        <v>7937998799</v>
      </c>
      <c r="B557" t="s">
        <v>815</v>
      </c>
      <c r="C557" t="s">
        <v>128</v>
      </c>
      <c r="D557" t="s">
        <v>129</v>
      </c>
      <c r="E557" t="s">
        <v>816</v>
      </c>
      <c r="F557">
        <v>40.726120000000002</v>
      </c>
      <c r="G557">
        <v>-73.993179999999995</v>
      </c>
      <c r="H557">
        <v>59653905</v>
      </c>
      <c r="I557" t="s">
        <v>131</v>
      </c>
    </row>
    <row r="558" spans="1:9" x14ac:dyDescent="0.25">
      <c r="A558">
        <v>7937995490</v>
      </c>
      <c r="B558" t="s">
        <v>817</v>
      </c>
      <c r="C558" t="s">
        <v>128</v>
      </c>
      <c r="D558" t="s">
        <v>129</v>
      </c>
      <c r="E558" t="s">
        <v>818</v>
      </c>
      <c r="F558">
        <v>40.72625</v>
      </c>
      <c r="G558">
        <v>-73.993179999999995</v>
      </c>
      <c r="H558">
        <v>59653905</v>
      </c>
      <c r="I558" t="s">
        <v>134</v>
      </c>
    </row>
    <row r="559" spans="1:9" x14ac:dyDescent="0.25">
      <c r="A559">
        <v>7937995531</v>
      </c>
      <c r="B559" t="s">
        <v>815</v>
      </c>
      <c r="C559" t="s">
        <v>128</v>
      </c>
      <c r="D559" t="s">
        <v>129</v>
      </c>
      <c r="E559" t="s">
        <v>816</v>
      </c>
      <c r="F559">
        <v>40.726120000000002</v>
      </c>
      <c r="G559">
        <v>-73.993179999999995</v>
      </c>
      <c r="H559">
        <v>59653905</v>
      </c>
      <c r="I559" t="s">
        <v>131</v>
      </c>
    </row>
    <row r="560" spans="1:9" x14ac:dyDescent="0.25">
      <c r="A560">
        <v>7937995506</v>
      </c>
      <c r="B560" t="s">
        <v>817</v>
      </c>
      <c r="C560" t="s">
        <v>128</v>
      </c>
      <c r="D560" t="s">
        <v>129</v>
      </c>
      <c r="E560" t="s">
        <v>818</v>
      </c>
      <c r="F560">
        <v>40.72625</v>
      </c>
      <c r="G560">
        <v>-73.993179999999995</v>
      </c>
      <c r="H560">
        <v>59653905</v>
      </c>
      <c r="I560" t="s">
        <v>134</v>
      </c>
    </row>
    <row r="561" spans="1:9" x14ac:dyDescent="0.25">
      <c r="A561">
        <v>7937998143</v>
      </c>
      <c r="B561" t="s">
        <v>819</v>
      </c>
      <c r="C561" t="s">
        <v>128</v>
      </c>
      <c r="D561" t="s">
        <v>129</v>
      </c>
      <c r="E561" t="s">
        <v>820</v>
      </c>
      <c r="F561">
        <v>40.722459999999998</v>
      </c>
      <c r="G561">
        <v>-73.99315</v>
      </c>
      <c r="H561">
        <v>59653937</v>
      </c>
      <c r="I561" t="s">
        <v>131</v>
      </c>
    </row>
    <row r="562" spans="1:9" x14ac:dyDescent="0.25">
      <c r="A562">
        <v>7937995956</v>
      </c>
      <c r="B562" t="s">
        <v>821</v>
      </c>
      <c r="C562" t="s">
        <v>128</v>
      </c>
      <c r="D562" t="s">
        <v>129</v>
      </c>
      <c r="E562" t="s">
        <v>822</v>
      </c>
      <c r="F562">
        <v>40.722873999999997</v>
      </c>
      <c r="G562">
        <v>-73.99315</v>
      </c>
      <c r="H562">
        <v>59660951</v>
      </c>
      <c r="I562" t="s">
        <v>134</v>
      </c>
    </row>
    <row r="563" spans="1:9" x14ac:dyDescent="0.25">
      <c r="A563">
        <v>7391086721</v>
      </c>
      <c r="B563" t="s">
        <v>819</v>
      </c>
      <c r="C563" t="s">
        <v>128</v>
      </c>
      <c r="D563" t="s">
        <v>129</v>
      </c>
      <c r="E563" t="s">
        <v>820</v>
      </c>
      <c r="F563">
        <v>40.722459999999998</v>
      </c>
      <c r="G563">
        <v>-73.99315</v>
      </c>
      <c r="H563">
        <v>59653937</v>
      </c>
      <c r="I563" t="s">
        <v>131</v>
      </c>
    </row>
    <row r="564" spans="1:9" x14ac:dyDescent="0.25">
      <c r="A564">
        <v>7937996055</v>
      </c>
      <c r="B564" t="s">
        <v>823</v>
      </c>
      <c r="C564" t="s">
        <v>128</v>
      </c>
      <c r="D564" t="s">
        <v>129</v>
      </c>
      <c r="E564" t="s">
        <v>824</v>
      </c>
      <c r="F564">
        <v>40.722929999999998</v>
      </c>
      <c r="G564">
        <v>-73.993126000000004</v>
      </c>
      <c r="H564">
        <v>59660951</v>
      </c>
      <c r="I564" t="s">
        <v>134</v>
      </c>
    </row>
    <row r="565" spans="1:9" x14ac:dyDescent="0.25">
      <c r="A565">
        <v>7937996018</v>
      </c>
      <c r="B565" t="s">
        <v>823</v>
      </c>
      <c r="C565" t="s">
        <v>128</v>
      </c>
      <c r="D565" t="s">
        <v>129</v>
      </c>
      <c r="E565" t="s">
        <v>824</v>
      </c>
      <c r="F565">
        <v>40.722929999999998</v>
      </c>
      <c r="G565">
        <v>-73.993126000000004</v>
      </c>
      <c r="H565">
        <v>59660951</v>
      </c>
      <c r="I565" t="s">
        <v>134</v>
      </c>
    </row>
    <row r="566" spans="1:9" x14ac:dyDescent="0.25">
      <c r="A566">
        <v>7937995981</v>
      </c>
      <c r="B566" t="s">
        <v>823</v>
      </c>
      <c r="C566" t="s">
        <v>128</v>
      </c>
      <c r="D566" t="s">
        <v>129</v>
      </c>
      <c r="E566" t="s">
        <v>824</v>
      </c>
      <c r="F566">
        <v>40.722929999999998</v>
      </c>
      <c r="G566">
        <v>-73.993126000000004</v>
      </c>
      <c r="H566">
        <v>59660951</v>
      </c>
      <c r="I566" t="s">
        <v>134</v>
      </c>
    </row>
    <row r="567" spans="1:9" x14ac:dyDescent="0.25">
      <c r="A567">
        <v>7937996328</v>
      </c>
      <c r="B567" t="s">
        <v>823</v>
      </c>
      <c r="C567" t="s">
        <v>128</v>
      </c>
      <c r="D567" t="s">
        <v>129</v>
      </c>
      <c r="E567" t="s">
        <v>824</v>
      </c>
      <c r="F567">
        <v>40.722929999999998</v>
      </c>
      <c r="G567">
        <v>-73.993126000000004</v>
      </c>
      <c r="H567">
        <v>59660951</v>
      </c>
      <c r="I567" t="s">
        <v>134</v>
      </c>
    </row>
    <row r="568" spans="1:9" x14ac:dyDescent="0.25">
      <c r="A568">
        <v>7391086265</v>
      </c>
      <c r="B568" t="s">
        <v>825</v>
      </c>
      <c r="C568" t="s">
        <v>128</v>
      </c>
      <c r="D568" t="s">
        <v>129</v>
      </c>
      <c r="E568" t="s">
        <v>826</v>
      </c>
      <c r="F568">
        <v>40.729860000000002</v>
      </c>
      <c r="G568">
        <v>-73.993110000000001</v>
      </c>
      <c r="H568">
        <v>59653586</v>
      </c>
      <c r="I568" t="s">
        <v>134</v>
      </c>
    </row>
    <row r="569" spans="1:9" x14ac:dyDescent="0.25">
      <c r="A569">
        <v>7937997187</v>
      </c>
      <c r="B569" t="s">
        <v>827</v>
      </c>
      <c r="C569" t="s">
        <v>128</v>
      </c>
      <c r="D569" t="s">
        <v>129</v>
      </c>
      <c r="E569" t="s">
        <v>828</v>
      </c>
      <c r="F569">
        <v>40.725524999999998</v>
      </c>
      <c r="G569">
        <v>-73.993099999999998</v>
      </c>
      <c r="H569">
        <v>59653909</v>
      </c>
      <c r="I569" t="s">
        <v>131</v>
      </c>
    </row>
    <row r="570" spans="1:9" x14ac:dyDescent="0.25">
      <c r="A570">
        <v>7937992116</v>
      </c>
      <c r="B570" t="s">
        <v>829</v>
      </c>
      <c r="C570" t="s">
        <v>128</v>
      </c>
      <c r="D570" t="s">
        <v>129</v>
      </c>
      <c r="E570" t="s">
        <v>830</v>
      </c>
      <c r="F570">
        <v>40.721564999999998</v>
      </c>
      <c r="G570">
        <v>-73.993099999999998</v>
      </c>
      <c r="H570">
        <v>59653970</v>
      </c>
      <c r="I570" t="s">
        <v>134</v>
      </c>
    </row>
    <row r="571" spans="1:9" x14ac:dyDescent="0.25">
      <c r="A571">
        <v>7937996043</v>
      </c>
      <c r="B571" t="s">
        <v>831</v>
      </c>
      <c r="C571" t="s">
        <v>128</v>
      </c>
      <c r="D571" t="s">
        <v>129</v>
      </c>
      <c r="E571" t="s">
        <v>832</v>
      </c>
      <c r="F571">
        <v>40.722625999999998</v>
      </c>
      <c r="G571">
        <v>-73.993089999999995</v>
      </c>
      <c r="H571">
        <v>59653937</v>
      </c>
      <c r="I571" t="s">
        <v>131</v>
      </c>
    </row>
    <row r="572" spans="1:9" x14ac:dyDescent="0.25">
      <c r="A572">
        <v>7937998155</v>
      </c>
      <c r="B572" t="s">
        <v>831</v>
      </c>
      <c r="C572" t="s">
        <v>128</v>
      </c>
      <c r="D572" t="s">
        <v>129</v>
      </c>
      <c r="E572" t="s">
        <v>832</v>
      </c>
      <c r="F572">
        <v>40.722625999999998</v>
      </c>
      <c r="G572">
        <v>-73.993089999999995</v>
      </c>
      <c r="H572">
        <v>59653937</v>
      </c>
      <c r="I572" t="s">
        <v>131</v>
      </c>
    </row>
    <row r="573" spans="1:9" x14ac:dyDescent="0.25">
      <c r="A573">
        <v>7937998507</v>
      </c>
      <c r="B573" t="s">
        <v>831</v>
      </c>
      <c r="C573" t="s">
        <v>128</v>
      </c>
      <c r="D573" t="s">
        <v>129</v>
      </c>
      <c r="E573" t="s">
        <v>832</v>
      </c>
      <c r="F573">
        <v>40.722625999999998</v>
      </c>
      <c r="G573">
        <v>-73.993089999999995</v>
      </c>
      <c r="H573">
        <v>59653937</v>
      </c>
      <c r="I573" t="s">
        <v>131</v>
      </c>
    </row>
    <row r="574" spans="1:9" x14ac:dyDescent="0.25">
      <c r="A574">
        <v>7937996262</v>
      </c>
      <c r="B574" t="s">
        <v>831</v>
      </c>
      <c r="C574" t="s">
        <v>128</v>
      </c>
      <c r="D574" t="s">
        <v>129</v>
      </c>
      <c r="E574" t="s">
        <v>832</v>
      </c>
      <c r="F574">
        <v>40.722625999999998</v>
      </c>
      <c r="G574">
        <v>-73.993089999999995</v>
      </c>
      <c r="H574">
        <v>59653937</v>
      </c>
      <c r="I574" t="s">
        <v>131</v>
      </c>
    </row>
    <row r="575" spans="1:9" x14ac:dyDescent="0.25">
      <c r="A575">
        <v>7937996109</v>
      </c>
      <c r="B575" t="s">
        <v>833</v>
      </c>
      <c r="C575" t="s">
        <v>128</v>
      </c>
      <c r="D575" t="s">
        <v>129</v>
      </c>
      <c r="E575" t="s">
        <v>834</v>
      </c>
      <c r="F575">
        <v>40.722683000000004</v>
      </c>
      <c r="G575">
        <v>-73.993065000000001</v>
      </c>
      <c r="H575">
        <v>59653937</v>
      </c>
      <c r="I575" t="s">
        <v>131</v>
      </c>
    </row>
    <row r="576" spans="1:9" x14ac:dyDescent="0.25">
      <c r="A576">
        <v>7937994927</v>
      </c>
      <c r="B576" t="s">
        <v>833</v>
      </c>
      <c r="C576" t="s">
        <v>128</v>
      </c>
      <c r="D576" t="s">
        <v>129</v>
      </c>
      <c r="E576" t="s">
        <v>834</v>
      </c>
      <c r="F576">
        <v>40.722683000000004</v>
      </c>
      <c r="G576">
        <v>-73.993065000000001</v>
      </c>
      <c r="H576">
        <v>59653937</v>
      </c>
      <c r="I576" t="s">
        <v>131</v>
      </c>
    </row>
    <row r="577" spans="1:9" x14ac:dyDescent="0.25">
      <c r="A577">
        <v>7391084268</v>
      </c>
      <c r="B577" t="s">
        <v>835</v>
      </c>
      <c r="C577" t="s">
        <v>128</v>
      </c>
      <c r="D577" t="s">
        <v>129</v>
      </c>
      <c r="E577" t="s">
        <v>836</v>
      </c>
      <c r="F577">
        <v>40.72972</v>
      </c>
      <c r="G577">
        <v>-73.99306</v>
      </c>
      <c r="H577">
        <v>59653586</v>
      </c>
      <c r="I577" t="s">
        <v>131</v>
      </c>
    </row>
    <row r="578" spans="1:9" x14ac:dyDescent="0.25">
      <c r="A578">
        <v>7391082673</v>
      </c>
      <c r="B578" t="s">
        <v>837</v>
      </c>
      <c r="C578" t="s">
        <v>128</v>
      </c>
      <c r="D578" t="s">
        <v>129</v>
      </c>
      <c r="E578" t="s">
        <v>838</v>
      </c>
      <c r="F578">
        <v>40.72551</v>
      </c>
      <c r="G578">
        <v>-73.993039999999993</v>
      </c>
      <c r="H578">
        <v>59653909</v>
      </c>
      <c r="I578" t="s">
        <v>131</v>
      </c>
    </row>
    <row r="579" spans="1:9" x14ac:dyDescent="0.25">
      <c r="A579">
        <v>7937995609</v>
      </c>
      <c r="B579" t="s">
        <v>839</v>
      </c>
      <c r="C579" t="s">
        <v>128</v>
      </c>
      <c r="D579" t="s">
        <v>129</v>
      </c>
      <c r="E579" t="s">
        <v>840</v>
      </c>
      <c r="F579">
        <v>40.728180000000002</v>
      </c>
      <c r="G579">
        <v>-73.992959999999997</v>
      </c>
      <c r="H579">
        <v>639430778</v>
      </c>
      <c r="I579" t="s">
        <v>134</v>
      </c>
    </row>
    <row r="580" spans="1:9" x14ac:dyDescent="0.25">
      <c r="A580">
        <v>7391086976</v>
      </c>
      <c r="B580" t="s">
        <v>841</v>
      </c>
      <c r="C580" t="s">
        <v>128</v>
      </c>
      <c r="D580" t="s">
        <v>129</v>
      </c>
      <c r="E580" t="s">
        <v>842</v>
      </c>
      <c r="F580">
        <v>40.723415000000003</v>
      </c>
      <c r="G580">
        <v>-73.992940000000004</v>
      </c>
      <c r="H580">
        <v>59660951</v>
      </c>
      <c r="I580" t="s">
        <v>134</v>
      </c>
    </row>
    <row r="581" spans="1:9" x14ac:dyDescent="0.25">
      <c r="A581">
        <v>7391086277</v>
      </c>
      <c r="B581" t="s">
        <v>843</v>
      </c>
      <c r="C581" t="s">
        <v>128</v>
      </c>
      <c r="D581" t="s">
        <v>129</v>
      </c>
      <c r="E581" t="s">
        <v>844</v>
      </c>
      <c r="F581">
        <v>40.729877000000002</v>
      </c>
      <c r="G581">
        <v>-73.992930000000001</v>
      </c>
      <c r="H581">
        <v>59653586</v>
      </c>
      <c r="I581" t="s">
        <v>131</v>
      </c>
    </row>
    <row r="582" spans="1:9" x14ac:dyDescent="0.25">
      <c r="A582">
        <v>7937996377</v>
      </c>
      <c r="B582" t="s">
        <v>845</v>
      </c>
      <c r="C582" t="s">
        <v>128</v>
      </c>
      <c r="D582" t="s">
        <v>129</v>
      </c>
      <c r="E582" t="s">
        <v>846</v>
      </c>
      <c r="F582">
        <v>40.723534000000001</v>
      </c>
      <c r="G582">
        <v>-73.992904999999993</v>
      </c>
      <c r="H582">
        <v>59660951</v>
      </c>
      <c r="I582" t="s">
        <v>134</v>
      </c>
    </row>
    <row r="583" spans="1:9" x14ac:dyDescent="0.25">
      <c r="A583">
        <v>7937993261</v>
      </c>
      <c r="B583" t="s">
        <v>847</v>
      </c>
      <c r="C583" t="s">
        <v>128</v>
      </c>
      <c r="D583" t="s">
        <v>129</v>
      </c>
      <c r="E583" t="s">
        <v>848</v>
      </c>
      <c r="F583">
        <v>40.723655999999998</v>
      </c>
      <c r="G583">
        <v>-73.992859999999993</v>
      </c>
      <c r="H583">
        <v>59660951</v>
      </c>
      <c r="I583" t="s">
        <v>134</v>
      </c>
    </row>
    <row r="584" spans="1:9" x14ac:dyDescent="0.25">
      <c r="A584">
        <v>7937999433</v>
      </c>
      <c r="B584" t="s">
        <v>849</v>
      </c>
      <c r="C584" t="s">
        <v>128</v>
      </c>
      <c r="D584" t="s">
        <v>129</v>
      </c>
      <c r="E584" t="s">
        <v>850</v>
      </c>
      <c r="F584">
        <v>40.723717000000001</v>
      </c>
      <c r="G584">
        <v>-73.992835999999997</v>
      </c>
      <c r="H584">
        <v>59660951</v>
      </c>
      <c r="I584" t="s">
        <v>134</v>
      </c>
    </row>
    <row r="585" spans="1:9" x14ac:dyDescent="0.25">
      <c r="A585">
        <v>7937999421</v>
      </c>
      <c r="B585" t="s">
        <v>851</v>
      </c>
      <c r="C585" t="s">
        <v>128</v>
      </c>
      <c r="D585" t="s">
        <v>129</v>
      </c>
      <c r="E585" t="s">
        <v>852</v>
      </c>
      <c r="F585">
        <v>40.724150000000002</v>
      </c>
      <c r="G585">
        <v>-73.992819999999995</v>
      </c>
      <c r="H585">
        <v>59662460</v>
      </c>
      <c r="I585" t="s">
        <v>131</v>
      </c>
    </row>
    <row r="586" spans="1:9" x14ac:dyDescent="0.25">
      <c r="A586">
        <v>7937994629</v>
      </c>
      <c r="B586" t="s">
        <v>851</v>
      </c>
      <c r="C586" t="s">
        <v>128</v>
      </c>
      <c r="D586" t="s">
        <v>129</v>
      </c>
      <c r="E586" t="s">
        <v>852</v>
      </c>
      <c r="F586">
        <v>40.724150000000002</v>
      </c>
      <c r="G586">
        <v>-73.992819999999995</v>
      </c>
      <c r="H586">
        <v>59662460</v>
      </c>
      <c r="I586" t="s">
        <v>131</v>
      </c>
    </row>
    <row r="587" spans="1:9" x14ac:dyDescent="0.25">
      <c r="A587">
        <v>7391082636</v>
      </c>
      <c r="B587" t="s">
        <v>851</v>
      </c>
      <c r="C587" t="s">
        <v>128</v>
      </c>
      <c r="D587" t="s">
        <v>129</v>
      </c>
      <c r="E587" t="s">
        <v>852</v>
      </c>
      <c r="F587">
        <v>40.724150000000002</v>
      </c>
      <c r="G587">
        <v>-73.992819999999995</v>
      </c>
      <c r="H587">
        <v>59662460</v>
      </c>
      <c r="I587" t="s">
        <v>131</v>
      </c>
    </row>
    <row r="588" spans="1:9" x14ac:dyDescent="0.25">
      <c r="A588">
        <v>7937995166</v>
      </c>
      <c r="B588" t="s">
        <v>851</v>
      </c>
      <c r="C588" t="s">
        <v>128</v>
      </c>
      <c r="D588" t="s">
        <v>129</v>
      </c>
      <c r="E588" t="s">
        <v>852</v>
      </c>
      <c r="F588">
        <v>40.724150000000002</v>
      </c>
      <c r="G588">
        <v>-73.992819999999995</v>
      </c>
      <c r="H588">
        <v>59662460</v>
      </c>
      <c r="I588" t="s">
        <v>131</v>
      </c>
    </row>
    <row r="589" spans="1:9" x14ac:dyDescent="0.25">
      <c r="A589">
        <v>7937996249</v>
      </c>
      <c r="B589" t="s">
        <v>851</v>
      </c>
      <c r="C589" t="s">
        <v>128</v>
      </c>
      <c r="D589" t="s">
        <v>129</v>
      </c>
      <c r="E589" t="s">
        <v>852</v>
      </c>
      <c r="F589">
        <v>40.724150000000002</v>
      </c>
      <c r="G589">
        <v>-73.992819999999995</v>
      </c>
      <c r="H589">
        <v>59662460</v>
      </c>
      <c r="I589" t="s">
        <v>131</v>
      </c>
    </row>
    <row r="590" spans="1:9" hidden="1" x14ac:dyDescent="0.25">
      <c r="A590">
        <v>7937999159</v>
      </c>
      <c r="B590" t="s">
        <v>853</v>
      </c>
      <c r="C590" t="s">
        <v>156</v>
      </c>
    </row>
    <row r="591" spans="1:9" x14ac:dyDescent="0.25">
      <c r="A591">
        <v>7391084918</v>
      </c>
      <c r="B591" t="s">
        <v>851</v>
      </c>
      <c r="C591" t="s">
        <v>128</v>
      </c>
      <c r="D591" t="s">
        <v>129</v>
      </c>
      <c r="E591" t="s">
        <v>852</v>
      </c>
      <c r="F591">
        <v>40.724150000000002</v>
      </c>
      <c r="G591">
        <v>-73.992819999999995</v>
      </c>
      <c r="H591">
        <v>59662460</v>
      </c>
      <c r="I591" t="s">
        <v>131</v>
      </c>
    </row>
    <row r="592" spans="1:9" x14ac:dyDescent="0.25">
      <c r="A592">
        <v>7937991331</v>
      </c>
      <c r="B592" t="s">
        <v>851</v>
      </c>
      <c r="C592" t="s">
        <v>128</v>
      </c>
      <c r="D592" t="s">
        <v>129</v>
      </c>
      <c r="E592" t="s">
        <v>852</v>
      </c>
      <c r="F592">
        <v>40.724150000000002</v>
      </c>
      <c r="G592">
        <v>-73.992819999999995</v>
      </c>
      <c r="H592">
        <v>59662460</v>
      </c>
      <c r="I592" t="s">
        <v>131</v>
      </c>
    </row>
    <row r="593" spans="1:9" x14ac:dyDescent="0.25">
      <c r="A593">
        <v>7391083598</v>
      </c>
      <c r="B593" t="s">
        <v>851</v>
      </c>
      <c r="C593" t="s">
        <v>128</v>
      </c>
      <c r="D593" t="s">
        <v>129</v>
      </c>
      <c r="E593" t="s">
        <v>852</v>
      </c>
      <c r="F593">
        <v>40.724150000000002</v>
      </c>
      <c r="G593">
        <v>-73.992819999999995</v>
      </c>
      <c r="H593">
        <v>59662460</v>
      </c>
      <c r="I593" t="s">
        <v>131</v>
      </c>
    </row>
    <row r="594" spans="1:9" x14ac:dyDescent="0.25">
      <c r="A594">
        <v>7937998489</v>
      </c>
      <c r="B594" t="s">
        <v>851</v>
      </c>
      <c r="C594" t="s">
        <v>128</v>
      </c>
      <c r="D594" t="s">
        <v>129</v>
      </c>
      <c r="E594" t="s">
        <v>852</v>
      </c>
      <c r="F594">
        <v>40.724150000000002</v>
      </c>
      <c r="G594">
        <v>-73.992819999999995</v>
      </c>
      <c r="H594">
        <v>59662460</v>
      </c>
      <c r="I594" t="s">
        <v>131</v>
      </c>
    </row>
    <row r="595" spans="1:9" x14ac:dyDescent="0.25">
      <c r="A595">
        <v>7937991033</v>
      </c>
      <c r="B595" t="s">
        <v>851</v>
      </c>
      <c r="C595" t="s">
        <v>128</v>
      </c>
      <c r="D595" t="s">
        <v>129</v>
      </c>
      <c r="E595" t="s">
        <v>852</v>
      </c>
      <c r="F595">
        <v>40.724150000000002</v>
      </c>
      <c r="G595">
        <v>-73.992819999999995</v>
      </c>
      <c r="H595">
        <v>59662460</v>
      </c>
      <c r="I595" t="s">
        <v>131</v>
      </c>
    </row>
    <row r="596" spans="1:9" x14ac:dyDescent="0.25">
      <c r="A596">
        <v>7391086988</v>
      </c>
      <c r="B596" t="s">
        <v>851</v>
      </c>
      <c r="C596" t="s">
        <v>128</v>
      </c>
      <c r="D596" t="s">
        <v>129</v>
      </c>
      <c r="E596" t="s">
        <v>852</v>
      </c>
      <c r="F596">
        <v>40.724150000000002</v>
      </c>
      <c r="G596">
        <v>-73.992819999999995</v>
      </c>
      <c r="H596">
        <v>59662460</v>
      </c>
      <c r="I596" t="s">
        <v>131</v>
      </c>
    </row>
    <row r="597" spans="1:9" x14ac:dyDescent="0.25">
      <c r="A597">
        <v>7937990934</v>
      </c>
      <c r="B597" t="s">
        <v>851</v>
      </c>
      <c r="C597" t="s">
        <v>128</v>
      </c>
      <c r="D597" t="s">
        <v>129</v>
      </c>
      <c r="E597" t="s">
        <v>852</v>
      </c>
      <c r="F597">
        <v>40.724150000000002</v>
      </c>
      <c r="G597">
        <v>-73.992819999999995</v>
      </c>
      <c r="H597">
        <v>59662460</v>
      </c>
      <c r="I597" t="s">
        <v>131</v>
      </c>
    </row>
    <row r="598" spans="1:9" x14ac:dyDescent="0.25">
      <c r="A598">
        <v>7937995970</v>
      </c>
      <c r="B598" t="s">
        <v>854</v>
      </c>
      <c r="C598" t="s">
        <v>128</v>
      </c>
      <c r="D598" t="s">
        <v>129</v>
      </c>
      <c r="E598" t="s">
        <v>855</v>
      </c>
      <c r="F598">
        <v>40.721350000000001</v>
      </c>
      <c r="G598">
        <v>-73.992779999999996</v>
      </c>
      <c r="H598">
        <v>59653970</v>
      </c>
      <c r="I598" t="s">
        <v>131</v>
      </c>
    </row>
    <row r="599" spans="1:9" x14ac:dyDescent="0.25">
      <c r="A599">
        <v>7937994850</v>
      </c>
      <c r="B599" t="s">
        <v>854</v>
      </c>
      <c r="C599" t="s">
        <v>128</v>
      </c>
      <c r="D599" t="s">
        <v>129</v>
      </c>
      <c r="E599" t="s">
        <v>855</v>
      </c>
      <c r="F599">
        <v>40.721350000000001</v>
      </c>
      <c r="G599">
        <v>-73.992779999999996</v>
      </c>
      <c r="H599">
        <v>59653970</v>
      </c>
      <c r="I599" t="s">
        <v>131</v>
      </c>
    </row>
    <row r="600" spans="1:9" x14ac:dyDescent="0.25">
      <c r="A600">
        <v>7937996870</v>
      </c>
      <c r="B600" t="s">
        <v>854</v>
      </c>
      <c r="C600" t="s">
        <v>128</v>
      </c>
      <c r="D600" t="s">
        <v>129</v>
      </c>
      <c r="E600" t="s">
        <v>855</v>
      </c>
      <c r="F600">
        <v>40.721350000000001</v>
      </c>
      <c r="G600">
        <v>-73.992779999999996</v>
      </c>
      <c r="H600">
        <v>59653970</v>
      </c>
      <c r="I600" t="s">
        <v>131</v>
      </c>
    </row>
    <row r="601" spans="1:9" x14ac:dyDescent="0.25">
      <c r="A601">
        <v>7937997060</v>
      </c>
      <c r="B601" t="s">
        <v>854</v>
      </c>
      <c r="C601" t="s">
        <v>128</v>
      </c>
      <c r="D601" t="s">
        <v>129</v>
      </c>
      <c r="E601" t="s">
        <v>855</v>
      </c>
      <c r="F601">
        <v>40.721350000000001</v>
      </c>
      <c r="G601">
        <v>-73.992779999999996</v>
      </c>
      <c r="H601">
        <v>59653970</v>
      </c>
      <c r="I601" t="s">
        <v>131</v>
      </c>
    </row>
    <row r="602" spans="1:9" x14ac:dyDescent="0.25">
      <c r="A602">
        <v>7937990922</v>
      </c>
      <c r="B602" t="s">
        <v>856</v>
      </c>
      <c r="C602" t="s">
        <v>128</v>
      </c>
      <c r="D602" t="s">
        <v>129</v>
      </c>
      <c r="E602" t="s">
        <v>857</v>
      </c>
      <c r="F602">
        <v>40.724125000000001</v>
      </c>
      <c r="G602">
        <v>-73.992739999999998</v>
      </c>
      <c r="H602">
        <v>59662460</v>
      </c>
      <c r="I602" t="s">
        <v>131</v>
      </c>
    </row>
    <row r="603" spans="1:9" x14ac:dyDescent="0.25">
      <c r="A603">
        <v>7391083884</v>
      </c>
      <c r="B603" t="s">
        <v>858</v>
      </c>
      <c r="C603" t="s">
        <v>128</v>
      </c>
      <c r="D603" t="s">
        <v>129</v>
      </c>
      <c r="E603" t="s">
        <v>859</v>
      </c>
      <c r="F603">
        <v>40.721454999999999</v>
      </c>
      <c r="G603">
        <v>-73.992729999999995</v>
      </c>
      <c r="H603">
        <v>59653970</v>
      </c>
      <c r="I603" t="s">
        <v>134</v>
      </c>
    </row>
    <row r="604" spans="1:9" x14ac:dyDescent="0.25">
      <c r="A604">
        <v>7937996316</v>
      </c>
      <c r="B604" t="s">
        <v>860</v>
      </c>
      <c r="C604" t="s">
        <v>128</v>
      </c>
      <c r="D604" t="s">
        <v>129</v>
      </c>
      <c r="E604" t="s">
        <v>861</v>
      </c>
      <c r="F604">
        <v>40.721325</v>
      </c>
      <c r="G604">
        <v>-73.992689999999996</v>
      </c>
      <c r="H604">
        <v>59653992</v>
      </c>
      <c r="I604" t="s">
        <v>131</v>
      </c>
    </row>
    <row r="605" spans="1:9" hidden="1" x14ac:dyDescent="0.25">
      <c r="A605">
        <v>7937999147</v>
      </c>
      <c r="B605" t="s">
        <v>862</v>
      </c>
      <c r="C605" t="s">
        <v>156</v>
      </c>
    </row>
    <row r="606" spans="1:9" x14ac:dyDescent="0.25">
      <c r="A606">
        <v>7937995830</v>
      </c>
      <c r="B606" t="s">
        <v>863</v>
      </c>
      <c r="C606" t="s">
        <v>128</v>
      </c>
      <c r="D606" t="s">
        <v>129</v>
      </c>
      <c r="E606" t="s">
        <v>864</v>
      </c>
      <c r="F606">
        <v>40.718586000000002</v>
      </c>
      <c r="G606">
        <v>-73.992679999999993</v>
      </c>
      <c r="H606">
        <v>59654007</v>
      </c>
      <c r="I606" t="s">
        <v>131</v>
      </c>
    </row>
    <row r="607" spans="1:9" x14ac:dyDescent="0.25">
      <c r="A607">
        <v>7937993303</v>
      </c>
      <c r="B607" t="s">
        <v>865</v>
      </c>
      <c r="C607" t="s">
        <v>128</v>
      </c>
      <c r="D607" t="s">
        <v>129</v>
      </c>
      <c r="E607" t="s">
        <v>857</v>
      </c>
      <c r="F607">
        <v>40.724094000000001</v>
      </c>
      <c r="G607">
        <v>-73.992660000000001</v>
      </c>
      <c r="H607">
        <v>59662460</v>
      </c>
      <c r="I607" t="s">
        <v>131</v>
      </c>
    </row>
    <row r="608" spans="1:9" x14ac:dyDescent="0.25">
      <c r="A608">
        <v>7391083707</v>
      </c>
      <c r="B608" t="s">
        <v>866</v>
      </c>
      <c r="C608" t="s">
        <v>128</v>
      </c>
      <c r="D608" t="s">
        <v>129</v>
      </c>
      <c r="E608" t="s">
        <v>857</v>
      </c>
      <c r="F608">
        <v>40.724094000000001</v>
      </c>
      <c r="G608">
        <v>-73.992660000000001</v>
      </c>
      <c r="H608">
        <v>59662460</v>
      </c>
      <c r="I608" t="s">
        <v>131</v>
      </c>
    </row>
    <row r="609" spans="1:9" x14ac:dyDescent="0.25">
      <c r="A609">
        <v>7937995178</v>
      </c>
      <c r="B609" t="s">
        <v>866</v>
      </c>
      <c r="C609" t="s">
        <v>128</v>
      </c>
      <c r="D609" t="s">
        <v>129</v>
      </c>
      <c r="E609" t="s">
        <v>857</v>
      </c>
      <c r="F609">
        <v>40.724094000000001</v>
      </c>
      <c r="G609">
        <v>-73.992660000000001</v>
      </c>
      <c r="H609">
        <v>59662460</v>
      </c>
      <c r="I609" t="s">
        <v>131</v>
      </c>
    </row>
    <row r="610" spans="1:9" x14ac:dyDescent="0.25">
      <c r="A610">
        <v>7937996274</v>
      </c>
      <c r="B610" t="s">
        <v>866</v>
      </c>
      <c r="C610" t="s">
        <v>128</v>
      </c>
      <c r="D610" t="s">
        <v>129</v>
      </c>
      <c r="E610" t="s">
        <v>857</v>
      </c>
      <c r="F610">
        <v>40.724094000000001</v>
      </c>
      <c r="G610">
        <v>-73.992660000000001</v>
      </c>
      <c r="H610">
        <v>59662460</v>
      </c>
      <c r="I610" t="s">
        <v>131</v>
      </c>
    </row>
    <row r="611" spans="1:9" x14ac:dyDescent="0.25">
      <c r="A611">
        <v>7391082053</v>
      </c>
      <c r="B611" t="s">
        <v>866</v>
      </c>
      <c r="C611" t="s">
        <v>128</v>
      </c>
      <c r="D611" t="s">
        <v>129</v>
      </c>
      <c r="E611" t="s">
        <v>857</v>
      </c>
      <c r="F611">
        <v>40.724094000000001</v>
      </c>
      <c r="G611">
        <v>-73.992660000000001</v>
      </c>
      <c r="H611">
        <v>59662460</v>
      </c>
      <c r="I611" t="s">
        <v>131</v>
      </c>
    </row>
    <row r="612" spans="1:9" x14ac:dyDescent="0.25">
      <c r="A612">
        <v>7937997096</v>
      </c>
      <c r="B612" t="s">
        <v>867</v>
      </c>
      <c r="C612" t="s">
        <v>128</v>
      </c>
      <c r="D612" t="s">
        <v>129</v>
      </c>
      <c r="E612" t="s">
        <v>868</v>
      </c>
      <c r="F612">
        <v>40.72063</v>
      </c>
      <c r="G612">
        <v>-73.992639999999994</v>
      </c>
      <c r="H612">
        <v>59653994</v>
      </c>
      <c r="I612" t="s">
        <v>134</v>
      </c>
    </row>
    <row r="613" spans="1:9" x14ac:dyDescent="0.25">
      <c r="A613">
        <v>7937995841</v>
      </c>
      <c r="B613" t="s">
        <v>869</v>
      </c>
      <c r="C613" t="s">
        <v>128</v>
      </c>
      <c r="D613" t="s">
        <v>129</v>
      </c>
      <c r="E613" t="s">
        <v>870</v>
      </c>
      <c r="F613">
        <v>40.718696999999999</v>
      </c>
      <c r="G613">
        <v>-73.992620000000002</v>
      </c>
      <c r="H613">
        <v>59654007</v>
      </c>
      <c r="I613" t="s">
        <v>131</v>
      </c>
    </row>
    <row r="614" spans="1:9" x14ac:dyDescent="0.25">
      <c r="A614">
        <v>7932310120</v>
      </c>
      <c r="B614" t="s">
        <v>871</v>
      </c>
      <c r="C614" t="s">
        <v>128</v>
      </c>
      <c r="D614" t="s">
        <v>129</v>
      </c>
      <c r="E614" t="s">
        <v>872</v>
      </c>
      <c r="F614">
        <v>40.720730000000003</v>
      </c>
      <c r="G614">
        <v>-73.992583999999994</v>
      </c>
      <c r="H614">
        <v>59653994</v>
      </c>
      <c r="I614" t="s">
        <v>134</v>
      </c>
    </row>
    <row r="615" spans="1:9" x14ac:dyDescent="0.25">
      <c r="A615">
        <v>7937996833</v>
      </c>
      <c r="B615" t="s">
        <v>871</v>
      </c>
      <c r="C615" t="s">
        <v>128</v>
      </c>
      <c r="D615" t="s">
        <v>129</v>
      </c>
      <c r="E615" t="s">
        <v>872</v>
      </c>
      <c r="F615">
        <v>40.720730000000003</v>
      </c>
      <c r="G615">
        <v>-73.992583999999994</v>
      </c>
      <c r="H615">
        <v>59653994</v>
      </c>
      <c r="I615" t="s">
        <v>134</v>
      </c>
    </row>
    <row r="616" spans="1:9" x14ac:dyDescent="0.25">
      <c r="A616">
        <v>7937991288</v>
      </c>
      <c r="B616" t="s">
        <v>873</v>
      </c>
      <c r="C616" t="s">
        <v>128</v>
      </c>
      <c r="D616" t="s">
        <v>129</v>
      </c>
      <c r="E616" t="s">
        <v>874</v>
      </c>
      <c r="F616">
        <v>40.724392000000002</v>
      </c>
      <c r="G616">
        <v>-73.992583999999994</v>
      </c>
      <c r="H616">
        <v>59661279</v>
      </c>
      <c r="I616" t="s">
        <v>134</v>
      </c>
    </row>
    <row r="617" spans="1:9" x14ac:dyDescent="0.25">
      <c r="A617">
        <v>7937999305</v>
      </c>
      <c r="B617" t="s">
        <v>875</v>
      </c>
      <c r="C617" t="s">
        <v>128</v>
      </c>
      <c r="D617" t="s">
        <v>129</v>
      </c>
      <c r="E617" t="s">
        <v>876</v>
      </c>
      <c r="F617">
        <v>40.718803000000001</v>
      </c>
      <c r="G617">
        <v>-73.992570000000001</v>
      </c>
      <c r="H617">
        <v>59654007</v>
      </c>
      <c r="I617" t="s">
        <v>131</v>
      </c>
    </row>
    <row r="618" spans="1:9" x14ac:dyDescent="0.25">
      <c r="A618">
        <v>7391083902</v>
      </c>
      <c r="B618" t="s">
        <v>877</v>
      </c>
      <c r="C618" t="s">
        <v>128</v>
      </c>
      <c r="D618" t="s">
        <v>129</v>
      </c>
      <c r="E618" t="s">
        <v>878</v>
      </c>
      <c r="F618">
        <v>40.724044999999997</v>
      </c>
      <c r="G618">
        <v>-73.992559999999997</v>
      </c>
      <c r="H618">
        <v>59660951</v>
      </c>
      <c r="I618" t="s">
        <v>131</v>
      </c>
    </row>
    <row r="619" spans="1:9" x14ac:dyDescent="0.25">
      <c r="A619">
        <v>7391083616</v>
      </c>
      <c r="B619" t="s">
        <v>879</v>
      </c>
      <c r="C619" t="s">
        <v>128</v>
      </c>
      <c r="D619" t="s">
        <v>129</v>
      </c>
      <c r="E619" t="s">
        <v>880</v>
      </c>
      <c r="F619">
        <v>40.724463999999998</v>
      </c>
      <c r="G619">
        <v>-73.992559999999997</v>
      </c>
      <c r="H619">
        <v>59661279</v>
      </c>
      <c r="I619" t="s">
        <v>134</v>
      </c>
    </row>
    <row r="620" spans="1:9" x14ac:dyDescent="0.25">
      <c r="A620">
        <v>7391083604</v>
      </c>
      <c r="B620" t="s">
        <v>879</v>
      </c>
      <c r="C620" t="s">
        <v>128</v>
      </c>
      <c r="D620" t="s">
        <v>129</v>
      </c>
      <c r="E620" t="s">
        <v>880</v>
      </c>
      <c r="F620">
        <v>40.724463999999998</v>
      </c>
      <c r="G620">
        <v>-73.992559999999997</v>
      </c>
      <c r="H620">
        <v>59661279</v>
      </c>
      <c r="I620" t="s">
        <v>134</v>
      </c>
    </row>
    <row r="621" spans="1:9" x14ac:dyDescent="0.25">
      <c r="A621">
        <v>7937999391</v>
      </c>
      <c r="B621" t="s">
        <v>877</v>
      </c>
      <c r="C621" t="s">
        <v>128</v>
      </c>
      <c r="D621" t="s">
        <v>129</v>
      </c>
      <c r="E621" t="s">
        <v>878</v>
      </c>
      <c r="F621">
        <v>40.724044999999997</v>
      </c>
      <c r="G621">
        <v>-73.992559999999997</v>
      </c>
      <c r="H621">
        <v>59660951</v>
      </c>
      <c r="I621" t="s">
        <v>131</v>
      </c>
    </row>
    <row r="622" spans="1:9" x14ac:dyDescent="0.25">
      <c r="A622">
        <v>7932310398</v>
      </c>
      <c r="B622" t="s">
        <v>879</v>
      </c>
      <c r="C622" t="s">
        <v>128</v>
      </c>
      <c r="D622" t="s">
        <v>129</v>
      </c>
      <c r="E622" t="s">
        <v>880</v>
      </c>
      <c r="F622">
        <v>40.724463999999998</v>
      </c>
      <c r="G622">
        <v>-73.992559999999997</v>
      </c>
      <c r="H622">
        <v>59661279</v>
      </c>
      <c r="I622" t="s">
        <v>134</v>
      </c>
    </row>
    <row r="623" spans="1:9" x14ac:dyDescent="0.25">
      <c r="A623">
        <v>7937991276</v>
      </c>
      <c r="B623" t="s">
        <v>877</v>
      </c>
      <c r="C623" t="s">
        <v>128</v>
      </c>
      <c r="D623" t="s">
        <v>129</v>
      </c>
      <c r="E623" t="s">
        <v>878</v>
      </c>
      <c r="F623">
        <v>40.724044999999997</v>
      </c>
      <c r="G623">
        <v>-73.992559999999997</v>
      </c>
      <c r="H623">
        <v>59660951</v>
      </c>
      <c r="I623" t="s">
        <v>131</v>
      </c>
    </row>
    <row r="624" spans="1:9" x14ac:dyDescent="0.25">
      <c r="A624">
        <v>7937990648</v>
      </c>
      <c r="B624" t="s">
        <v>881</v>
      </c>
      <c r="C624" t="s">
        <v>128</v>
      </c>
      <c r="D624" t="s">
        <v>129</v>
      </c>
      <c r="E624" t="s">
        <v>882</v>
      </c>
      <c r="F624">
        <v>40.724536999999998</v>
      </c>
      <c r="G624">
        <v>-73.992540000000005</v>
      </c>
      <c r="H624">
        <v>59661279</v>
      </c>
      <c r="I624" t="s">
        <v>134</v>
      </c>
    </row>
    <row r="625" spans="1:9" x14ac:dyDescent="0.25">
      <c r="A625">
        <v>7391082041</v>
      </c>
      <c r="B625" t="s">
        <v>881</v>
      </c>
      <c r="C625" t="s">
        <v>128</v>
      </c>
      <c r="D625" t="s">
        <v>129</v>
      </c>
      <c r="E625" t="s">
        <v>882</v>
      </c>
      <c r="F625">
        <v>40.724536999999998</v>
      </c>
      <c r="G625">
        <v>-73.992540000000005</v>
      </c>
      <c r="H625">
        <v>59661279</v>
      </c>
      <c r="I625" t="s">
        <v>134</v>
      </c>
    </row>
    <row r="626" spans="1:9" x14ac:dyDescent="0.25">
      <c r="A626">
        <v>7391085339</v>
      </c>
      <c r="B626" t="s">
        <v>883</v>
      </c>
      <c r="C626" t="s">
        <v>128</v>
      </c>
      <c r="D626" t="s">
        <v>129</v>
      </c>
      <c r="E626" t="s">
        <v>884</v>
      </c>
      <c r="F626">
        <v>40.7226</v>
      </c>
      <c r="G626">
        <v>-73.992530000000002</v>
      </c>
      <c r="H626">
        <v>59664729</v>
      </c>
      <c r="I626" t="s">
        <v>131</v>
      </c>
    </row>
    <row r="627" spans="1:9" x14ac:dyDescent="0.25">
      <c r="A627">
        <v>7937999202</v>
      </c>
      <c r="B627" t="s">
        <v>885</v>
      </c>
      <c r="C627" t="s">
        <v>128</v>
      </c>
      <c r="D627" t="s">
        <v>129</v>
      </c>
      <c r="E627" t="s">
        <v>886</v>
      </c>
      <c r="F627">
        <v>40.724753999999997</v>
      </c>
      <c r="G627">
        <v>-73.992455000000007</v>
      </c>
      <c r="H627">
        <v>59661279</v>
      </c>
      <c r="I627" t="s">
        <v>134</v>
      </c>
    </row>
    <row r="628" spans="1:9" x14ac:dyDescent="0.25">
      <c r="A628">
        <v>7937997084</v>
      </c>
      <c r="B628" t="s">
        <v>887</v>
      </c>
      <c r="C628" t="s">
        <v>128</v>
      </c>
      <c r="D628" t="s">
        <v>129</v>
      </c>
      <c r="E628" t="s">
        <v>888</v>
      </c>
      <c r="F628">
        <v>40.721029999999999</v>
      </c>
      <c r="G628">
        <v>-73.992429999999999</v>
      </c>
      <c r="H628">
        <v>59653994</v>
      </c>
      <c r="I628" t="s">
        <v>134</v>
      </c>
    </row>
    <row r="629" spans="1:9" x14ac:dyDescent="0.25">
      <c r="A629">
        <v>7391084943</v>
      </c>
      <c r="B629" t="s">
        <v>889</v>
      </c>
      <c r="C629" t="s">
        <v>128</v>
      </c>
      <c r="D629" t="s">
        <v>129</v>
      </c>
      <c r="E629" t="s">
        <v>890</v>
      </c>
      <c r="F629">
        <v>40.724899999999998</v>
      </c>
      <c r="G629">
        <v>-73.992410000000007</v>
      </c>
      <c r="H629">
        <v>59661279</v>
      </c>
      <c r="I629" t="s">
        <v>134</v>
      </c>
    </row>
    <row r="630" spans="1:9" x14ac:dyDescent="0.25">
      <c r="A630">
        <v>7391084177</v>
      </c>
      <c r="B630" t="s">
        <v>889</v>
      </c>
      <c r="C630" t="s">
        <v>128</v>
      </c>
      <c r="D630" t="s">
        <v>129</v>
      </c>
      <c r="E630" t="s">
        <v>890</v>
      </c>
      <c r="F630">
        <v>40.724899999999998</v>
      </c>
      <c r="G630">
        <v>-73.992410000000007</v>
      </c>
      <c r="H630">
        <v>59661279</v>
      </c>
      <c r="I630" t="s">
        <v>134</v>
      </c>
    </row>
    <row r="631" spans="1:9" x14ac:dyDescent="0.25">
      <c r="A631">
        <v>7391084153</v>
      </c>
      <c r="B631" t="s">
        <v>891</v>
      </c>
      <c r="C631" t="s">
        <v>128</v>
      </c>
      <c r="D631" t="s">
        <v>129</v>
      </c>
      <c r="E631" t="s">
        <v>892</v>
      </c>
      <c r="F631">
        <v>40.724933999999998</v>
      </c>
      <c r="G631">
        <v>-73.99239</v>
      </c>
      <c r="H631">
        <v>59661278</v>
      </c>
      <c r="I631" t="s">
        <v>134</v>
      </c>
    </row>
    <row r="632" spans="1:9" x14ac:dyDescent="0.25">
      <c r="A632">
        <v>7937997709</v>
      </c>
      <c r="B632" t="s">
        <v>891</v>
      </c>
      <c r="C632" t="s">
        <v>128</v>
      </c>
      <c r="D632" t="s">
        <v>129</v>
      </c>
      <c r="E632" t="s">
        <v>892</v>
      </c>
      <c r="F632">
        <v>40.724933999999998</v>
      </c>
      <c r="G632">
        <v>-73.99239</v>
      </c>
      <c r="H632">
        <v>59661278</v>
      </c>
      <c r="I632" t="s">
        <v>134</v>
      </c>
    </row>
    <row r="633" spans="1:9" x14ac:dyDescent="0.25">
      <c r="A633">
        <v>7937991355</v>
      </c>
      <c r="B633" t="s">
        <v>893</v>
      </c>
      <c r="C633" t="s">
        <v>128</v>
      </c>
      <c r="D633" t="s">
        <v>129</v>
      </c>
      <c r="E633" t="s">
        <v>894</v>
      </c>
      <c r="F633">
        <v>40.722560000000001</v>
      </c>
      <c r="G633">
        <v>-73.99239</v>
      </c>
      <c r="H633">
        <v>59664729</v>
      </c>
      <c r="I633" t="s">
        <v>131</v>
      </c>
    </row>
    <row r="634" spans="1:9" x14ac:dyDescent="0.25">
      <c r="A634">
        <v>7937995476</v>
      </c>
      <c r="B634" t="s">
        <v>895</v>
      </c>
      <c r="C634" t="s">
        <v>128</v>
      </c>
      <c r="D634" t="s">
        <v>129</v>
      </c>
      <c r="E634" t="s">
        <v>896</v>
      </c>
      <c r="F634">
        <v>40.724629999999998</v>
      </c>
      <c r="G634">
        <v>-73.992355000000003</v>
      </c>
      <c r="H634">
        <v>59661279</v>
      </c>
      <c r="I634" t="s">
        <v>131</v>
      </c>
    </row>
    <row r="635" spans="1:9" x14ac:dyDescent="0.25">
      <c r="A635">
        <v>7937991320</v>
      </c>
      <c r="B635" t="s">
        <v>895</v>
      </c>
      <c r="C635" t="s">
        <v>128</v>
      </c>
      <c r="D635" t="s">
        <v>129</v>
      </c>
      <c r="E635" t="s">
        <v>896</v>
      </c>
      <c r="F635">
        <v>40.724629999999998</v>
      </c>
      <c r="G635">
        <v>-73.992355000000003</v>
      </c>
      <c r="H635">
        <v>59661279</v>
      </c>
      <c r="I635" t="s">
        <v>131</v>
      </c>
    </row>
    <row r="636" spans="1:9" x14ac:dyDescent="0.25">
      <c r="A636">
        <v>7937997102</v>
      </c>
      <c r="B636" t="s">
        <v>897</v>
      </c>
      <c r="C636" t="s">
        <v>128</v>
      </c>
      <c r="D636" t="s">
        <v>129</v>
      </c>
      <c r="E636" t="s">
        <v>898</v>
      </c>
      <c r="F636">
        <v>40.721229999999998</v>
      </c>
      <c r="G636">
        <v>-73.992324999999994</v>
      </c>
      <c r="H636">
        <v>59653994</v>
      </c>
      <c r="I636" t="s">
        <v>134</v>
      </c>
    </row>
    <row r="637" spans="1:9" x14ac:dyDescent="0.25">
      <c r="A637">
        <v>7937995488</v>
      </c>
      <c r="B637" t="s">
        <v>899</v>
      </c>
      <c r="C637" t="s">
        <v>128</v>
      </c>
      <c r="D637" t="s">
        <v>129</v>
      </c>
      <c r="E637" t="s">
        <v>900</v>
      </c>
      <c r="F637">
        <v>40.725135999999999</v>
      </c>
      <c r="G637">
        <v>-73.992320000000007</v>
      </c>
      <c r="H637">
        <v>59661278</v>
      </c>
      <c r="I637" t="s">
        <v>134</v>
      </c>
    </row>
    <row r="638" spans="1:9" x14ac:dyDescent="0.25">
      <c r="A638">
        <v>7391084621</v>
      </c>
      <c r="B638" t="s">
        <v>901</v>
      </c>
      <c r="C638" t="s">
        <v>128</v>
      </c>
      <c r="D638" t="s">
        <v>129</v>
      </c>
      <c r="E638" t="s">
        <v>902</v>
      </c>
      <c r="F638">
        <v>40.721302000000001</v>
      </c>
      <c r="G638">
        <v>-73.992289999999997</v>
      </c>
      <c r="H638">
        <v>639120012</v>
      </c>
      <c r="I638" t="s">
        <v>134</v>
      </c>
    </row>
    <row r="639" spans="1:9" x14ac:dyDescent="0.25">
      <c r="A639">
        <v>7391084165</v>
      </c>
      <c r="B639" t="s">
        <v>903</v>
      </c>
      <c r="C639" t="s">
        <v>128</v>
      </c>
      <c r="D639" t="s">
        <v>129</v>
      </c>
      <c r="E639" t="s">
        <v>904</v>
      </c>
      <c r="F639">
        <v>40.724902999999998</v>
      </c>
      <c r="G639">
        <v>-73.992255999999998</v>
      </c>
      <c r="H639">
        <v>59661278</v>
      </c>
      <c r="I639" t="s">
        <v>131</v>
      </c>
    </row>
    <row r="640" spans="1:9" x14ac:dyDescent="0.25">
      <c r="A640">
        <v>7391085923</v>
      </c>
      <c r="B640" t="s">
        <v>905</v>
      </c>
      <c r="C640" t="s">
        <v>128</v>
      </c>
      <c r="D640" t="s">
        <v>129</v>
      </c>
      <c r="E640" t="s">
        <v>906</v>
      </c>
      <c r="F640">
        <v>40.721375000000002</v>
      </c>
      <c r="G640">
        <v>-73.992249999999999</v>
      </c>
      <c r="H640">
        <v>639120012</v>
      </c>
      <c r="I640" t="s">
        <v>134</v>
      </c>
    </row>
    <row r="641" spans="1:9" x14ac:dyDescent="0.25">
      <c r="A641">
        <v>7937991938</v>
      </c>
      <c r="B641" t="s">
        <v>907</v>
      </c>
      <c r="C641" t="s">
        <v>128</v>
      </c>
      <c r="D641" t="s">
        <v>129</v>
      </c>
      <c r="E641" t="s">
        <v>908</v>
      </c>
      <c r="F641">
        <v>40.721446999999998</v>
      </c>
      <c r="G641">
        <v>-73.99221</v>
      </c>
      <c r="H641">
        <v>639120012</v>
      </c>
      <c r="I641" t="s">
        <v>134</v>
      </c>
    </row>
    <row r="642" spans="1:9" x14ac:dyDescent="0.25">
      <c r="A642">
        <v>7937991525</v>
      </c>
      <c r="B642" t="s">
        <v>907</v>
      </c>
      <c r="C642" t="s">
        <v>128</v>
      </c>
      <c r="D642" t="s">
        <v>129</v>
      </c>
      <c r="E642" t="s">
        <v>908</v>
      </c>
      <c r="F642">
        <v>40.721446999999998</v>
      </c>
      <c r="G642">
        <v>-73.99221</v>
      </c>
      <c r="H642">
        <v>639120012</v>
      </c>
      <c r="I642" t="s">
        <v>134</v>
      </c>
    </row>
    <row r="643" spans="1:9" x14ac:dyDescent="0.25">
      <c r="A643">
        <v>7937994496</v>
      </c>
      <c r="B643" t="s">
        <v>907</v>
      </c>
      <c r="C643" t="s">
        <v>128</v>
      </c>
      <c r="D643" t="s">
        <v>129</v>
      </c>
      <c r="E643" t="s">
        <v>908</v>
      </c>
      <c r="F643">
        <v>40.721446999999998</v>
      </c>
      <c r="G643">
        <v>-73.99221</v>
      </c>
      <c r="H643">
        <v>639120012</v>
      </c>
      <c r="I643" t="s">
        <v>134</v>
      </c>
    </row>
    <row r="644" spans="1:9" x14ac:dyDescent="0.25">
      <c r="A644">
        <v>7937993807</v>
      </c>
      <c r="B644" t="s">
        <v>909</v>
      </c>
      <c r="C644" t="s">
        <v>128</v>
      </c>
      <c r="D644" t="s">
        <v>129</v>
      </c>
      <c r="E644" t="s">
        <v>910</v>
      </c>
      <c r="F644">
        <v>40.725467999999999</v>
      </c>
      <c r="G644">
        <v>-73.992199999999997</v>
      </c>
      <c r="H644">
        <v>639490805</v>
      </c>
      <c r="I644" t="s">
        <v>134</v>
      </c>
    </row>
    <row r="645" spans="1:9" x14ac:dyDescent="0.25">
      <c r="A645">
        <v>7937991343</v>
      </c>
      <c r="B645" t="s">
        <v>911</v>
      </c>
      <c r="C645" t="s">
        <v>128</v>
      </c>
      <c r="D645" t="s">
        <v>129</v>
      </c>
      <c r="E645" t="s">
        <v>912</v>
      </c>
      <c r="F645">
        <v>40.722479999999997</v>
      </c>
      <c r="G645">
        <v>-73.992130000000003</v>
      </c>
      <c r="H645">
        <v>59664729</v>
      </c>
      <c r="I645" t="s">
        <v>131</v>
      </c>
    </row>
    <row r="646" spans="1:9" x14ac:dyDescent="0.25">
      <c r="A646">
        <v>7938296405</v>
      </c>
      <c r="B646" t="s">
        <v>913</v>
      </c>
      <c r="C646" t="s">
        <v>128</v>
      </c>
      <c r="D646" t="s">
        <v>129</v>
      </c>
      <c r="E646" t="s">
        <v>914</v>
      </c>
      <c r="F646">
        <v>40.724879999999999</v>
      </c>
      <c r="G646">
        <v>-73.992109999999997</v>
      </c>
      <c r="H646">
        <v>59664728</v>
      </c>
      <c r="I646" t="s">
        <v>131</v>
      </c>
    </row>
    <row r="647" spans="1:9" x14ac:dyDescent="0.25">
      <c r="A647">
        <v>7391082030</v>
      </c>
      <c r="B647" t="s">
        <v>913</v>
      </c>
      <c r="C647" t="s">
        <v>128</v>
      </c>
      <c r="D647" t="s">
        <v>129</v>
      </c>
      <c r="E647" t="s">
        <v>914</v>
      </c>
      <c r="F647">
        <v>40.724879999999999</v>
      </c>
      <c r="G647">
        <v>-73.992109999999997</v>
      </c>
      <c r="H647">
        <v>59664728</v>
      </c>
      <c r="I647" t="s">
        <v>131</v>
      </c>
    </row>
    <row r="648" spans="1:9" x14ac:dyDescent="0.25">
      <c r="A648">
        <v>7937991010</v>
      </c>
      <c r="B648" t="s">
        <v>915</v>
      </c>
      <c r="C648" t="s">
        <v>128</v>
      </c>
      <c r="D648" t="s">
        <v>129</v>
      </c>
      <c r="E648" t="s">
        <v>916</v>
      </c>
      <c r="F648">
        <v>40.725856999999998</v>
      </c>
      <c r="G648">
        <v>-73.992059999999995</v>
      </c>
      <c r="H648">
        <v>59653929</v>
      </c>
      <c r="I648" t="s">
        <v>134</v>
      </c>
    </row>
    <row r="649" spans="1:9" x14ac:dyDescent="0.25">
      <c r="A649">
        <v>7937994551</v>
      </c>
      <c r="B649" t="s">
        <v>915</v>
      </c>
      <c r="C649" t="s">
        <v>128</v>
      </c>
      <c r="D649" t="s">
        <v>129</v>
      </c>
      <c r="E649" t="s">
        <v>916</v>
      </c>
      <c r="F649">
        <v>40.725856999999998</v>
      </c>
      <c r="G649">
        <v>-73.992059999999995</v>
      </c>
      <c r="H649">
        <v>59653929</v>
      </c>
      <c r="I649" t="s">
        <v>134</v>
      </c>
    </row>
    <row r="650" spans="1:9" x14ac:dyDescent="0.25">
      <c r="A650">
        <v>7937994563</v>
      </c>
      <c r="B650" t="s">
        <v>915</v>
      </c>
      <c r="C650" t="s">
        <v>128</v>
      </c>
      <c r="D650" t="s">
        <v>129</v>
      </c>
      <c r="E650" t="s">
        <v>916</v>
      </c>
      <c r="F650">
        <v>40.725856999999998</v>
      </c>
      <c r="G650">
        <v>-73.992059999999995</v>
      </c>
      <c r="H650">
        <v>59653929</v>
      </c>
      <c r="I650" t="s">
        <v>134</v>
      </c>
    </row>
    <row r="651" spans="1:9" x14ac:dyDescent="0.25">
      <c r="A651">
        <v>7937998805</v>
      </c>
      <c r="B651" t="s">
        <v>915</v>
      </c>
      <c r="C651" t="s">
        <v>128</v>
      </c>
      <c r="D651" t="s">
        <v>129</v>
      </c>
      <c r="E651" t="s">
        <v>916</v>
      </c>
      <c r="F651">
        <v>40.725856999999998</v>
      </c>
      <c r="G651">
        <v>-73.992059999999995</v>
      </c>
      <c r="H651">
        <v>59653929</v>
      </c>
      <c r="I651" t="s">
        <v>134</v>
      </c>
    </row>
    <row r="652" spans="1:9" x14ac:dyDescent="0.25">
      <c r="A652">
        <v>7937997849</v>
      </c>
      <c r="B652" t="s">
        <v>915</v>
      </c>
      <c r="C652" t="s">
        <v>128</v>
      </c>
      <c r="D652" t="s">
        <v>129</v>
      </c>
      <c r="E652" t="s">
        <v>916</v>
      </c>
      <c r="F652">
        <v>40.725856999999998</v>
      </c>
      <c r="G652">
        <v>-73.992059999999995</v>
      </c>
      <c r="H652">
        <v>59653929</v>
      </c>
      <c r="I652" t="s">
        <v>134</v>
      </c>
    </row>
    <row r="653" spans="1:9" x14ac:dyDescent="0.25">
      <c r="A653">
        <v>7391082090</v>
      </c>
      <c r="B653" t="s">
        <v>915</v>
      </c>
      <c r="C653" t="s">
        <v>128</v>
      </c>
      <c r="D653" t="s">
        <v>129</v>
      </c>
      <c r="E653" t="s">
        <v>916</v>
      </c>
      <c r="F653">
        <v>40.725856999999998</v>
      </c>
      <c r="G653">
        <v>-73.992059999999995</v>
      </c>
      <c r="H653">
        <v>59653929</v>
      </c>
      <c r="I653" t="s">
        <v>134</v>
      </c>
    </row>
    <row r="654" spans="1:9" x14ac:dyDescent="0.25">
      <c r="A654">
        <v>7937991872</v>
      </c>
      <c r="B654" t="s">
        <v>917</v>
      </c>
      <c r="C654" t="s">
        <v>128</v>
      </c>
      <c r="D654" t="s">
        <v>129</v>
      </c>
      <c r="E654" t="s">
        <v>918</v>
      </c>
      <c r="F654">
        <v>40.721809999999998</v>
      </c>
      <c r="G654">
        <v>-73.99203</v>
      </c>
      <c r="H654">
        <v>639120012</v>
      </c>
      <c r="I654" t="s">
        <v>134</v>
      </c>
    </row>
    <row r="655" spans="1:9" x14ac:dyDescent="0.25">
      <c r="A655">
        <v>7937998209</v>
      </c>
      <c r="B655" t="s">
        <v>919</v>
      </c>
      <c r="C655" t="s">
        <v>128</v>
      </c>
      <c r="D655" t="s">
        <v>129</v>
      </c>
      <c r="E655" t="s">
        <v>920</v>
      </c>
      <c r="F655">
        <v>40.726031999999996</v>
      </c>
      <c r="G655">
        <v>-73.992000000000004</v>
      </c>
      <c r="H655">
        <v>59653929</v>
      </c>
      <c r="I655" t="s">
        <v>134</v>
      </c>
    </row>
    <row r="656" spans="1:9" x14ac:dyDescent="0.25">
      <c r="A656">
        <v>7937997825</v>
      </c>
      <c r="B656" t="s">
        <v>919</v>
      </c>
      <c r="C656" t="s">
        <v>128</v>
      </c>
      <c r="D656" t="s">
        <v>129</v>
      </c>
      <c r="E656" t="s">
        <v>920</v>
      </c>
      <c r="F656">
        <v>40.726031999999996</v>
      </c>
      <c r="G656">
        <v>-73.992000000000004</v>
      </c>
      <c r="H656">
        <v>59653929</v>
      </c>
      <c r="I656" t="s">
        <v>134</v>
      </c>
    </row>
    <row r="657" spans="1:9" x14ac:dyDescent="0.25">
      <c r="A657">
        <v>7937996183</v>
      </c>
      <c r="B657" t="s">
        <v>921</v>
      </c>
      <c r="C657" t="s">
        <v>128</v>
      </c>
      <c r="D657" t="s">
        <v>129</v>
      </c>
      <c r="E657" t="s">
        <v>922</v>
      </c>
      <c r="F657">
        <v>40.721879999999999</v>
      </c>
      <c r="G657">
        <v>-73.991990000000001</v>
      </c>
      <c r="H657">
        <v>639120012</v>
      </c>
      <c r="I657" t="s">
        <v>134</v>
      </c>
    </row>
    <row r="658" spans="1:9" x14ac:dyDescent="0.25">
      <c r="A658">
        <v>7937991884</v>
      </c>
      <c r="B658" t="s">
        <v>921</v>
      </c>
      <c r="C658" t="s">
        <v>128</v>
      </c>
      <c r="D658" t="s">
        <v>129</v>
      </c>
      <c r="E658" t="s">
        <v>922</v>
      </c>
      <c r="F658">
        <v>40.721879999999999</v>
      </c>
      <c r="G658">
        <v>-73.991990000000001</v>
      </c>
      <c r="H658">
        <v>639120012</v>
      </c>
      <c r="I658" t="s">
        <v>134</v>
      </c>
    </row>
    <row r="659" spans="1:9" x14ac:dyDescent="0.25">
      <c r="A659">
        <v>7937996924</v>
      </c>
      <c r="B659" t="s">
        <v>921</v>
      </c>
      <c r="C659" t="s">
        <v>128</v>
      </c>
      <c r="D659" t="s">
        <v>129</v>
      </c>
      <c r="E659" t="s">
        <v>922</v>
      </c>
      <c r="F659">
        <v>40.721879999999999</v>
      </c>
      <c r="G659">
        <v>-73.991990000000001</v>
      </c>
      <c r="H659">
        <v>639120012</v>
      </c>
      <c r="I659" t="s">
        <v>134</v>
      </c>
    </row>
    <row r="660" spans="1:9" x14ac:dyDescent="0.25">
      <c r="A660">
        <v>7391083896</v>
      </c>
      <c r="B660" t="s">
        <v>921</v>
      </c>
      <c r="C660" t="s">
        <v>128</v>
      </c>
      <c r="D660" t="s">
        <v>129</v>
      </c>
      <c r="E660" t="s">
        <v>922</v>
      </c>
      <c r="F660">
        <v>40.721879999999999</v>
      </c>
      <c r="G660">
        <v>-73.991990000000001</v>
      </c>
      <c r="H660">
        <v>639120012</v>
      </c>
      <c r="I660" t="s">
        <v>134</v>
      </c>
    </row>
    <row r="661" spans="1:9" x14ac:dyDescent="0.25">
      <c r="A661">
        <v>7937997734</v>
      </c>
      <c r="B661" t="s">
        <v>923</v>
      </c>
      <c r="C661" t="s">
        <v>128</v>
      </c>
      <c r="D661" t="s">
        <v>129</v>
      </c>
      <c r="E661" t="s">
        <v>924</v>
      </c>
      <c r="F661">
        <v>40.725723000000002</v>
      </c>
      <c r="G661">
        <v>-73.991960000000006</v>
      </c>
      <c r="H661">
        <v>59653929</v>
      </c>
      <c r="I661" t="s">
        <v>131</v>
      </c>
    </row>
    <row r="662" spans="1:9" x14ac:dyDescent="0.25">
      <c r="A662">
        <v>7391084116</v>
      </c>
      <c r="B662" t="s">
        <v>925</v>
      </c>
      <c r="C662" t="s">
        <v>128</v>
      </c>
      <c r="D662" t="s">
        <v>129</v>
      </c>
      <c r="E662" t="s">
        <v>926</v>
      </c>
      <c r="F662">
        <v>40.726295</v>
      </c>
      <c r="G662">
        <v>-73.991905000000003</v>
      </c>
      <c r="H662">
        <v>59653929</v>
      </c>
      <c r="I662" t="s">
        <v>134</v>
      </c>
    </row>
    <row r="663" spans="1:9" x14ac:dyDescent="0.25">
      <c r="A663">
        <v>7391083173</v>
      </c>
      <c r="B663" t="s">
        <v>925</v>
      </c>
      <c r="C663" t="s">
        <v>128</v>
      </c>
      <c r="D663" t="s">
        <v>129</v>
      </c>
      <c r="E663" t="s">
        <v>926</v>
      </c>
      <c r="F663">
        <v>40.726295</v>
      </c>
      <c r="G663">
        <v>-73.991905000000003</v>
      </c>
      <c r="H663">
        <v>59653929</v>
      </c>
      <c r="I663" t="s">
        <v>134</v>
      </c>
    </row>
    <row r="664" spans="1:9" x14ac:dyDescent="0.25">
      <c r="A664">
        <v>7937991940</v>
      </c>
      <c r="B664" t="s">
        <v>927</v>
      </c>
      <c r="C664" t="s">
        <v>128</v>
      </c>
      <c r="D664" t="s">
        <v>129</v>
      </c>
      <c r="E664" t="s">
        <v>928</v>
      </c>
      <c r="F664">
        <v>40.722099999999998</v>
      </c>
      <c r="G664">
        <v>-73.991879999999995</v>
      </c>
      <c r="H664">
        <v>639120012</v>
      </c>
      <c r="I664" t="s">
        <v>134</v>
      </c>
    </row>
    <row r="665" spans="1:9" x14ac:dyDescent="0.25">
      <c r="A665">
        <v>7937999317</v>
      </c>
      <c r="B665" t="s">
        <v>929</v>
      </c>
      <c r="C665" t="s">
        <v>128</v>
      </c>
      <c r="D665" t="s">
        <v>129</v>
      </c>
      <c r="E665" t="s">
        <v>930</v>
      </c>
      <c r="F665">
        <v>40.719726999999999</v>
      </c>
      <c r="G665">
        <v>-73.991879999999995</v>
      </c>
      <c r="H665">
        <v>59654010</v>
      </c>
      <c r="I665" t="s">
        <v>134</v>
      </c>
    </row>
    <row r="666" spans="1:9" x14ac:dyDescent="0.25">
      <c r="A666">
        <v>7937991896</v>
      </c>
      <c r="B666" t="s">
        <v>927</v>
      </c>
      <c r="C666" t="s">
        <v>128</v>
      </c>
      <c r="D666" t="s">
        <v>129</v>
      </c>
      <c r="E666" t="s">
        <v>928</v>
      </c>
      <c r="F666">
        <v>40.722099999999998</v>
      </c>
      <c r="G666">
        <v>-73.991879999999995</v>
      </c>
      <c r="H666">
        <v>639120012</v>
      </c>
      <c r="I666" t="s">
        <v>134</v>
      </c>
    </row>
    <row r="667" spans="1:9" x14ac:dyDescent="0.25">
      <c r="A667">
        <v>7937996821</v>
      </c>
      <c r="B667" t="s">
        <v>931</v>
      </c>
      <c r="C667" t="s">
        <v>128</v>
      </c>
      <c r="D667" t="s">
        <v>129</v>
      </c>
      <c r="E667" t="s">
        <v>932</v>
      </c>
      <c r="F667">
        <v>40.720199999999998</v>
      </c>
      <c r="G667">
        <v>-73.991849999999999</v>
      </c>
      <c r="H667">
        <v>59654000</v>
      </c>
      <c r="I667" t="s">
        <v>131</v>
      </c>
    </row>
    <row r="668" spans="1:9" x14ac:dyDescent="0.25">
      <c r="A668">
        <v>7391084128</v>
      </c>
      <c r="B668" t="s">
        <v>933</v>
      </c>
      <c r="C668" t="s">
        <v>128</v>
      </c>
      <c r="D668" t="s">
        <v>129</v>
      </c>
      <c r="E668" t="s">
        <v>934</v>
      </c>
      <c r="F668">
        <v>40.72645</v>
      </c>
      <c r="G668">
        <v>-73.991844</v>
      </c>
      <c r="H668">
        <v>59653924</v>
      </c>
      <c r="I668" t="s">
        <v>134</v>
      </c>
    </row>
    <row r="669" spans="1:9" x14ac:dyDescent="0.25">
      <c r="A669">
        <v>7937998817</v>
      </c>
      <c r="B669" t="s">
        <v>933</v>
      </c>
      <c r="C669" t="s">
        <v>128</v>
      </c>
      <c r="D669" t="s">
        <v>129</v>
      </c>
      <c r="E669" t="s">
        <v>934</v>
      </c>
      <c r="F669">
        <v>40.72645</v>
      </c>
      <c r="G669">
        <v>-73.991844</v>
      </c>
      <c r="H669">
        <v>59653924</v>
      </c>
      <c r="I669" t="s">
        <v>134</v>
      </c>
    </row>
    <row r="670" spans="1:9" x14ac:dyDescent="0.25">
      <c r="A670">
        <v>7937997837</v>
      </c>
      <c r="B670" t="s">
        <v>933</v>
      </c>
      <c r="C670" t="s">
        <v>128</v>
      </c>
      <c r="D670" t="s">
        <v>129</v>
      </c>
      <c r="E670" t="s">
        <v>934</v>
      </c>
      <c r="F670">
        <v>40.72645</v>
      </c>
      <c r="G670">
        <v>-73.991844</v>
      </c>
      <c r="H670">
        <v>59653924</v>
      </c>
      <c r="I670" t="s">
        <v>134</v>
      </c>
    </row>
    <row r="671" spans="1:9" x14ac:dyDescent="0.25">
      <c r="A671">
        <v>7937995439</v>
      </c>
      <c r="B671" t="s">
        <v>935</v>
      </c>
      <c r="C671" t="s">
        <v>128</v>
      </c>
      <c r="D671" t="s">
        <v>129</v>
      </c>
      <c r="E671" t="s">
        <v>936</v>
      </c>
      <c r="F671">
        <v>40.726480000000002</v>
      </c>
      <c r="G671">
        <v>-73.991839999999996</v>
      </c>
      <c r="H671">
        <v>59653924</v>
      </c>
      <c r="I671" t="s">
        <v>134</v>
      </c>
    </row>
    <row r="672" spans="1:9" x14ac:dyDescent="0.25">
      <c r="A672">
        <v>7937997643</v>
      </c>
      <c r="B672" t="s">
        <v>935</v>
      </c>
      <c r="C672" t="s">
        <v>128</v>
      </c>
      <c r="D672" t="s">
        <v>129</v>
      </c>
      <c r="E672" t="s">
        <v>936</v>
      </c>
      <c r="F672">
        <v>40.726480000000002</v>
      </c>
      <c r="G672">
        <v>-73.991839999999996</v>
      </c>
      <c r="H672">
        <v>59653924</v>
      </c>
      <c r="I672" t="s">
        <v>134</v>
      </c>
    </row>
    <row r="673" spans="1:9" x14ac:dyDescent="0.25">
      <c r="A673">
        <v>7391084130</v>
      </c>
      <c r="B673" t="s">
        <v>937</v>
      </c>
      <c r="C673" t="s">
        <v>128</v>
      </c>
      <c r="D673" t="s">
        <v>129</v>
      </c>
      <c r="E673" t="s">
        <v>938</v>
      </c>
      <c r="F673">
        <v>40.726531999999999</v>
      </c>
      <c r="G673">
        <v>-73.991820000000004</v>
      </c>
      <c r="H673">
        <v>59653924</v>
      </c>
      <c r="I673" t="s">
        <v>134</v>
      </c>
    </row>
    <row r="674" spans="1:9" x14ac:dyDescent="0.25">
      <c r="A674">
        <v>7391084979</v>
      </c>
      <c r="B674" t="s">
        <v>937</v>
      </c>
      <c r="C674" t="s">
        <v>128</v>
      </c>
      <c r="D674" t="s">
        <v>129</v>
      </c>
      <c r="E674" t="s">
        <v>938</v>
      </c>
      <c r="F674">
        <v>40.726531999999999</v>
      </c>
      <c r="G674">
        <v>-73.991820000000004</v>
      </c>
      <c r="H674">
        <v>59653924</v>
      </c>
      <c r="I674" t="s">
        <v>134</v>
      </c>
    </row>
    <row r="675" spans="1:9" x14ac:dyDescent="0.25">
      <c r="A675">
        <v>7937999482</v>
      </c>
      <c r="B675" t="s">
        <v>939</v>
      </c>
      <c r="C675" t="s">
        <v>128</v>
      </c>
      <c r="D675" t="s">
        <v>129</v>
      </c>
      <c r="E675" t="s">
        <v>940</v>
      </c>
      <c r="F675">
        <v>40.724742999999997</v>
      </c>
      <c r="G675">
        <v>-73.991780000000006</v>
      </c>
      <c r="H675">
        <v>59664728</v>
      </c>
      <c r="I675" t="s">
        <v>131</v>
      </c>
    </row>
    <row r="676" spans="1:9" x14ac:dyDescent="0.25">
      <c r="A676">
        <v>7937998775</v>
      </c>
      <c r="B676" t="s">
        <v>939</v>
      </c>
      <c r="C676" t="s">
        <v>128</v>
      </c>
      <c r="D676" t="s">
        <v>129</v>
      </c>
      <c r="E676" t="s">
        <v>940</v>
      </c>
      <c r="F676">
        <v>40.724742999999997</v>
      </c>
      <c r="G676">
        <v>-73.991780000000006</v>
      </c>
      <c r="H676">
        <v>59664728</v>
      </c>
      <c r="I676" t="s">
        <v>131</v>
      </c>
    </row>
    <row r="677" spans="1:9" x14ac:dyDescent="0.25">
      <c r="A677">
        <v>7937990636</v>
      </c>
      <c r="B677" t="s">
        <v>939</v>
      </c>
      <c r="C677" t="s">
        <v>128</v>
      </c>
      <c r="D677" t="s">
        <v>129</v>
      </c>
      <c r="E677" t="s">
        <v>940</v>
      </c>
      <c r="F677">
        <v>40.724742999999997</v>
      </c>
      <c r="G677">
        <v>-73.991780000000006</v>
      </c>
      <c r="H677">
        <v>59664728</v>
      </c>
      <c r="I677" t="s">
        <v>131</v>
      </c>
    </row>
    <row r="678" spans="1:9" x14ac:dyDescent="0.25">
      <c r="A678">
        <v>7937996237</v>
      </c>
      <c r="B678" t="s">
        <v>939</v>
      </c>
      <c r="C678" t="s">
        <v>128</v>
      </c>
      <c r="D678" t="s">
        <v>129</v>
      </c>
      <c r="E678" t="s">
        <v>940</v>
      </c>
      <c r="F678">
        <v>40.724742999999997</v>
      </c>
      <c r="G678">
        <v>-73.991780000000006</v>
      </c>
      <c r="H678">
        <v>59664728</v>
      </c>
      <c r="I678" t="s">
        <v>131</v>
      </c>
    </row>
    <row r="679" spans="1:9" x14ac:dyDescent="0.25">
      <c r="A679">
        <v>7937999998</v>
      </c>
      <c r="B679" t="s">
        <v>939</v>
      </c>
      <c r="C679" t="s">
        <v>128</v>
      </c>
      <c r="D679" t="s">
        <v>129</v>
      </c>
      <c r="E679" t="s">
        <v>940</v>
      </c>
      <c r="F679">
        <v>40.724742999999997</v>
      </c>
      <c r="G679">
        <v>-73.991780000000006</v>
      </c>
      <c r="H679">
        <v>59664728</v>
      </c>
      <c r="I679" t="s">
        <v>131</v>
      </c>
    </row>
    <row r="680" spans="1:9" x14ac:dyDescent="0.25">
      <c r="A680">
        <v>7391085297</v>
      </c>
      <c r="B680" t="s">
        <v>941</v>
      </c>
      <c r="C680" t="s">
        <v>128</v>
      </c>
      <c r="D680" t="s">
        <v>129</v>
      </c>
      <c r="E680" t="s">
        <v>942</v>
      </c>
      <c r="F680">
        <v>40.726447999999998</v>
      </c>
      <c r="G680">
        <v>-73.991699999999994</v>
      </c>
      <c r="H680">
        <v>59653924</v>
      </c>
      <c r="I680" t="s">
        <v>131</v>
      </c>
    </row>
    <row r="681" spans="1:9" x14ac:dyDescent="0.25">
      <c r="A681">
        <v>7391086228</v>
      </c>
      <c r="B681" t="s">
        <v>943</v>
      </c>
      <c r="C681" t="s">
        <v>128</v>
      </c>
      <c r="D681" t="s">
        <v>129</v>
      </c>
      <c r="E681" t="s">
        <v>944</v>
      </c>
      <c r="F681">
        <v>40.724580000000003</v>
      </c>
      <c r="G681">
        <v>-73.991690000000006</v>
      </c>
      <c r="H681">
        <v>59664728</v>
      </c>
      <c r="I681" t="s">
        <v>134</v>
      </c>
    </row>
    <row r="682" spans="1:9" x14ac:dyDescent="0.25">
      <c r="A682">
        <v>7937998787</v>
      </c>
      <c r="B682" t="s">
        <v>943</v>
      </c>
      <c r="C682" t="s">
        <v>128</v>
      </c>
      <c r="D682" t="s">
        <v>129</v>
      </c>
      <c r="E682" t="s">
        <v>944</v>
      </c>
      <c r="F682">
        <v>40.724580000000003</v>
      </c>
      <c r="G682">
        <v>-73.991690000000006</v>
      </c>
      <c r="H682">
        <v>59664728</v>
      </c>
      <c r="I682" t="s">
        <v>134</v>
      </c>
    </row>
    <row r="683" spans="1:9" x14ac:dyDescent="0.25">
      <c r="A683">
        <v>7937995154</v>
      </c>
      <c r="B683" t="s">
        <v>943</v>
      </c>
      <c r="C683" t="s">
        <v>128</v>
      </c>
      <c r="D683" t="s">
        <v>129</v>
      </c>
      <c r="E683" t="s">
        <v>944</v>
      </c>
      <c r="F683">
        <v>40.724580000000003</v>
      </c>
      <c r="G683">
        <v>-73.991690000000006</v>
      </c>
      <c r="H683">
        <v>59664728</v>
      </c>
      <c r="I683" t="s">
        <v>134</v>
      </c>
    </row>
    <row r="684" spans="1:9" x14ac:dyDescent="0.25">
      <c r="A684">
        <v>7937993790</v>
      </c>
      <c r="B684" t="s">
        <v>943</v>
      </c>
      <c r="C684" t="s">
        <v>128</v>
      </c>
      <c r="D684" t="s">
        <v>129</v>
      </c>
      <c r="E684" t="s">
        <v>944</v>
      </c>
      <c r="F684">
        <v>40.724580000000003</v>
      </c>
      <c r="G684">
        <v>-73.991690000000006</v>
      </c>
      <c r="H684">
        <v>59664728</v>
      </c>
      <c r="I684" t="s">
        <v>134</v>
      </c>
    </row>
    <row r="685" spans="1:9" x14ac:dyDescent="0.25">
      <c r="A685">
        <v>7391083161</v>
      </c>
      <c r="B685" t="s">
        <v>943</v>
      </c>
      <c r="C685" t="s">
        <v>128</v>
      </c>
      <c r="D685" t="s">
        <v>129</v>
      </c>
      <c r="E685" t="s">
        <v>944</v>
      </c>
      <c r="F685">
        <v>40.724580000000003</v>
      </c>
      <c r="G685">
        <v>-73.991690000000006</v>
      </c>
      <c r="H685">
        <v>59664728</v>
      </c>
      <c r="I685" t="s">
        <v>134</v>
      </c>
    </row>
    <row r="686" spans="1:9" x14ac:dyDescent="0.25">
      <c r="A686">
        <v>7937992992</v>
      </c>
      <c r="B686" t="s">
        <v>945</v>
      </c>
      <c r="C686" t="s">
        <v>128</v>
      </c>
      <c r="D686" t="s">
        <v>129</v>
      </c>
      <c r="E686" t="s">
        <v>946</v>
      </c>
      <c r="F686">
        <v>40.715454000000001</v>
      </c>
      <c r="G686">
        <v>-73.991684000000006</v>
      </c>
      <c r="H686">
        <v>59654218</v>
      </c>
      <c r="I686" t="s">
        <v>134</v>
      </c>
    </row>
    <row r="687" spans="1:9" x14ac:dyDescent="0.25">
      <c r="A687">
        <v>7391083987</v>
      </c>
      <c r="B687" t="s">
        <v>947</v>
      </c>
      <c r="C687" t="s">
        <v>128</v>
      </c>
      <c r="D687" t="s">
        <v>129</v>
      </c>
      <c r="E687" t="s">
        <v>948</v>
      </c>
      <c r="F687">
        <v>40.722700000000003</v>
      </c>
      <c r="G687">
        <v>-73.991579999999999</v>
      </c>
      <c r="H687">
        <v>59662219</v>
      </c>
      <c r="I687" t="s">
        <v>134</v>
      </c>
    </row>
    <row r="688" spans="1:9" x14ac:dyDescent="0.25">
      <c r="A688">
        <v>7937996845</v>
      </c>
      <c r="B688" t="s">
        <v>947</v>
      </c>
      <c r="C688" t="s">
        <v>128</v>
      </c>
      <c r="D688" t="s">
        <v>129</v>
      </c>
      <c r="E688" t="s">
        <v>948</v>
      </c>
      <c r="F688">
        <v>40.722700000000003</v>
      </c>
      <c r="G688">
        <v>-73.991579999999999</v>
      </c>
      <c r="H688">
        <v>59662219</v>
      </c>
      <c r="I688" t="s">
        <v>134</v>
      </c>
    </row>
    <row r="689" spans="1:9" x14ac:dyDescent="0.25">
      <c r="A689">
        <v>7937995993</v>
      </c>
      <c r="B689" t="s">
        <v>947</v>
      </c>
      <c r="C689" t="s">
        <v>128</v>
      </c>
      <c r="D689" t="s">
        <v>129</v>
      </c>
      <c r="E689" t="s">
        <v>948</v>
      </c>
      <c r="F689">
        <v>40.722700000000003</v>
      </c>
      <c r="G689">
        <v>-73.991579999999999</v>
      </c>
      <c r="H689">
        <v>59662219</v>
      </c>
      <c r="I689" t="s">
        <v>134</v>
      </c>
    </row>
    <row r="690" spans="1:9" x14ac:dyDescent="0.25">
      <c r="A690">
        <v>7391085467</v>
      </c>
      <c r="B690" t="s">
        <v>947</v>
      </c>
      <c r="C690" t="s">
        <v>128</v>
      </c>
      <c r="D690" t="s">
        <v>129</v>
      </c>
      <c r="E690" t="s">
        <v>948</v>
      </c>
      <c r="F690">
        <v>40.722700000000003</v>
      </c>
      <c r="G690">
        <v>-73.991579999999999</v>
      </c>
      <c r="H690">
        <v>59662219</v>
      </c>
      <c r="I690" t="s">
        <v>134</v>
      </c>
    </row>
    <row r="691" spans="1:9" x14ac:dyDescent="0.25">
      <c r="A691">
        <v>7391085479</v>
      </c>
      <c r="B691" t="s">
        <v>947</v>
      </c>
      <c r="C691" t="s">
        <v>128</v>
      </c>
      <c r="D691" t="s">
        <v>129</v>
      </c>
      <c r="E691" t="s">
        <v>948</v>
      </c>
      <c r="F691">
        <v>40.722700000000003</v>
      </c>
      <c r="G691">
        <v>-73.991579999999999</v>
      </c>
      <c r="H691">
        <v>59662219</v>
      </c>
      <c r="I691" t="s">
        <v>134</v>
      </c>
    </row>
    <row r="692" spans="1:9" hidden="1" x14ac:dyDescent="0.25">
      <c r="A692">
        <v>7937997254</v>
      </c>
      <c r="B692" t="s">
        <v>949</v>
      </c>
      <c r="C692" t="s">
        <v>156</v>
      </c>
    </row>
    <row r="693" spans="1:9" x14ac:dyDescent="0.25">
      <c r="A693">
        <v>7937993108</v>
      </c>
      <c r="B693" t="s">
        <v>950</v>
      </c>
      <c r="C693" t="s">
        <v>128</v>
      </c>
      <c r="D693" t="s">
        <v>129</v>
      </c>
      <c r="E693" t="s">
        <v>951</v>
      </c>
      <c r="F693">
        <v>40.719611999999998</v>
      </c>
      <c r="G693">
        <v>-73.991510000000005</v>
      </c>
      <c r="H693">
        <v>59654010</v>
      </c>
      <c r="I693" t="s">
        <v>134</v>
      </c>
    </row>
    <row r="694" spans="1:9" x14ac:dyDescent="0.25">
      <c r="A694">
        <v>7391083501</v>
      </c>
      <c r="B694" t="s">
        <v>952</v>
      </c>
      <c r="C694" t="s">
        <v>128</v>
      </c>
      <c r="D694" t="s">
        <v>129</v>
      </c>
      <c r="E694" t="s">
        <v>953</v>
      </c>
      <c r="F694">
        <v>40.721043000000002</v>
      </c>
      <c r="G694">
        <v>-73.991425000000007</v>
      </c>
      <c r="H694">
        <v>59653995</v>
      </c>
      <c r="I694" t="s">
        <v>131</v>
      </c>
    </row>
    <row r="695" spans="1:9" x14ac:dyDescent="0.25">
      <c r="A695">
        <v>7937993110</v>
      </c>
      <c r="B695" t="s">
        <v>954</v>
      </c>
      <c r="C695" t="s">
        <v>128</v>
      </c>
      <c r="D695" t="s">
        <v>129</v>
      </c>
      <c r="E695" t="s">
        <v>955</v>
      </c>
      <c r="F695">
        <v>40.719444000000003</v>
      </c>
      <c r="G695">
        <v>-73.991330000000005</v>
      </c>
      <c r="H695">
        <v>59654010</v>
      </c>
      <c r="I695" t="s">
        <v>131</v>
      </c>
    </row>
    <row r="696" spans="1:9" x14ac:dyDescent="0.25">
      <c r="A696">
        <v>7391082557</v>
      </c>
      <c r="B696" t="s">
        <v>956</v>
      </c>
      <c r="C696" t="s">
        <v>128</v>
      </c>
      <c r="D696" t="s">
        <v>129</v>
      </c>
      <c r="E696" t="s">
        <v>957</v>
      </c>
      <c r="F696">
        <v>40.721226000000001</v>
      </c>
      <c r="G696">
        <v>-73.991325000000003</v>
      </c>
      <c r="H696">
        <v>59653995</v>
      </c>
      <c r="I696" t="s">
        <v>131</v>
      </c>
    </row>
    <row r="697" spans="1:9" x14ac:dyDescent="0.25">
      <c r="A697">
        <v>7391086710</v>
      </c>
      <c r="B697" t="s">
        <v>956</v>
      </c>
      <c r="C697" t="s">
        <v>128</v>
      </c>
      <c r="D697" t="s">
        <v>129</v>
      </c>
      <c r="E697" t="s">
        <v>957</v>
      </c>
      <c r="F697">
        <v>40.721226000000001</v>
      </c>
      <c r="G697">
        <v>-73.991325000000003</v>
      </c>
      <c r="H697">
        <v>59653995</v>
      </c>
      <c r="I697" t="s">
        <v>131</v>
      </c>
    </row>
    <row r="698" spans="1:9" x14ac:dyDescent="0.25">
      <c r="A698">
        <v>7391085340</v>
      </c>
      <c r="B698" t="s">
        <v>958</v>
      </c>
      <c r="C698" t="s">
        <v>128</v>
      </c>
      <c r="D698" t="s">
        <v>129</v>
      </c>
      <c r="E698" t="s">
        <v>959</v>
      </c>
      <c r="F698">
        <v>40.721313000000002</v>
      </c>
      <c r="G698">
        <v>-73.991280000000003</v>
      </c>
      <c r="H698">
        <v>59653995</v>
      </c>
      <c r="I698" t="s">
        <v>131</v>
      </c>
    </row>
    <row r="699" spans="1:9" x14ac:dyDescent="0.25">
      <c r="A699">
        <v>7391086691</v>
      </c>
      <c r="B699" t="s">
        <v>958</v>
      </c>
      <c r="C699" t="s">
        <v>128</v>
      </c>
      <c r="D699" t="s">
        <v>129</v>
      </c>
      <c r="E699" t="s">
        <v>959</v>
      </c>
      <c r="F699">
        <v>40.721313000000002</v>
      </c>
      <c r="G699">
        <v>-73.991280000000003</v>
      </c>
      <c r="H699">
        <v>59653995</v>
      </c>
      <c r="I699" t="s">
        <v>131</v>
      </c>
    </row>
    <row r="700" spans="1:9" x14ac:dyDescent="0.25">
      <c r="A700">
        <v>7937991240</v>
      </c>
      <c r="B700" t="s">
        <v>958</v>
      </c>
      <c r="C700" t="s">
        <v>128</v>
      </c>
      <c r="D700" t="s">
        <v>129</v>
      </c>
      <c r="E700" t="s">
        <v>959</v>
      </c>
      <c r="F700">
        <v>40.721313000000002</v>
      </c>
      <c r="G700">
        <v>-73.991280000000003</v>
      </c>
      <c r="H700">
        <v>59653995</v>
      </c>
      <c r="I700" t="s">
        <v>131</v>
      </c>
    </row>
    <row r="701" spans="1:9" x14ac:dyDescent="0.25">
      <c r="A701">
        <v>7937996810</v>
      </c>
      <c r="B701" t="s">
        <v>958</v>
      </c>
      <c r="C701" t="s">
        <v>128</v>
      </c>
      <c r="D701" t="s">
        <v>129</v>
      </c>
      <c r="E701" t="s">
        <v>959</v>
      </c>
      <c r="F701">
        <v>40.721313000000002</v>
      </c>
      <c r="G701">
        <v>-73.991280000000003</v>
      </c>
      <c r="H701">
        <v>59653995</v>
      </c>
      <c r="I701" t="s">
        <v>131</v>
      </c>
    </row>
    <row r="702" spans="1:9" x14ac:dyDescent="0.25">
      <c r="A702">
        <v>7937999329</v>
      </c>
      <c r="B702" t="s">
        <v>958</v>
      </c>
      <c r="C702" t="s">
        <v>128</v>
      </c>
      <c r="D702" t="s">
        <v>129</v>
      </c>
      <c r="E702" t="s">
        <v>959</v>
      </c>
      <c r="F702">
        <v>40.721313000000002</v>
      </c>
      <c r="G702">
        <v>-73.991280000000003</v>
      </c>
      <c r="H702">
        <v>59653995</v>
      </c>
      <c r="I702" t="s">
        <v>131</v>
      </c>
    </row>
    <row r="703" spans="1:9" x14ac:dyDescent="0.25">
      <c r="A703">
        <v>7937999330</v>
      </c>
      <c r="B703" t="s">
        <v>958</v>
      </c>
      <c r="C703" t="s">
        <v>128</v>
      </c>
      <c r="D703" t="s">
        <v>129</v>
      </c>
      <c r="E703" t="s">
        <v>959</v>
      </c>
      <c r="F703">
        <v>40.721313000000002</v>
      </c>
      <c r="G703">
        <v>-73.991280000000003</v>
      </c>
      <c r="H703">
        <v>59653995</v>
      </c>
      <c r="I703" t="s">
        <v>131</v>
      </c>
    </row>
    <row r="704" spans="1:9" x14ac:dyDescent="0.25">
      <c r="A704">
        <v>7937999342</v>
      </c>
      <c r="B704" t="s">
        <v>958</v>
      </c>
      <c r="C704" t="s">
        <v>128</v>
      </c>
      <c r="D704" t="s">
        <v>129</v>
      </c>
      <c r="E704" t="s">
        <v>959</v>
      </c>
      <c r="F704">
        <v>40.721313000000002</v>
      </c>
      <c r="G704">
        <v>-73.991280000000003</v>
      </c>
      <c r="H704">
        <v>59653995</v>
      </c>
      <c r="I704" t="s">
        <v>131</v>
      </c>
    </row>
    <row r="705" spans="1:9" x14ac:dyDescent="0.25">
      <c r="A705">
        <v>7937999111</v>
      </c>
      <c r="B705" t="s">
        <v>958</v>
      </c>
      <c r="C705" t="s">
        <v>128</v>
      </c>
      <c r="D705" t="s">
        <v>129</v>
      </c>
      <c r="E705" t="s">
        <v>959</v>
      </c>
      <c r="F705">
        <v>40.721313000000002</v>
      </c>
      <c r="G705">
        <v>-73.991280000000003</v>
      </c>
      <c r="H705">
        <v>59653995</v>
      </c>
      <c r="I705" t="s">
        <v>131</v>
      </c>
    </row>
    <row r="706" spans="1:9" x14ac:dyDescent="0.25">
      <c r="A706">
        <v>7937991501</v>
      </c>
      <c r="B706" t="s">
        <v>958</v>
      </c>
      <c r="C706" t="s">
        <v>128</v>
      </c>
      <c r="D706" t="s">
        <v>129</v>
      </c>
      <c r="E706" t="s">
        <v>959</v>
      </c>
      <c r="F706">
        <v>40.721313000000002</v>
      </c>
      <c r="G706">
        <v>-73.991280000000003</v>
      </c>
      <c r="H706">
        <v>59653995</v>
      </c>
      <c r="I706" t="s">
        <v>131</v>
      </c>
    </row>
    <row r="707" spans="1:9" x14ac:dyDescent="0.25">
      <c r="A707">
        <v>7937991513</v>
      </c>
      <c r="B707" t="s">
        <v>958</v>
      </c>
      <c r="C707" t="s">
        <v>128</v>
      </c>
      <c r="D707" t="s">
        <v>129</v>
      </c>
      <c r="E707" t="s">
        <v>959</v>
      </c>
      <c r="F707">
        <v>40.721313000000002</v>
      </c>
      <c r="G707">
        <v>-73.991280000000003</v>
      </c>
      <c r="H707">
        <v>59653995</v>
      </c>
      <c r="I707" t="s">
        <v>131</v>
      </c>
    </row>
    <row r="708" spans="1:9" x14ac:dyDescent="0.25">
      <c r="A708">
        <v>7937999100</v>
      </c>
      <c r="B708" t="s">
        <v>958</v>
      </c>
      <c r="C708" t="s">
        <v>128</v>
      </c>
      <c r="D708" t="s">
        <v>129</v>
      </c>
      <c r="E708" t="s">
        <v>959</v>
      </c>
      <c r="F708">
        <v>40.721313000000002</v>
      </c>
      <c r="G708">
        <v>-73.991280000000003</v>
      </c>
      <c r="H708">
        <v>59653995</v>
      </c>
      <c r="I708" t="s">
        <v>131</v>
      </c>
    </row>
    <row r="709" spans="1:9" x14ac:dyDescent="0.25">
      <c r="A709">
        <v>7937998416</v>
      </c>
      <c r="B709" t="s">
        <v>958</v>
      </c>
      <c r="C709" t="s">
        <v>128</v>
      </c>
      <c r="D709" t="s">
        <v>129</v>
      </c>
      <c r="E709" t="s">
        <v>959</v>
      </c>
      <c r="F709">
        <v>40.721313000000002</v>
      </c>
      <c r="G709">
        <v>-73.991280000000003</v>
      </c>
      <c r="H709">
        <v>59653995</v>
      </c>
      <c r="I709" t="s">
        <v>131</v>
      </c>
    </row>
    <row r="710" spans="1:9" x14ac:dyDescent="0.25">
      <c r="A710">
        <v>7937994010</v>
      </c>
      <c r="B710" t="s">
        <v>958</v>
      </c>
      <c r="C710" t="s">
        <v>128</v>
      </c>
      <c r="D710" t="s">
        <v>129</v>
      </c>
      <c r="E710" t="s">
        <v>959</v>
      </c>
      <c r="F710">
        <v>40.721313000000002</v>
      </c>
      <c r="G710">
        <v>-73.991280000000003</v>
      </c>
      <c r="H710">
        <v>59653995</v>
      </c>
      <c r="I710" t="s">
        <v>131</v>
      </c>
    </row>
    <row r="711" spans="1:9" x14ac:dyDescent="0.25">
      <c r="A711">
        <v>7937994009</v>
      </c>
      <c r="B711" t="s">
        <v>958</v>
      </c>
      <c r="C711" t="s">
        <v>128</v>
      </c>
      <c r="D711" t="s">
        <v>129</v>
      </c>
      <c r="E711" t="s">
        <v>959</v>
      </c>
      <c r="F711">
        <v>40.721313000000002</v>
      </c>
      <c r="G711">
        <v>-73.991280000000003</v>
      </c>
      <c r="H711">
        <v>59653995</v>
      </c>
      <c r="I711" t="s">
        <v>131</v>
      </c>
    </row>
    <row r="712" spans="1:9" x14ac:dyDescent="0.25">
      <c r="A712">
        <v>7391083665</v>
      </c>
      <c r="B712" t="s">
        <v>958</v>
      </c>
      <c r="C712" t="s">
        <v>128</v>
      </c>
      <c r="D712" t="s">
        <v>129</v>
      </c>
      <c r="E712" t="s">
        <v>959</v>
      </c>
      <c r="F712">
        <v>40.721313000000002</v>
      </c>
      <c r="G712">
        <v>-73.991280000000003</v>
      </c>
      <c r="H712">
        <v>59653995</v>
      </c>
      <c r="I712" t="s">
        <v>131</v>
      </c>
    </row>
    <row r="713" spans="1:9" x14ac:dyDescent="0.25">
      <c r="A713">
        <v>7391083653</v>
      </c>
      <c r="B713" t="s">
        <v>958</v>
      </c>
      <c r="C713" t="s">
        <v>128</v>
      </c>
      <c r="D713" t="s">
        <v>129</v>
      </c>
      <c r="E713" t="s">
        <v>959</v>
      </c>
      <c r="F713">
        <v>40.721313000000002</v>
      </c>
      <c r="G713">
        <v>-73.991280000000003</v>
      </c>
      <c r="H713">
        <v>59653995</v>
      </c>
      <c r="I713" t="s">
        <v>131</v>
      </c>
    </row>
    <row r="714" spans="1:9" x14ac:dyDescent="0.25">
      <c r="A714">
        <v>7391086708</v>
      </c>
      <c r="B714" t="s">
        <v>958</v>
      </c>
      <c r="C714" t="s">
        <v>128</v>
      </c>
      <c r="D714" t="s">
        <v>129</v>
      </c>
      <c r="E714" t="s">
        <v>959</v>
      </c>
      <c r="F714">
        <v>40.721313000000002</v>
      </c>
      <c r="G714">
        <v>-73.991280000000003</v>
      </c>
      <c r="H714">
        <v>59653995</v>
      </c>
      <c r="I714" t="s">
        <v>131</v>
      </c>
    </row>
    <row r="715" spans="1:9" x14ac:dyDescent="0.25">
      <c r="A715">
        <v>7938296399</v>
      </c>
      <c r="B715" t="s">
        <v>960</v>
      </c>
      <c r="C715" t="s">
        <v>128</v>
      </c>
      <c r="D715" t="s">
        <v>129</v>
      </c>
      <c r="E715" t="s">
        <v>961</v>
      </c>
      <c r="F715">
        <v>40.724452999999997</v>
      </c>
      <c r="G715">
        <v>-73.991100000000003</v>
      </c>
      <c r="H715">
        <v>59653942</v>
      </c>
      <c r="I715" t="s">
        <v>134</v>
      </c>
    </row>
    <row r="716" spans="1:9" x14ac:dyDescent="0.25">
      <c r="A716">
        <v>7937993017</v>
      </c>
      <c r="B716" t="s">
        <v>962</v>
      </c>
      <c r="C716" t="s">
        <v>128</v>
      </c>
      <c r="D716" t="s">
        <v>129</v>
      </c>
      <c r="E716" t="s">
        <v>963</v>
      </c>
      <c r="F716">
        <v>40.716723999999999</v>
      </c>
      <c r="G716">
        <v>-73.991029999999995</v>
      </c>
      <c r="H716">
        <v>59654033</v>
      </c>
      <c r="I716" t="s">
        <v>134</v>
      </c>
    </row>
    <row r="717" spans="1:9" x14ac:dyDescent="0.25">
      <c r="A717">
        <v>7937996699</v>
      </c>
      <c r="B717" t="s">
        <v>964</v>
      </c>
      <c r="C717" t="s">
        <v>128</v>
      </c>
      <c r="D717" t="s">
        <v>129</v>
      </c>
      <c r="E717" t="s">
        <v>965</v>
      </c>
      <c r="F717">
        <v>40.716816000000001</v>
      </c>
      <c r="G717">
        <v>-73.990979999999993</v>
      </c>
      <c r="H717">
        <v>59654033</v>
      </c>
      <c r="I717" t="s">
        <v>134</v>
      </c>
    </row>
    <row r="718" spans="1:9" x14ac:dyDescent="0.25">
      <c r="A718">
        <v>7391084086</v>
      </c>
      <c r="B718" t="s">
        <v>966</v>
      </c>
      <c r="C718" t="s">
        <v>128</v>
      </c>
      <c r="D718" t="s">
        <v>129</v>
      </c>
      <c r="E718" t="s">
        <v>967</v>
      </c>
      <c r="F718">
        <v>40.725116999999997</v>
      </c>
      <c r="G718">
        <v>-73.990943999999999</v>
      </c>
      <c r="H718">
        <v>639490800</v>
      </c>
      <c r="I718" t="s">
        <v>131</v>
      </c>
    </row>
    <row r="719" spans="1:9" x14ac:dyDescent="0.25">
      <c r="A719">
        <v>7932310118</v>
      </c>
      <c r="B719" t="s">
        <v>968</v>
      </c>
      <c r="C719" t="s">
        <v>128</v>
      </c>
      <c r="D719" t="s">
        <v>129</v>
      </c>
      <c r="E719" t="s">
        <v>969</v>
      </c>
      <c r="F719">
        <v>40.72204</v>
      </c>
      <c r="G719">
        <v>-73.99091</v>
      </c>
      <c r="H719">
        <v>59653995</v>
      </c>
      <c r="I719" t="s">
        <v>131</v>
      </c>
    </row>
    <row r="720" spans="1:9" x14ac:dyDescent="0.25">
      <c r="A720">
        <v>7937991926</v>
      </c>
      <c r="B720" t="s">
        <v>968</v>
      </c>
      <c r="C720" t="s">
        <v>128</v>
      </c>
      <c r="D720" t="s">
        <v>129</v>
      </c>
      <c r="E720" t="s">
        <v>969</v>
      </c>
      <c r="F720">
        <v>40.72204</v>
      </c>
      <c r="G720">
        <v>-73.99091</v>
      </c>
      <c r="H720">
        <v>59653995</v>
      </c>
      <c r="I720" t="s">
        <v>131</v>
      </c>
    </row>
    <row r="721" spans="1:9" x14ac:dyDescent="0.25">
      <c r="A721">
        <v>7937993091</v>
      </c>
      <c r="B721" t="s">
        <v>970</v>
      </c>
      <c r="C721" t="s">
        <v>128</v>
      </c>
      <c r="D721" t="s">
        <v>129</v>
      </c>
      <c r="E721" t="s">
        <v>971</v>
      </c>
      <c r="F721">
        <v>40.719307000000001</v>
      </c>
      <c r="G721">
        <v>-73.990889999999993</v>
      </c>
      <c r="H721">
        <v>59654018</v>
      </c>
      <c r="I721" t="s">
        <v>131</v>
      </c>
    </row>
    <row r="722" spans="1:9" x14ac:dyDescent="0.25">
      <c r="A722">
        <v>7937996687</v>
      </c>
      <c r="B722" t="s">
        <v>972</v>
      </c>
      <c r="C722" t="s">
        <v>128</v>
      </c>
      <c r="D722" t="s">
        <v>129</v>
      </c>
      <c r="E722" t="s">
        <v>973</v>
      </c>
      <c r="F722">
        <v>40.717094000000003</v>
      </c>
      <c r="G722">
        <v>-73.990840000000006</v>
      </c>
      <c r="H722">
        <v>59654033</v>
      </c>
      <c r="I722" t="s">
        <v>134</v>
      </c>
    </row>
    <row r="723" spans="1:9" x14ac:dyDescent="0.25">
      <c r="A723">
        <v>7391083150</v>
      </c>
      <c r="B723" t="s">
        <v>974</v>
      </c>
      <c r="C723" t="s">
        <v>128</v>
      </c>
      <c r="D723" t="s">
        <v>129</v>
      </c>
      <c r="E723" t="s">
        <v>975</v>
      </c>
      <c r="F723">
        <v>40.724457000000001</v>
      </c>
      <c r="G723">
        <v>-73.990769999999998</v>
      </c>
      <c r="H723">
        <v>59653946</v>
      </c>
      <c r="I723" t="s">
        <v>134</v>
      </c>
    </row>
    <row r="724" spans="1:9" x14ac:dyDescent="0.25">
      <c r="A724">
        <v>7391083148</v>
      </c>
      <c r="B724" t="s">
        <v>974</v>
      </c>
      <c r="C724" t="s">
        <v>128</v>
      </c>
      <c r="D724" t="s">
        <v>129</v>
      </c>
      <c r="E724" t="s">
        <v>975</v>
      </c>
      <c r="F724">
        <v>40.724457000000001</v>
      </c>
      <c r="G724">
        <v>-73.990769999999998</v>
      </c>
      <c r="H724">
        <v>59653946</v>
      </c>
      <c r="I724" t="s">
        <v>134</v>
      </c>
    </row>
    <row r="725" spans="1:9" x14ac:dyDescent="0.25">
      <c r="A725">
        <v>7937997631</v>
      </c>
      <c r="B725" t="s">
        <v>974</v>
      </c>
      <c r="C725" t="s">
        <v>128</v>
      </c>
      <c r="D725" t="s">
        <v>129</v>
      </c>
      <c r="E725" t="s">
        <v>975</v>
      </c>
      <c r="F725">
        <v>40.724457000000001</v>
      </c>
      <c r="G725">
        <v>-73.990769999999998</v>
      </c>
      <c r="H725">
        <v>59653946</v>
      </c>
      <c r="I725" t="s">
        <v>134</v>
      </c>
    </row>
    <row r="726" spans="1:9" x14ac:dyDescent="0.25">
      <c r="A726">
        <v>7937996365</v>
      </c>
      <c r="B726" t="s">
        <v>974</v>
      </c>
      <c r="C726" t="s">
        <v>128</v>
      </c>
      <c r="D726" t="s">
        <v>129</v>
      </c>
      <c r="E726" t="s">
        <v>975</v>
      </c>
      <c r="F726">
        <v>40.724457000000001</v>
      </c>
      <c r="G726">
        <v>-73.990769999999998</v>
      </c>
      <c r="H726">
        <v>59653946</v>
      </c>
      <c r="I726" t="s">
        <v>134</v>
      </c>
    </row>
    <row r="727" spans="1:9" x14ac:dyDescent="0.25">
      <c r="A727">
        <v>7391083811</v>
      </c>
      <c r="B727" t="s">
        <v>976</v>
      </c>
      <c r="C727" t="s">
        <v>128</v>
      </c>
      <c r="D727" t="s">
        <v>129</v>
      </c>
      <c r="E727" t="s">
        <v>977</v>
      </c>
      <c r="F727">
        <v>40.722355</v>
      </c>
      <c r="G727">
        <v>-73.990746000000001</v>
      </c>
      <c r="H727">
        <v>59653997</v>
      </c>
      <c r="I727" t="s">
        <v>131</v>
      </c>
    </row>
    <row r="728" spans="1:9" x14ac:dyDescent="0.25">
      <c r="A728">
        <v>7391083800</v>
      </c>
      <c r="B728" t="s">
        <v>976</v>
      </c>
      <c r="C728" t="s">
        <v>128</v>
      </c>
      <c r="D728" t="s">
        <v>129</v>
      </c>
      <c r="E728" t="s">
        <v>977</v>
      </c>
      <c r="F728">
        <v>40.722355</v>
      </c>
      <c r="G728">
        <v>-73.990746000000001</v>
      </c>
      <c r="H728">
        <v>59653997</v>
      </c>
      <c r="I728" t="s">
        <v>131</v>
      </c>
    </row>
    <row r="729" spans="1:9" x14ac:dyDescent="0.25">
      <c r="A729">
        <v>7391082545</v>
      </c>
      <c r="B729" t="s">
        <v>976</v>
      </c>
      <c r="C729" t="s">
        <v>128</v>
      </c>
      <c r="D729" t="s">
        <v>129</v>
      </c>
      <c r="E729" t="s">
        <v>977</v>
      </c>
      <c r="F729">
        <v>40.722355</v>
      </c>
      <c r="G729">
        <v>-73.990746000000001</v>
      </c>
      <c r="H729">
        <v>59653997</v>
      </c>
      <c r="I729" t="s">
        <v>131</v>
      </c>
    </row>
    <row r="730" spans="1:9" x14ac:dyDescent="0.25">
      <c r="A730">
        <v>7937996808</v>
      </c>
      <c r="B730" t="s">
        <v>978</v>
      </c>
      <c r="C730" t="s">
        <v>128</v>
      </c>
      <c r="D730" t="s">
        <v>129</v>
      </c>
      <c r="E730" t="s">
        <v>979</v>
      </c>
      <c r="F730">
        <v>40.720725999999999</v>
      </c>
      <c r="G730">
        <v>-73.990684999999999</v>
      </c>
      <c r="H730">
        <v>59653999</v>
      </c>
      <c r="I730" t="s">
        <v>131</v>
      </c>
    </row>
    <row r="731" spans="1:9" x14ac:dyDescent="0.25">
      <c r="A731">
        <v>7937991719</v>
      </c>
      <c r="B731" t="s">
        <v>980</v>
      </c>
      <c r="C731" t="s">
        <v>128</v>
      </c>
      <c r="D731" t="s">
        <v>129</v>
      </c>
      <c r="E731" t="s">
        <v>981</v>
      </c>
      <c r="F731">
        <v>40.720573000000002</v>
      </c>
      <c r="G731">
        <v>-73.990650000000002</v>
      </c>
      <c r="H731">
        <v>59654003</v>
      </c>
      <c r="I731" t="s">
        <v>131</v>
      </c>
    </row>
    <row r="732" spans="1:9" x14ac:dyDescent="0.25">
      <c r="A732">
        <v>7937993054</v>
      </c>
      <c r="B732" t="s">
        <v>982</v>
      </c>
      <c r="C732" t="s">
        <v>128</v>
      </c>
      <c r="D732" t="s">
        <v>129</v>
      </c>
      <c r="E732" t="s">
        <v>983</v>
      </c>
      <c r="F732">
        <v>40.719166000000001</v>
      </c>
      <c r="G732">
        <v>-73.990620000000007</v>
      </c>
      <c r="H732">
        <v>59654020</v>
      </c>
      <c r="I732" t="s">
        <v>134</v>
      </c>
    </row>
    <row r="733" spans="1:9" x14ac:dyDescent="0.25">
      <c r="A733">
        <v>7391083483</v>
      </c>
      <c r="B733" t="s">
        <v>984</v>
      </c>
      <c r="C733" t="s">
        <v>128</v>
      </c>
      <c r="D733" t="s">
        <v>129</v>
      </c>
      <c r="E733" t="s">
        <v>985</v>
      </c>
      <c r="F733">
        <v>40.720641999999998</v>
      </c>
      <c r="G733">
        <v>-73.990616000000003</v>
      </c>
      <c r="H733">
        <v>59654003</v>
      </c>
      <c r="I733" t="s">
        <v>131</v>
      </c>
    </row>
    <row r="734" spans="1:9" x14ac:dyDescent="0.25">
      <c r="A734">
        <v>7937992980</v>
      </c>
      <c r="B734" t="s">
        <v>986</v>
      </c>
      <c r="C734" t="s">
        <v>128</v>
      </c>
      <c r="D734" t="s">
        <v>129</v>
      </c>
      <c r="E734" t="s">
        <v>987</v>
      </c>
      <c r="F734">
        <v>40.717564000000003</v>
      </c>
      <c r="G734">
        <v>-73.990600000000001</v>
      </c>
      <c r="H734">
        <v>59654031</v>
      </c>
      <c r="I734" t="s">
        <v>134</v>
      </c>
    </row>
    <row r="735" spans="1:9" x14ac:dyDescent="0.25">
      <c r="A735">
        <v>7937993029</v>
      </c>
      <c r="B735" t="s">
        <v>986</v>
      </c>
      <c r="C735" t="s">
        <v>128</v>
      </c>
      <c r="D735" t="s">
        <v>129</v>
      </c>
      <c r="E735" t="s">
        <v>987</v>
      </c>
      <c r="F735">
        <v>40.717564000000003</v>
      </c>
      <c r="G735">
        <v>-73.990600000000001</v>
      </c>
      <c r="H735">
        <v>59654031</v>
      </c>
      <c r="I735" t="s">
        <v>134</v>
      </c>
    </row>
    <row r="736" spans="1:9" x14ac:dyDescent="0.25">
      <c r="A736">
        <v>7937993121</v>
      </c>
      <c r="B736" t="s">
        <v>986</v>
      </c>
      <c r="C736" t="s">
        <v>128</v>
      </c>
      <c r="D736" t="s">
        <v>129</v>
      </c>
      <c r="E736" t="s">
        <v>987</v>
      </c>
      <c r="F736">
        <v>40.717564000000003</v>
      </c>
      <c r="G736">
        <v>-73.990600000000001</v>
      </c>
      <c r="H736">
        <v>59654031</v>
      </c>
      <c r="I736" t="s">
        <v>134</v>
      </c>
    </row>
    <row r="737" spans="1:9" x14ac:dyDescent="0.25">
      <c r="A737">
        <v>7937993066</v>
      </c>
      <c r="B737" t="s">
        <v>988</v>
      </c>
      <c r="C737" t="s">
        <v>128</v>
      </c>
      <c r="D737" t="s">
        <v>129</v>
      </c>
      <c r="E737" t="s">
        <v>989</v>
      </c>
      <c r="F737">
        <v>40.719242000000001</v>
      </c>
      <c r="G737">
        <v>-73.990584999999996</v>
      </c>
      <c r="H737">
        <v>59654020</v>
      </c>
      <c r="I737" t="s">
        <v>134</v>
      </c>
    </row>
    <row r="738" spans="1:9" x14ac:dyDescent="0.25">
      <c r="A738">
        <v>7391084610</v>
      </c>
      <c r="B738" t="s">
        <v>990</v>
      </c>
      <c r="C738" t="s">
        <v>128</v>
      </c>
      <c r="D738" t="s">
        <v>129</v>
      </c>
      <c r="E738" t="s">
        <v>991</v>
      </c>
      <c r="F738">
        <v>40.722014999999999</v>
      </c>
      <c r="G738">
        <v>-73.990549999999999</v>
      </c>
      <c r="H738">
        <v>59653996</v>
      </c>
      <c r="I738" t="s">
        <v>131</v>
      </c>
    </row>
    <row r="739" spans="1:9" x14ac:dyDescent="0.25">
      <c r="A739">
        <v>7937993789</v>
      </c>
      <c r="B739" t="s">
        <v>992</v>
      </c>
      <c r="C739" t="s">
        <v>128</v>
      </c>
      <c r="D739" t="s">
        <v>129</v>
      </c>
      <c r="E739" t="s">
        <v>993</v>
      </c>
      <c r="F739">
        <v>40.724094000000001</v>
      </c>
      <c r="G739">
        <v>-73.990539999999996</v>
      </c>
      <c r="H739">
        <v>59653949</v>
      </c>
      <c r="I739" t="s">
        <v>131</v>
      </c>
    </row>
    <row r="740" spans="1:9" x14ac:dyDescent="0.25">
      <c r="A740">
        <v>7937997620</v>
      </c>
      <c r="B740" t="s">
        <v>994</v>
      </c>
      <c r="C740" t="s">
        <v>128</v>
      </c>
      <c r="D740" t="s">
        <v>129</v>
      </c>
      <c r="E740" t="s">
        <v>995</v>
      </c>
      <c r="F740">
        <v>40.724040000000002</v>
      </c>
      <c r="G740">
        <v>-73.99042</v>
      </c>
      <c r="H740">
        <v>59653949</v>
      </c>
      <c r="I740" t="s">
        <v>131</v>
      </c>
    </row>
    <row r="741" spans="1:9" x14ac:dyDescent="0.25">
      <c r="A741">
        <v>7937998120</v>
      </c>
      <c r="B741" t="s">
        <v>996</v>
      </c>
      <c r="C741" t="s">
        <v>128</v>
      </c>
      <c r="D741" t="s">
        <v>129</v>
      </c>
      <c r="E741" t="s">
        <v>997</v>
      </c>
      <c r="F741">
        <v>40.720750000000002</v>
      </c>
      <c r="G741">
        <v>-73.990369999999999</v>
      </c>
      <c r="H741">
        <v>59654004</v>
      </c>
      <c r="I741" t="s">
        <v>134</v>
      </c>
    </row>
    <row r="742" spans="1:9" x14ac:dyDescent="0.25">
      <c r="A742">
        <v>7937998118</v>
      </c>
      <c r="B742" t="s">
        <v>996</v>
      </c>
      <c r="C742" t="s">
        <v>128</v>
      </c>
      <c r="D742" t="s">
        <v>129</v>
      </c>
      <c r="E742" t="s">
        <v>997</v>
      </c>
      <c r="F742">
        <v>40.720750000000002</v>
      </c>
      <c r="G742">
        <v>-73.990369999999999</v>
      </c>
      <c r="H742">
        <v>59654004</v>
      </c>
      <c r="I742" t="s">
        <v>134</v>
      </c>
    </row>
    <row r="743" spans="1:9" x14ac:dyDescent="0.25">
      <c r="A743">
        <v>7937998106</v>
      </c>
      <c r="B743" t="s">
        <v>996</v>
      </c>
      <c r="C743" t="s">
        <v>128</v>
      </c>
      <c r="D743" t="s">
        <v>129</v>
      </c>
      <c r="E743" t="s">
        <v>997</v>
      </c>
      <c r="F743">
        <v>40.720750000000002</v>
      </c>
      <c r="G743">
        <v>-73.990369999999999</v>
      </c>
      <c r="H743">
        <v>59654004</v>
      </c>
      <c r="I743" t="s">
        <v>134</v>
      </c>
    </row>
    <row r="744" spans="1:9" x14ac:dyDescent="0.25">
      <c r="A744">
        <v>7937995786</v>
      </c>
      <c r="B744" t="s">
        <v>996</v>
      </c>
      <c r="C744" t="s">
        <v>128</v>
      </c>
      <c r="D744" t="s">
        <v>129</v>
      </c>
      <c r="E744" t="s">
        <v>997</v>
      </c>
      <c r="F744">
        <v>40.720750000000002</v>
      </c>
      <c r="G744">
        <v>-73.990369999999999</v>
      </c>
      <c r="H744">
        <v>59654004</v>
      </c>
      <c r="I744" t="s">
        <v>134</v>
      </c>
    </row>
    <row r="745" spans="1:9" x14ac:dyDescent="0.25">
      <c r="A745">
        <v>7937996353</v>
      </c>
      <c r="B745" t="s">
        <v>996</v>
      </c>
      <c r="C745" t="s">
        <v>128</v>
      </c>
      <c r="D745" t="s">
        <v>129</v>
      </c>
      <c r="E745" t="s">
        <v>997</v>
      </c>
      <c r="F745">
        <v>40.720750000000002</v>
      </c>
      <c r="G745">
        <v>-73.990369999999999</v>
      </c>
      <c r="H745">
        <v>59654004</v>
      </c>
      <c r="I745" t="s">
        <v>134</v>
      </c>
    </row>
    <row r="746" spans="1:9" x14ac:dyDescent="0.25">
      <c r="A746">
        <v>7937991902</v>
      </c>
      <c r="B746" t="s">
        <v>998</v>
      </c>
      <c r="C746" t="s">
        <v>128</v>
      </c>
      <c r="D746" t="s">
        <v>129</v>
      </c>
      <c r="E746" t="s">
        <v>999</v>
      </c>
      <c r="F746">
        <v>40.721960000000003</v>
      </c>
      <c r="G746">
        <v>-73.990364</v>
      </c>
      <c r="H746">
        <v>59653996</v>
      </c>
      <c r="I746" t="s">
        <v>131</v>
      </c>
    </row>
    <row r="747" spans="1:9" x14ac:dyDescent="0.25">
      <c r="A747">
        <v>7937995725</v>
      </c>
      <c r="B747" t="s">
        <v>1000</v>
      </c>
      <c r="C747" t="s">
        <v>128</v>
      </c>
      <c r="D747" t="s">
        <v>129</v>
      </c>
      <c r="E747" t="s">
        <v>1001</v>
      </c>
      <c r="F747">
        <v>40.719684999999998</v>
      </c>
      <c r="G747">
        <v>-73.990364</v>
      </c>
      <c r="H747">
        <v>59654091</v>
      </c>
      <c r="I747" t="s">
        <v>134</v>
      </c>
    </row>
    <row r="748" spans="1:9" x14ac:dyDescent="0.25">
      <c r="A748">
        <v>7937995920</v>
      </c>
      <c r="B748" t="s">
        <v>1000</v>
      </c>
      <c r="C748" t="s">
        <v>128</v>
      </c>
      <c r="D748" t="s">
        <v>129</v>
      </c>
      <c r="E748" t="s">
        <v>1001</v>
      </c>
      <c r="F748">
        <v>40.719684999999998</v>
      </c>
      <c r="G748">
        <v>-73.990364</v>
      </c>
      <c r="H748">
        <v>59654091</v>
      </c>
      <c r="I748" t="s">
        <v>134</v>
      </c>
    </row>
    <row r="749" spans="1:9" x14ac:dyDescent="0.25">
      <c r="A749">
        <v>7937991860</v>
      </c>
      <c r="B749" t="s">
        <v>998</v>
      </c>
      <c r="C749" t="s">
        <v>128</v>
      </c>
      <c r="D749" t="s">
        <v>129</v>
      </c>
      <c r="E749" t="s">
        <v>999</v>
      </c>
      <c r="F749">
        <v>40.721960000000003</v>
      </c>
      <c r="G749">
        <v>-73.990364</v>
      </c>
      <c r="H749">
        <v>59653996</v>
      </c>
      <c r="I749" t="s">
        <v>131</v>
      </c>
    </row>
    <row r="750" spans="1:9" x14ac:dyDescent="0.25">
      <c r="A750">
        <v>7391083124</v>
      </c>
      <c r="B750" t="s">
        <v>1002</v>
      </c>
      <c r="C750" t="s">
        <v>128</v>
      </c>
      <c r="D750" t="s">
        <v>129</v>
      </c>
      <c r="E750" t="s">
        <v>1003</v>
      </c>
      <c r="F750">
        <v>40.725079999999998</v>
      </c>
      <c r="G750">
        <v>-73.990319999999997</v>
      </c>
      <c r="H750">
        <v>59654053</v>
      </c>
      <c r="I750" t="s">
        <v>134</v>
      </c>
    </row>
    <row r="751" spans="1:9" x14ac:dyDescent="0.25">
      <c r="A751">
        <v>7391086204</v>
      </c>
      <c r="B751" t="s">
        <v>1004</v>
      </c>
      <c r="C751" t="s">
        <v>128</v>
      </c>
      <c r="D751" t="s">
        <v>129</v>
      </c>
      <c r="E751" t="s">
        <v>1005</v>
      </c>
      <c r="F751">
        <v>40.723987999999999</v>
      </c>
      <c r="G751">
        <v>-73.990290000000002</v>
      </c>
      <c r="H751">
        <v>59653949</v>
      </c>
      <c r="I751" t="s">
        <v>131</v>
      </c>
    </row>
    <row r="752" spans="1:9" x14ac:dyDescent="0.25">
      <c r="A752">
        <v>7937995142</v>
      </c>
      <c r="B752" t="s">
        <v>1004</v>
      </c>
      <c r="C752" t="s">
        <v>128</v>
      </c>
      <c r="D752" t="s">
        <v>129</v>
      </c>
      <c r="E752" t="s">
        <v>1005</v>
      </c>
      <c r="F752">
        <v>40.723987999999999</v>
      </c>
      <c r="G752">
        <v>-73.990290000000002</v>
      </c>
      <c r="H752">
        <v>59653949</v>
      </c>
      <c r="I752" t="s">
        <v>131</v>
      </c>
    </row>
    <row r="753" spans="1:9" x14ac:dyDescent="0.25">
      <c r="A753">
        <v>7937992979</v>
      </c>
      <c r="B753" t="s">
        <v>1006</v>
      </c>
      <c r="C753" t="s">
        <v>128</v>
      </c>
      <c r="D753" t="s">
        <v>129</v>
      </c>
      <c r="E753" t="s">
        <v>1007</v>
      </c>
      <c r="F753">
        <v>40.718339999999998</v>
      </c>
      <c r="G753">
        <v>-73.990200000000002</v>
      </c>
      <c r="H753">
        <v>59654109</v>
      </c>
      <c r="I753" t="s">
        <v>134</v>
      </c>
    </row>
    <row r="754" spans="1:9" x14ac:dyDescent="0.25">
      <c r="A754">
        <v>7391084608</v>
      </c>
      <c r="B754" t="s">
        <v>1008</v>
      </c>
      <c r="C754" t="s">
        <v>128</v>
      </c>
      <c r="D754" t="s">
        <v>129</v>
      </c>
      <c r="E754" t="s">
        <v>1009</v>
      </c>
      <c r="F754">
        <v>40.72334</v>
      </c>
      <c r="G754">
        <v>-73.990170000000006</v>
      </c>
      <c r="H754">
        <v>59653998</v>
      </c>
      <c r="I754" t="s">
        <v>131</v>
      </c>
    </row>
    <row r="755" spans="1:9" x14ac:dyDescent="0.25">
      <c r="A755">
        <v>7937999445</v>
      </c>
      <c r="B755" t="s">
        <v>1010</v>
      </c>
      <c r="C755" t="s">
        <v>128</v>
      </c>
      <c r="D755" t="s">
        <v>129</v>
      </c>
      <c r="E755" t="s">
        <v>1011</v>
      </c>
      <c r="F755">
        <v>40.720683999999999</v>
      </c>
      <c r="G755">
        <v>-73.990166000000002</v>
      </c>
      <c r="H755">
        <v>59654004</v>
      </c>
      <c r="I755" t="s">
        <v>134</v>
      </c>
    </row>
    <row r="756" spans="1:9" x14ac:dyDescent="0.25">
      <c r="A756">
        <v>7391083112</v>
      </c>
      <c r="B756" t="s">
        <v>1012</v>
      </c>
      <c r="C756" t="s">
        <v>128</v>
      </c>
      <c r="D756" t="s">
        <v>129</v>
      </c>
      <c r="E756" t="s">
        <v>1013</v>
      </c>
      <c r="F756">
        <v>40.725383999999998</v>
      </c>
      <c r="G756">
        <v>-73.990099999999998</v>
      </c>
      <c r="H756">
        <v>59654053</v>
      </c>
      <c r="I756" t="s">
        <v>134</v>
      </c>
    </row>
    <row r="757" spans="1:9" x14ac:dyDescent="0.25">
      <c r="A757">
        <v>7937996626</v>
      </c>
      <c r="B757" t="s">
        <v>1014</v>
      </c>
      <c r="C757" t="s">
        <v>128</v>
      </c>
      <c r="D757" t="s">
        <v>129</v>
      </c>
      <c r="E757" t="s">
        <v>1015</v>
      </c>
      <c r="F757">
        <v>40.716957000000001</v>
      </c>
      <c r="G757">
        <v>-73.990089999999995</v>
      </c>
      <c r="H757">
        <v>59654034</v>
      </c>
      <c r="I757" t="s">
        <v>131</v>
      </c>
    </row>
    <row r="758" spans="1:9" x14ac:dyDescent="0.25">
      <c r="A758">
        <v>7391084890</v>
      </c>
      <c r="B758" t="s">
        <v>1016</v>
      </c>
      <c r="C758" t="s">
        <v>128</v>
      </c>
      <c r="D758" t="s">
        <v>129</v>
      </c>
      <c r="E758" t="s">
        <v>1017</v>
      </c>
      <c r="F758">
        <v>40.722259999999999</v>
      </c>
      <c r="G758">
        <v>-73.989943999999994</v>
      </c>
      <c r="H758">
        <v>59654082</v>
      </c>
      <c r="I758" t="s">
        <v>134</v>
      </c>
    </row>
    <row r="759" spans="1:9" x14ac:dyDescent="0.25">
      <c r="A759">
        <v>7391083100</v>
      </c>
      <c r="B759" t="s">
        <v>1018</v>
      </c>
      <c r="C759" t="s">
        <v>128</v>
      </c>
      <c r="D759" t="s">
        <v>129</v>
      </c>
      <c r="E759" t="s">
        <v>1019</v>
      </c>
      <c r="F759">
        <v>40.725450000000002</v>
      </c>
      <c r="G759">
        <v>-73.989879999999999</v>
      </c>
      <c r="H759">
        <v>59654053</v>
      </c>
      <c r="I759" t="s">
        <v>131</v>
      </c>
    </row>
    <row r="760" spans="1:9" x14ac:dyDescent="0.25">
      <c r="A760">
        <v>7937993030</v>
      </c>
      <c r="B760" t="s">
        <v>1020</v>
      </c>
      <c r="C760" t="s">
        <v>128</v>
      </c>
      <c r="D760" t="s">
        <v>129</v>
      </c>
      <c r="E760" t="s">
        <v>1021</v>
      </c>
      <c r="F760">
        <v>40.718074999999999</v>
      </c>
      <c r="G760">
        <v>-73.989875999999995</v>
      </c>
      <c r="H760">
        <v>59654032</v>
      </c>
      <c r="I760" t="s">
        <v>131</v>
      </c>
    </row>
    <row r="761" spans="1:9" x14ac:dyDescent="0.25">
      <c r="A761">
        <v>7937993005</v>
      </c>
      <c r="B761" t="s">
        <v>1022</v>
      </c>
      <c r="C761" t="s">
        <v>128</v>
      </c>
      <c r="D761" t="s">
        <v>129</v>
      </c>
      <c r="E761" t="s">
        <v>1023</v>
      </c>
      <c r="F761">
        <v>40.715477</v>
      </c>
      <c r="G761">
        <v>-73.989869999999996</v>
      </c>
      <c r="H761">
        <v>59654287</v>
      </c>
      <c r="I761" t="s">
        <v>134</v>
      </c>
    </row>
    <row r="762" spans="1:9" x14ac:dyDescent="0.25">
      <c r="A762">
        <v>7937996640</v>
      </c>
      <c r="B762" t="s">
        <v>1024</v>
      </c>
      <c r="C762" t="s">
        <v>128</v>
      </c>
      <c r="D762" t="s">
        <v>129</v>
      </c>
      <c r="E762" t="s">
        <v>1025</v>
      </c>
      <c r="F762">
        <v>40.719405999999999</v>
      </c>
      <c r="G762">
        <v>-73.989654999999999</v>
      </c>
      <c r="H762">
        <v>59654111</v>
      </c>
      <c r="I762" t="s">
        <v>134</v>
      </c>
    </row>
    <row r="763" spans="1:9" x14ac:dyDescent="0.25">
      <c r="A763">
        <v>7937999457</v>
      </c>
      <c r="B763" t="s">
        <v>1026</v>
      </c>
      <c r="C763" t="s">
        <v>128</v>
      </c>
      <c r="D763" t="s">
        <v>129</v>
      </c>
      <c r="E763" t="s">
        <v>1027</v>
      </c>
      <c r="F763">
        <v>40.7211</v>
      </c>
      <c r="G763">
        <v>-73.989624000000006</v>
      </c>
      <c r="H763">
        <v>59654089</v>
      </c>
      <c r="I763" t="s">
        <v>134</v>
      </c>
    </row>
    <row r="764" spans="1:9" x14ac:dyDescent="0.25">
      <c r="A764">
        <v>7937991914</v>
      </c>
      <c r="B764" t="s">
        <v>1026</v>
      </c>
      <c r="C764" t="s">
        <v>128</v>
      </c>
      <c r="D764" t="s">
        <v>129</v>
      </c>
      <c r="E764" t="s">
        <v>1027</v>
      </c>
      <c r="F764">
        <v>40.7211</v>
      </c>
      <c r="G764">
        <v>-73.989624000000006</v>
      </c>
      <c r="H764">
        <v>59654089</v>
      </c>
      <c r="I764" t="s">
        <v>134</v>
      </c>
    </row>
    <row r="765" spans="1:9" x14ac:dyDescent="0.25">
      <c r="A765">
        <v>7937995713</v>
      </c>
      <c r="B765" t="s">
        <v>1026</v>
      </c>
      <c r="C765" t="s">
        <v>128</v>
      </c>
      <c r="D765" t="s">
        <v>129</v>
      </c>
      <c r="E765" t="s">
        <v>1027</v>
      </c>
      <c r="F765">
        <v>40.7211</v>
      </c>
      <c r="G765">
        <v>-73.989624000000006</v>
      </c>
      <c r="H765">
        <v>59654089</v>
      </c>
      <c r="I765" t="s">
        <v>134</v>
      </c>
    </row>
    <row r="766" spans="1:9" x14ac:dyDescent="0.25">
      <c r="A766">
        <v>7932310090</v>
      </c>
      <c r="B766" t="s">
        <v>1026</v>
      </c>
      <c r="C766" t="s">
        <v>128</v>
      </c>
      <c r="D766" t="s">
        <v>129</v>
      </c>
      <c r="E766" t="s">
        <v>1027</v>
      </c>
      <c r="F766">
        <v>40.7211</v>
      </c>
      <c r="G766">
        <v>-73.989624000000006</v>
      </c>
      <c r="H766">
        <v>59654089</v>
      </c>
      <c r="I766" t="s">
        <v>134</v>
      </c>
    </row>
    <row r="767" spans="1:9" x14ac:dyDescent="0.25">
      <c r="A767">
        <v>7391085613</v>
      </c>
      <c r="B767" t="s">
        <v>1026</v>
      </c>
      <c r="C767" t="s">
        <v>128</v>
      </c>
      <c r="D767" t="s">
        <v>129</v>
      </c>
      <c r="E767" t="s">
        <v>1027</v>
      </c>
      <c r="F767">
        <v>40.7211</v>
      </c>
      <c r="G767">
        <v>-73.989624000000006</v>
      </c>
      <c r="H767">
        <v>59654089</v>
      </c>
      <c r="I767" t="s">
        <v>134</v>
      </c>
    </row>
    <row r="768" spans="1:9" x14ac:dyDescent="0.25">
      <c r="A768">
        <v>7391083793</v>
      </c>
      <c r="B768" t="s">
        <v>1028</v>
      </c>
      <c r="C768" t="s">
        <v>128</v>
      </c>
      <c r="D768" t="s">
        <v>129</v>
      </c>
      <c r="E768" t="s">
        <v>1029</v>
      </c>
      <c r="F768">
        <v>40.721153000000001</v>
      </c>
      <c r="G768">
        <v>-73.989590000000007</v>
      </c>
      <c r="H768">
        <v>59654089</v>
      </c>
      <c r="I768" t="s">
        <v>134</v>
      </c>
    </row>
    <row r="769" spans="1:9" x14ac:dyDescent="0.25">
      <c r="A769">
        <v>7391084888</v>
      </c>
      <c r="B769" t="s">
        <v>1028</v>
      </c>
      <c r="C769" t="s">
        <v>128</v>
      </c>
      <c r="D769" t="s">
        <v>129</v>
      </c>
      <c r="E769" t="s">
        <v>1029</v>
      </c>
      <c r="F769">
        <v>40.721153000000001</v>
      </c>
      <c r="G769">
        <v>-73.989590000000007</v>
      </c>
      <c r="H769">
        <v>59654089</v>
      </c>
      <c r="I769" t="s">
        <v>134</v>
      </c>
    </row>
    <row r="770" spans="1:9" x14ac:dyDescent="0.25">
      <c r="A770">
        <v>7391085601</v>
      </c>
      <c r="B770" t="s">
        <v>1028</v>
      </c>
      <c r="C770" t="s">
        <v>128</v>
      </c>
      <c r="D770" t="s">
        <v>129</v>
      </c>
      <c r="E770" t="s">
        <v>1029</v>
      </c>
      <c r="F770">
        <v>40.721153000000001</v>
      </c>
      <c r="G770">
        <v>-73.989590000000007</v>
      </c>
      <c r="H770">
        <v>59654089</v>
      </c>
      <c r="I770" t="s">
        <v>134</v>
      </c>
    </row>
    <row r="771" spans="1:9" x14ac:dyDescent="0.25">
      <c r="A771">
        <v>7937995750</v>
      </c>
      <c r="B771" t="s">
        <v>1030</v>
      </c>
      <c r="C771" t="s">
        <v>128</v>
      </c>
      <c r="D771" t="s">
        <v>129</v>
      </c>
      <c r="E771" t="s">
        <v>1031</v>
      </c>
      <c r="F771">
        <v>40.719566</v>
      </c>
      <c r="G771">
        <v>-73.989570000000001</v>
      </c>
      <c r="H771">
        <v>59654111</v>
      </c>
      <c r="I771" t="s">
        <v>134</v>
      </c>
    </row>
    <row r="772" spans="1:9" x14ac:dyDescent="0.25">
      <c r="A772">
        <v>7932310106</v>
      </c>
      <c r="B772" t="s">
        <v>1032</v>
      </c>
      <c r="C772" t="s">
        <v>128</v>
      </c>
      <c r="D772" t="s">
        <v>129</v>
      </c>
      <c r="E772" t="s">
        <v>1033</v>
      </c>
      <c r="F772">
        <v>40.721268000000002</v>
      </c>
      <c r="G772">
        <v>-73.989530000000002</v>
      </c>
      <c r="H772">
        <v>59654089</v>
      </c>
      <c r="I772" t="s">
        <v>134</v>
      </c>
    </row>
    <row r="773" spans="1:9" x14ac:dyDescent="0.25">
      <c r="A773">
        <v>7391084580</v>
      </c>
      <c r="B773" t="s">
        <v>1032</v>
      </c>
      <c r="C773" t="s">
        <v>128</v>
      </c>
      <c r="D773" t="s">
        <v>129</v>
      </c>
      <c r="E773" t="s">
        <v>1033</v>
      </c>
      <c r="F773">
        <v>40.721268000000002</v>
      </c>
      <c r="G773">
        <v>-73.989530000000002</v>
      </c>
      <c r="H773">
        <v>59654089</v>
      </c>
      <c r="I773" t="s">
        <v>134</v>
      </c>
    </row>
    <row r="774" spans="1:9" x14ac:dyDescent="0.25">
      <c r="A774">
        <v>7937993078</v>
      </c>
      <c r="B774" t="s">
        <v>1034</v>
      </c>
      <c r="C774" t="s">
        <v>128</v>
      </c>
      <c r="D774" t="s">
        <v>129</v>
      </c>
      <c r="E774" t="s">
        <v>1035</v>
      </c>
      <c r="F774">
        <v>40.717939999999999</v>
      </c>
      <c r="G774">
        <v>-73.989525</v>
      </c>
      <c r="H774">
        <v>59654113</v>
      </c>
      <c r="I774" t="s">
        <v>134</v>
      </c>
    </row>
    <row r="775" spans="1:9" hidden="1" x14ac:dyDescent="0.25">
      <c r="A775">
        <v>7937996936</v>
      </c>
      <c r="B775" t="s">
        <v>1036</v>
      </c>
      <c r="C775" t="s">
        <v>173</v>
      </c>
    </row>
    <row r="776" spans="1:9" x14ac:dyDescent="0.25">
      <c r="A776">
        <v>7937996638</v>
      </c>
      <c r="B776" t="s">
        <v>1037</v>
      </c>
      <c r="C776" t="s">
        <v>128</v>
      </c>
      <c r="D776" t="s">
        <v>129</v>
      </c>
      <c r="E776" t="s">
        <v>1038</v>
      </c>
      <c r="F776">
        <v>40.717849999999999</v>
      </c>
      <c r="G776">
        <v>-73.989525</v>
      </c>
      <c r="H776">
        <v>59654032</v>
      </c>
      <c r="I776" t="s">
        <v>134</v>
      </c>
    </row>
    <row r="777" spans="1:9" x14ac:dyDescent="0.25">
      <c r="A777">
        <v>7391085583</v>
      </c>
      <c r="B777" t="s">
        <v>1039</v>
      </c>
      <c r="C777" t="s">
        <v>128</v>
      </c>
      <c r="D777" t="s">
        <v>129</v>
      </c>
      <c r="E777" t="s">
        <v>1040</v>
      </c>
      <c r="F777">
        <v>40.721325</v>
      </c>
      <c r="G777">
        <v>-73.989500000000007</v>
      </c>
      <c r="H777">
        <v>59654089</v>
      </c>
      <c r="I777" t="s">
        <v>134</v>
      </c>
    </row>
    <row r="778" spans="1:9" x14ac:dyDescent="0.25">
      <c r="A778">
        <v>7391085595</v>
      </c>
      <c r="B778" t="s">
        <v>1039</v>
      </c>
      <c r="C778" t="s">
        <v>128</v>
      </c>
      <c r="D778" t="s">
        <v>129</v>
      </c>
      <c r="E778" t="s">
        <v>1040</v>
      </c>
      <c r="F778">
        <v>40.721325</v>
      </c>
      <c r="G778">
        <v>-73.989500000000007</v>
      </c>
      <c r="H778">
        <v>59654089</v>
      </c>
      <c r="I778" t="s">
        <v>134</v>
      </c>
    </row>
    <row r="779" spans="1:9" x14ac:dyDescent="0.25">
      <c r="A779">
        <v>7391085649</v>
      </c>
      <c r="B779" t="s">
        <v>1039</v>
      </c>
      <c r="C779" t="s">
        <v>128</v>
      </c>
      <c r="D779" t="s">
        <v>129</v>
      </c>
      <c r="E779" t="s">
        <v>1040</v>
      </c>
      <c r="F779">
        <v>40.721325</v>
      </c>
      <c r="G779">
        <v>-73.989500000000007</v>
      </c>
      <c r="H779">
        <v>59654089</v>
      </c>
      <c r="I779" t="s">
        <v>134</v>
      </c>
    </row>
    <row r="780" spans="1:9" x14ac:dyDescent="0.25">
      <c r="A780">
        <v>7937995890</v>
      </c>
      <c r="B780" t="s">
        <v>1041</v>
      </c>
      <c r="C780" t="s">
        <v>128</v>
      </c>
      <c r="D780" t="s">
        <v>129</v>
      </c>
      <c r="E780" t="s">
        <v>1042</v>
      </c>
      <c r="F780">
        <v>40.71942</v>
      </c>
      <c r="G780">
        <v>-73.989490000000004</v>
      </c>
      <c r="H780">
        <v>59654111</v>
      </c>
      <c r="I780" t="s">
        <v>131</v>
      </c>
    </row>
    <row r="781" spans="1:9" x14ac:dyDescent="0.25">
      <c r="A781">
        <v>7937995816</v>
      </c>
      <c r="B781" t="s">
        <v>1043</v>
      </c>
      <c r="C781" t="s">
        <v>128</v>
      </c>
      <c r="D781" t="s">
        <v>129</v>
      </c>
      <c r="E781" t="s">
        <v>1044</v>
      </c>
      <c r="F781">
        <v>40.718997999999999</v>
      </c>
      <c r="G781">
        <v>-73.98948</v>
      </c>
      <c r="H781">
        <v>59654110</v>
      </c>
      <c r="I781" t="s">
        <v>134</v>
      </c>
    </row>
    <row r="782" spans="1:9" x14ac:dyDescent="0.25">
      <c r="A782">
        <v>7937999469</v>
      </c>
      <c r="B782" t="s">
        <v>1045</v>
      </c>
      <c r="C782" t="s">
        <v>128</v>
      </c>
      <c r="D782" t="s">
        <v>129</v>
      </c>
      <c r="E782" t="s">
        <v>1046</v>
      </c>
      <c r="F782">
        <v>40.723132999999997</v>
      </c>
      <c r="G782">
        <v>-73.989450000000005</v>
      </c>
      <c r="H782">
        <v>59653998</v>
      </c>
      <c r="I782" t="s">
        <v>131</v>
      </c>
    </row>
    <row r="783" spans="1:9" x14ac:dyDescent="0.25">
      <c r="A783">
        <v>7391083458</v>
      </c>
      <c r="B783" t="s">
        <v>1045</v>
      </c>
      <c r="C783" t="s">
        <v>128</v>
      </c>
      <c r="D783" t="s">
        <v>129</v>
      </c>
      <c r="E783" t="s">
        <v>1046</v>
      </c>
      <c r="F783">
        <v>40.723132999999997</v>
      </c>
      <c r="G783">
        <v>-73.989450000000005</v>
      </c>
      <c r="H783">
        <v>59653998</v>
      </c>
      <c r="I783" t="s">
        <v>131</v>
      </c>
    </row>
    <row r="784" spans="1:9" x14ac:dyDescent="0.25">
      <c r="A784">
        <v>7937997059</v>
      </c>
      <c r="B784" t="s">
        <v>1045</v>
      </c>
      <c r="C784" t="s">
        <v>128</v>
      </c>
      <c r="D784" t="s">
        <v>129</v>
      </c>
      <c r="E784" t="s">
        <v>1046</v>
      </c>
      <c r="F784">
        <v>40.723132999999997</v>
      </c>
      <c r="G784">
        <v>-73.989450000000005</v>
      </c>
      <c r="H784">
        <v>59653998</v>
      </c>
      <c r="I784" t="s">
        <v>131</v>
      </c>
    </row>
    <row r="785" spans="1:9" x14ac:dyDescent="0.25">
      <c r="A785">
        <v>7938296375</v>
      </c>
      <c r="B785" t="s">
        <v>1045</v>
      </c>
      <c r="C785" t="s">
        <v>128</v>
      </c>
      <c r="D785" t="s">
        <v>129</v>
      </c>
      <c r="E785" t="s">
        <v>1046</v>
      </c>
      <c r="F785">
        <v>40.723132999999997</v>
      </c>
      <c r="G785">
        <v>-73.989450000000005</v>
      </c>
      <c r="H785">
        <v>59653998</v>
      </c>
      <c r="I785" t="s">
        <v>131</v>
      </c>
    </row>
    <row r="786" spans="1:9" x14ac:dyDescent="0.25">
      <c r="A786">
        <v>7937990909</v>
      </c>
      <c r="B786" t="s">
        <v>1045</v>
      </c>
      <c r="C786" t="s">
        <v>128</v>
      </c>
      <c r="D786" t="s">
        <v>129</v>
      </c>
      <c r="E786" t="s">
        <v>1046</v>
      </c>
      <c r="F786">
        <v>40.723132999999997</v>
      </c>
      <c r="G786">
        <v>-73.989450000000005</v>
      </c>
      <c r="H786">
        <v>59653998</v>
      </c>
      <c r="I786" t="s">
        <v>131</v>
      </c>
    </row>
    <row r="787" spans="1:9" x14ac:dyDescent="0.25">
      <c r="A787">
        <v>7937995798</v>
      </c>
      <c r="B787" t="s">
        <v>1047</v>
      </c>
      <c r="C787" t="s">
        <v>128</v>
      </c>
      <c r="D787" t="s">
        <v>129</v>
      </c>
      <c r="E787" t="s">
        <v>1048</v>
      </c>
      <c r="F787">
        <v>40.721440000000001</v>
      </c>
      <c r="G787">
        <v>-73.989440000000002</v>
      </c>
      <c r="H787">
        <v>59654089</v>
      </c>
      <c r="I787" t="s">
        <v>134</v>
      </c>
    </row>
    <row r="788" spans="1:9" hidden="1" x14ac:dyDescent="0.25">
      <c r="A788">
        <v>7937996948</v>
      </c>
      <c r="B788" t="s">
        <v>1049</v>
      </c>
      <c r="C788" t="s">
        <v>156</v>
      </c>
    </row>
    <row r="789" spans="1:9" x14ac:dyDescent="0.25">
      <c r="A789">
        <v>7391083446</v>
      </c>
      <c r="B789" t="s">
        <v>1050</v>
      </c>
      <c r="C789" t="s">
        <v>128</v>
      </c>
      <c r="D789" t="s">
        <v>129</v>
      </c>
      <c r="E789" t="s">
        <v>1051</v>
      </c>
      <c r="F789">
        <v>40.723117999999999</v>
      </c>
      <c r="G789">
        <v>-73.989400000000003</v>
      </c>
      <c r="H789">
        <v>59654083</v>
      </c>
      <c r="I789" t="s">
        <v>131</v>
      </c>
    </row>
    <row r="790" spans="1:9" x14ac:dyDescent="0.25">
      <c r="A790">
        <v>7937997590</v>
      </c>
      <c r="B790" t="s">
        <v>1050</v>
      </c>
      <c r="C790" t="s">
        <v>128</v>
      </c>
      <c r="D790" t="s">
        <v>129</v>
      </c>
      <c r="E790" t="s">
        <v>1051</v>
      </c>
      <c r="F790">
        <v>40.723117999999999</v>
      </c>
      <c r="G790">
        <v>-73.989400000000003</v>
      </c>
      <c r="H790">
        <v>59654083</v>
      </c>
      <c r="I790" t="s">
        <v>131</v>
      </c>
    </row>
    <row r="791" spans="1:9" x14ac:dyDescent="0.25">
      <c r="A791">
        <v>7391083094</v>
      </c>
      <c r="B791" t="s">
        <v>1052</v>
      </c>
      <c r="C791" t="s">
        <v>128</v>
      </c>
      <c r="D791" t="s">
        <v>129</v>
      </c>
      <c r="E791" t="s">
        <v>1053</v>
      </c>
      <c r="F791">
        <v>40.726112000000001</v>
      </c>
      <c r="G791">
        <v>-73.989395000000002</v>
      </c>
      <c r="H791">
        <v>59654052</v>
      </c>
      <c r="I791" t="s">
        <v>131</v>
      </c>
    </row>
    <row r="792" spans="1:9" x14ac:dyDescent="0.25">
      <c r="A792">
        <v>7937996651</v>
      </c>
      <c r="B792" t="s">
        <v>1054</v>
      </c>
      <c r="C792" t="s">
        <v>128</v>
      </c>
      <c r="D792" t="s">
        <v>129</v>
      </c>
      <c r="E792" t="s">
        <v>1055</v>
      </c>
      <c r="F792">
        <v>40.719966999999997</v>
      </c>
      <c r="G792">
        <v>-73.989365000000006</v>
      </c>
      <c r="H792">
        <v>59654111</v>
      </c>
      <c r="I792" t="s">
        <v>134</v>
      </c>
    </row>
    <row r="793" spans="1:9" x14ac:dyDescent="0.25">
      <c r="A793">
        <v>7391082028</v>
      </c>
      <c r="B793" t="s">
        <v>1056</v>
      </c>
      <c r="C793" t="s">
        <v>128</v>
      </c>
      <c r="D793" t="s">
        <v>129</v>
      </c>
      <c r="E793" t="s">
        <v>1057</v>
      </c>
      <c r="F793">
        <v>40.720837000000003</v>
      </c>
      <c r="G793">
        <v>-73.989350000000002</v>
      </c>
      <c r="H793">
        <v>59654095</v>
      </c>
      <c r="I793" t="s">
        <v>131</v>
      </c>
    </row>
    <row r="794" spans="1:9" x14ac:dyDescent="0.25">
      <c r="A794">
        <v>7391083689</v>
      </c>
      <c r="B794" t="s">
        <v>1058</v>
      </c>
      <c r="C794" t="s">
        <v>128</v>
      </c>
      <c r="D794" t="s">
        <v>129</v>
      </c>
      <c r="E794" t="s">
        <v>1059</v>
      </c>
      <c r="F794">
        <v>40.721663999999997</v>
      </c>
      <c r="G794">
        <v>-73.989320000000006</v>
      </c>
      <c r="H794">
        <v>59654089</v>
      </c>
      <c r="I794" t="s">
        <v>134</v>
      </c>
    </row>
    <row r="795" spans="1:9" x14ac:dyDescent="0.25">
      <c r="A795">
        <v>7391083677</v>
      </c>
      <c r="B795" t="s">
        <v>1058</v>
      </c>
      <c r="C795" t="s">
        <v>128</v>
      </c>
      <c r="D795" t="s">
        <v>129</v>
      </c>
      <c r="E795" t="s">
        <v>1059</v>
      </c>
      <c r="F795">
        <v>40.721663999999997</v>
      </c>
      <c r="G795">
        <v>-73.989320000000006</v>
      </c>
      <c r="H795">
        <v>59654089</v>
      </c>
      <c r="I795" t="s">
        <v>134</v>
      </c>
    </row>
    <row r="796" spans="1:9" x14ac:dyDescent="0.25">
      <c r="A796">
        <v>7391083082</v>
      </c>
      <c r="B796" t="s">
        <v>1060</v>
      </c>
      <c r="C796" t="s">
        <v>128</v>
      </c>
      <c r="D796" t="s">
        <v>129</v>
      </c>
      <c r="E796" t="s">
        <v>1061</v>
      </c>
      <c r="F796">
        <v>40.726073999999997</v>
      </c>
      <c r="G796">
        <v>-73.9893</v>
      </c>
      <c r="H796">
        <v>59654052</v>
      </c>
      <c r="I796" t="s">
        <v>131</v>
      </c>
    </row>
    <row r="797" spans="1:9" x14ac:dyDescent="0.25">
      <c r="A797">
        <v>7937992566</v>
      </c>
      <c r="B797" t="s">
        <v>1062</v>
      </c>
      <c r="C797" t="s">
        <v>128</v>
      </c>
      <c r="D797" t="s">
        <v>129</v>
      </c>
      <c r="E797" t="s">
        <v>1063</v>
      </c>
      <c r="F797">
        <v>40.719799999999999</v>
      </c>
      <c r="G797">
        <v>-73.989295999999996</v>
      </c>
      <c r="H797">
        <v>59654111</v>
      </c>
      <c r="I797" t="s">
        <v>131</v>
      </c>
    </row>
    <row r="798" spans="1:9" x14ac:dyDescent="0.25">
      <c r="A798">
        <v>7937993250</v>
      </c>
      <c r="B798" t="s">
        <v>1064</v>
      </c>
      <c r="C798" t="s">
        <v>128</v>
      </c>
      <c r="D798" t="s">
        <v>129</v>
      </c>
      <c r="E798" t="s">
        <v>1065</v>
      </c>
      <c r="F798">
        <v>40.723697999999999</v>
      </c>
      <c r="G798">
        <v>-73.989295999999996</v>
      </c>
      <c r="H798">
        <v>59653949</v>
      </c>
      <c r="I798" t="s">
        <v>134</v>
      </c>
    </row>
    <row r="799" spans="1:9" x14ac:dyDescent="0.25">
      <c r="A799">
        <v>7937991800</v>
      </c>
      <c r="B799" t="s">
        <v>1062</v>
      </c>
      <c r="C799" t="s">
        <v>128</v>
      </c>
      <c r="D799" t="s">
        <v>129</v>
      </c>
      <c r="E799" t="s">
        <v>1063</v>
      </c>
      <c r="F799">
        <v>40.719799999999999</v>
      </c>
      <c r="G799">
        <v>-73.989295999999996</v>
      </c>
      <c r="H799">
        <v>59654111</v>
      </c>
      <c r="I799" t="s">
        <v>131</v>
      </c>
    </row>
    <row r="800" spans="1:9" x14ac:dyDescent="0.25">
      <c r="A800">
        <v>7937991720</v>
      </c>
      <c r="B800" t="s">
        <v>1066</v>
      </c>
      <c r="C800" t="s">
        <v>128</v>
      </c>
      <c r="D800" t="s">
        <v>129</v>
      </c>
      <c r="E800" t="s">
        <v>1067</v>
      </c>
      <c r="F800">
        <v>40.719948000000002</v>
      </c>
      <c r="G800">
        <v>-73.989220000000003</v>
      </c>
      <c r="H800">
        <v>59654111</v>
      </c>
      <c r="I800" t="s">
        <v>131</v>
      </c>
    </row>
    <row r="801" spans="1:9" x14ac:dyDescent="0.25">
      <c r="A801">
        <v>7937992931</v>
      </c>
      <c r="B801" t="s">
        <v>1068</v>
      </c>
      <c r="C801" t="s">
        <v>128</v>
      </c>
      <c r="D801" t="s">
        <v>129</v>
      </c>
      <c r="E801" t="s">
        <v>1069</v>
      </c>
      <c r="F801">
        <v>40.720289999999999</v>
      </c>
      <c r="G801">
        <v>-73.989204000000001</v>
      </c>
      <c r="H801">
        <v>59654111</v>
      </c>
      <c r="I801" t="s">
        <v>134</v>
      </c>
    </row>
    <row r="802" spans="1:9" x14ac:dyDescent="0.25">
      <c r="A802">
        <v>7937995701</v>
      </c>
      <c r="B802" t="s">
        <v>1070</v>
      </c>
      <c r="C802" t="s">
        <v>128</v>
      </c>
      <c r="D802" t="s">
        <v>129</v>
      </c>
      <c r="E802" t="s">
        <v>1071</v>
      </c>
      <c r="F802">
        <v>40.723053</v>
      </c>
      <c r="G802">
        <v>-73.989199999999997</v>
      </c>
      <c r="H802">
        <v>59654083</v>
      </c>
      <c r="I802" t="s">
        <v>131</v>
      </c>
    </row>
    <row r="803" spans="1:9" x14ac:dyDescent="0.25">
      <c r="A803">
        <v>7937992955</v>
      </c>
      <c r="B803" t="s">
        <v>1072</v>
      </c>
      <c r="C803" t="s">
        <v>128</v>
      </c>
      <c r="D803" t="s">
        <v>129</v>
      </c>
      <c r="E803" t="s">
        <v>1073</v>
      </c>
      <c r="F803">
        <v>40.718789999999998</v>
      </c>
      <c r="G803">
        <v>-73.989180000000005</v>
      </c>
      <c r="H803">
        <v>59654110</v>
      </c>
      <c r="I803" t="s">
        <v>131</v>
      </c>
    </row>
    <row r="804" spans="1:9" x14ac:dyDescent="0.25">
      <c r="A804">
        <v>7937992943</v>
      </c>
      <c r="B804" t="s">
        <v>1072</v>
      </c>
      <c r="C804" t="s">
        <v>128</v>
      </c>
      <c r="D804" t="s">
        <v>129</v>
      </c>
      <c r="E804" t="s">
        <v>1073</v>
      </c>
      <c r="F804">
        <v>40.718789999999998</v>
      </c>
      <c r="G804">
        <v>-73.989180000000005</v>
      </c>
      <c r="H804">
        <v>59654110</v>
      </c>
      <c r="I804" t="s">
        <v>131</v>
      </c>
    </row>
    <row r="805" spans="1:9" x14ac:dyDescent="0.25">
      <c r="A805">
        <v>7937993080</v>
      </c>
      <c r="B805" t="s">
        <v>1072</v>
      </c>
      <c r="C805" t="s">
        <v>128</v>
      </c>
      <c r="D805" t="s">
        <v>129</v>
      </c>
      <c r="E805" t="s">
        <v>1073</v>
      </c>
      <c r="F805">
        <v>40.718789999999998</v>
      </c>
      <c r="G805">
        <v>-73.989180000000005</v>
      </c>
      <c r="H805">
        <v>59654110</v>
      </c>
      <c r="I805" t="s">
        <v>131</v>
      </c>
    </row>
    <row r="806" spans="1:9" x14ac:dyDescent="0.25">
      <c r="A806">
        <v>7937992890</v>
      </c>
      <c r="B806" t="s">
        <v>1074</v>
      </c>
      <c r="C806" t="s">
        <v>128</v>
      </c>
      <c r="D806" t="s">
        <v>129</v>
      </c>
      <c r="E806" t="s">
        <v>1075</v>
      </c>
      <c r="F806">
        <v>40.720100000000002</v>
      </c>
      <c r="G806">
        <v>-73.989140000000006</v>
      </c>
      <c r="H806">
        <v>59654111</v>
      </c>
      <c r="I806" t="s">
        <v>131</v>
      </c>
    </row>
    <row r="807" spans="1:9" x14ac:dyDescent="0.25">
      <c r="A807">
        <v>7937998570</v>
      </c>
      <c r="B807" t="s">
        <v>1076</v>
      </c>
      <c r="C807" t="s">
        <v>128</v>
      </c>
      <c r="D807" t="s">
        <v>129</v>
      </c>
      <c r="E807" t="s">
        <v>1077</v>
      </c>
      <c r="F807">
        <v>40.720219999999998</v>
      </c>
      <c r="G807">
        <v>-73.989009999999993</v>
      </c>
      <c r="H807">
        <v>59654112</v>
      </c>
      <c r="I807" t="s">
        <v>131</v>
      </c>
    </row>
    <row r="808" spans="1:9" x14ac:dyDescent="0.25">
      <c r="A808">
        <v>7937995907</v>
      </c>
      <c r="B808" t="s">
        <v>1076</v>
      </c>
      <c r="C808" t="s">
        <v>128</v>
      </c>
      <c r="D808" t="s">
        <v>129</v>
      </c>
      <c r="E808" t="s">
        <v>1077</v>
      </c>
      <c r="F808">
        <v>40.720219999999998</v>
      </c>
      <c r="G808">
        <v>-73.989009999999993</v>
      </c>
      <c r="H808">
        <v>59654112</v>
      </c>
      <c r="I808" t="s">
        <v>131</v>
      </c>
    </row>
    <row r="809" spans="1:9" x14ac:dyDescent="0.25">
      <c r="A809">
        <v>7937995737</v>
      </c>
      <c r="B809" t="s">
        <v>1076</v>
      </c>
      <c r="C809" t="s">
        <v>128</v>
      </c>
      <c r="D809" t="s">
        <v>129</v>
      </c>
      <c r="E809" t="s">
        <v>1077</v>
      </c>
      <c r="F809">
        <v>40.720219999999998</v>
      </c>
      <c r="G809">
        <v>-73.989009999999993</v>
      </c>
      <c r="H809">
        <v>59654112</v>
      </c>
      <c r="I809" t="s">
        <v>131</v>
      </c>
    </row>
    <row r="810" spans="1:9" x14ac:dyDescent="0.25">
      <c r="A810">
        <v>7937996663</v>
      </c>
      <c r="B810" t="s">
        <v>1078</v>
      </c>
      <c r="C810" t="s">
        <v>128</v>
      </c>
      <c r="D810" t="s">
        <v>129</v>
      </c>
      <c r="E810" t="s">
        <v>1079</v>
      </c>
      <c r="F810">
        <v>40.720694999999999</v>
      </c>
      <c r="G810">
        <v>-73.988990000000001</v>
      </c>
      <c r="H810">
        <v>59654098</v>
      </c>
      <c r="I810" t="s">
        <v>134</v>
      </c>
    </row>
    <row r="811" spans="1:9" x14ac:dyDescent="0.25">
      <c r="A811">
        <v>7937997552</v>
      </c>
      <c r="B811" t="s">
        <v>1080</v>
      </c>
      <c r="C811" t="s">
        <v>128</v>
      </c>
      <c r="D811" t="s">
        <v>129</v>
      </c>
      <c r="E811" t="s">
        <v>1081</v>
      </c>
      <c r="F811">
        <v>40.720405999999997</v>
      </c>
      <c r="G811">
        <v>-73.988979999999998</v>
      </c>
      <c r="H811">
        <v>59654098</v>
      </c>
      <c r="I811" t="s">
        <v>131</v>
      </c>
    </row>
    <row r="812" spans="1:9" x14ac:dyDescent="0.25">
      <c r="A812">
        <v>7937996780</v>
      </c>
      <c r="B812" t="s">
        <v>1082</v>
      </c>
      <c r="C812" t="s">
        <v>128</v>
      </c>
      <c r="D812" t="s">
        <v>129</v>
      </c>
      <c r="E812" t="s">
        <v>1083</v>
      </c>
      <c r="F812">
        <v>40.720489999999998</v>
      </c>
      <c r="G812">
        <v>-73.988945000000001</v>
      </c>
      <c r="H812">
        <v>59654098</v>
      </c>
      <c r="I812" t="s">
        <v>131</v>
      </c>
    </row>
    <row r="813" spans="1:9" x14ac:dyDescent="0.25">
      <c r="A813">
        <v>7937993996</v>
      </c>
      <c r="B813" t="s">
        <v>1084</v>
      </c>
      <c r="C813" t="s">
        <v>128</v>
      </c>
      <c r="D813" t="s">
        <v>129</v>
      </c>
      <c r="E813" t="s">
        <v>1085</v>
      </c>
      <c r="F813">
        <v>40.720317999999999</v>
      </c>
      <c r="G813">
        <v>-73.988945000000001</v>
      </c>
      <c r="H813">
        <v>59654112</v>
      </c>
      <c r="I813" t="s">
        <v>134</v>
      </c>
    </row>
    <row r="814" spans="1:9" x14ac:dyDescent="0.25">
      <c r="A814">
        <v>7937991641</v>
      </c>
      <c r="B814" t="s">
        <v>1086</v>
      </c>
      <c r="C814" t="s">
        <v>128</v>
      </c>
      <c r="D814" t="s">
        <v>129</v>
      </c>
      <c r="E814" t="s">
        <v>1087</v>
      </c>
      <c r="F814">
        <v>40.721783000000002</v>
      </c>
      <c r="G814">
        <v>-73.988910000000004</v>
      </c>
      <c r="H814">
        <v>59654087</v>
      </c>
      <c r="I814" t="s">
        <v>131</v>
      </c>
    </row>
    <row r="815" spans="1:9" x14ac:dyDescent="0.25">
      <c r="A815">
        <v>7937995130</v>
      </c>
      <c r="B815" t="s">
        <v>1086</v>
      </c>
      <c r="C815" t="s">
        <v>128</v>
      </c>
      <c r="D815" t="s">
        <v>129</v>
      </c>
      <c r="E815" t="s">
        <v>1087</v>
      </c>
      <c r="F815">
        <v>40.721783000000002</v>
      </c>
      <c r="G815">
        <v>-73.988910000000004</v>
      </c>
      <c r="H815">
        <v>59654087</v>
      </c>
      <c r="I815" t="s">
        <v>131</v>
      </c>
    </row>
    <row r="816" spans="1:9" x14ac:dyDescent="0.25">
      <c r="A816">
        <v>7937991653</v>
      </c>
      <c r="B816" t="s">
        <v>1086</v>
      </c>
      <c r="C816" t="s">
        <v>128</v>
      </c>
      <c r="D816" t="s">
        <v>129</v>
      </c>
      <c r="E816" t="s">
        <v>1087</v>
      </c>
      <c r="F816">
        <v>40.721783000000002</v>
      </c>
      <c r="G816">
        <v>-73.988910000000004</v>
      </c>
      <c r="H816">
        <v>59654087</v>
      </c>
      <c r="I816" t="s">
        <v>131</v>
      </c>
    </row>
    <row r="817" spans="1:9" x14ac:dyDescent="0.25">
      <c r="A817">
        <v>7391083999</v>
      </c>
      <c r="B817" t="s">
        <v>1086</v>
      </c>
      <c r="C817" t="s">
        <v>128</v>
      </c>
      <c r="D817" t="s">
        <v>129</v>
      </c>
      <c r="E817" t="s">
        <v>1087</v>
      </c>
      <c r="F817">
        <v>40.721783000000002</v>
      </c>
      <c r="G817">
        <v>-73.988910000000004</v>
      </c>
      <c r="H817">
        <v>59654087</v>
      </c>
      <c r="I817" t="s">
        <v>131</v>
      </c>
    </row>
    <row r="818" spans="1:9" x14ac:dyDescent="0.25">
      <c r="A818">
        <v>7937997588</v>
      </c>
      <c r="B818" t="s">
        <v>1086</v>
      </c>
      <c r="C818" t="s">
        <v>128</v>
      </c>
      <c r="D818" t="s">
        <v>129</v>
      </c>
      <c r="E818" t="s">
        <v>1087</v>
      </c>
      <c r="F818">
        <v>40.721783000000002</v>
      </c>
      <c r="G818">
        <v>-73.988910000000004</v>
      </c>
      <c r="H818">
        <v>59654087</v>
      </c>
      <c r="I818" t="s">
        <v>131</v>
      </c>
    </row>
    <row r="819" spans="1:9" x14ac:dyDescent="0.25">
      <c r="A819">
        <v>7937995762</v>
      </c>
      <c r="B819" t="s">
        <v>1088</v>
      </c>
      <c r="C819" t="s">
        <v>128</v>
      </c>
      <c r="D819" t="s">
        <v>129</v>
      </c>
      <c r="E819" t="s">
        <v>1089</v>
      </c>
      <c r="F819">
        <v>40.720863000000001</v>
      </c>
      <c r="G819">
        <v>-73.988910000000004</v>
      </c>
      <c r="H819">
        <v>59654098</v>
      </c>
      <c r="I819" t="s">
        <v>134</v>
      </c>
    </row>
    <row r="820" spans="1:9" x14ac:dyDescent="0.25">
      <c r="A820">
        <v>7937996602</v>
      </c>
      <c r="B820" t="s">
        <v>1086</v>
      </c>
      <c r="C820" t="s">
        <v>128</v>
      </c>
      <c r="D820" t="s">
        <v>129</v>
      </c>
      <c r="E820" t="s">
        <v>1087</v>
      </c>
      <c r="F820">
        <v>40.721783000000002</v>
      </c>
      <c r="G820">
        <v>-73.988910000000004</v>
      </c>
      <c r="H820">
        <v>59654087</v>
      </c>
      <c r="I820" t="s">
        <v>131</v>
      </c>
    </row>
    <row r="821" spans="1:9" x14ac:dyDescent="0.25">
      <c r="A821">
        <v>7937993984</v>
      </c>
      <c r="B821" t="s">
        <v>1090</v>
      </c>
      <c r="C821" t="s">
        <v>128</v>
      </c>
      <c r="D821" t="s">
        <v>129</v>
      </c>
      <c r="E821" t="s">
        <v>1091</v>
      </c>
      <c r="F821">
        <v>40.720573000000002</v>
      </c>
      <c r="G821">
        <v>-73.988900000000001</v>
      </c>
      <c r="H821">
        <v>59654098</v>
      </c>
      <c r="I821" t="s">
        <v>131</v>
      </c>
    </row>
    <row r="822" spans="1:9" x14ac:dyDescent="0.25">
      <c r="A822">
        <v>7937996171</v>
      </c>
      <c r="B822" t="s">
        <v>1092</v>
      </c>
      <c r="C822" t="s">
        <v>128</v>
      </c>
      <c r="D822" t="s">
        <v>129</v>
      </c>
      <c r="E822" t="s">
        <v>1093</v>
      </c>
      <c r="F822">
        <v>40.721820000000001</v>
      </c>
      <c r="G822">
        <v>-73.988900000000001</v>
      </c>
      <c r="H822">
        <v>59654087</v>
      </c>
      <c r="I822" t="s">
        <v>131</v>
      </c>
    </row>
    <row r="823" spans="1:9" x14ac:dyDescent="0.25">
      <c r="A823">
        <v>7937997576</v>
      </c>
      <c r="B823" t="s">
        <v>1094</v>
      </c>
      <c r="C823" t="s">
        <v>128</v>
      </c>
      <c r="D823" t="s">
        <v>129</v>
      </c>
      <c r="E823" t="s">
        <v>1095</v>
      </c>
      <c r="F823">
        <v>40.721862999999999</v>
      </c>
      <c r="G823">
        <v>-73.988883999999999</v>
      </c>
      <c r="H823">
        <v>59654087</v>
      </c>
      <c r="I823" t="s">
        <v>131</v>
      </c>
    </row>
    <row r="824" spans="1:9" x14ac:dyDescent="0.25">
      <c r="A824">
        <v>7937993406</v>
      </c>
      <c r="B824" t="s">
        <v>1096</v>
      </c>
      <c r="C824" t="s">
        <v>128</v>
      </c>
      <c r="D824" t="s">
        <v>129</v>
      </c>
      <c r="E824" t="s">
        <v>1097</v>
      </c>
      <c r="F824">
        <v>40.721899999999998</v>
      </c>
      <c r="G824">
        <v>-73.988879999999995</v>
      </c>
      <c r="H824">
        <v>59654087</v>
      </c>
      <c r="I824" t="s">
        <v>131</v>
      </c>
    </row>
    <row r="825" spans="1:9" x14ac:dyDescent="0.25">
      <c r="A825">
        <v>7937996754</v>
      </c>
      <c r="B825" t="s">
        <v>1098</v>
      </c>
      <c r="C825" t="s">
        <v>128</v>
      </c>
      <c r="D825" t="s">
        <v>129</v>
      </c>
      <c r="E825" t="s">
        <v>1099</v>
      </c>
      <c r="F825">
        <v>40.721499999999999</v>
      </c>
      <c r="G825">
        <v>-73.988849999999999</v>
      </c>
      <c r="H825">
        <v>59654096</v>
      </c>
      <c r="I825" t="s">
        <v>131</v>
      </c>
    </row>
    <row r="826" spans="1:9" x14ac:dyDescent="0.25">
      <c r="A826">
        <v>7937995889</v>
      </c>
      <c r="B826" t="s">
        <v>1100</v>
      </c>
      <c r="C826" t="s">
        <v>128</v>
      </c>
      <c r="D826" t="s">
        <v>129</v>
      </c>
      <c r="E826" t="s">
        <v>1101</v>
      </c>
      <c r="F826">
        <v>40.721029999999999</v>
      </c>
      <c r="G826">
        <v>-73.988820000000004</v>
      </c>
      <c r="H826">
        <v>59654098</v>
      </c>
      <c r="I826" t="s">
        <v>134</v>
      </c>
    </row>
    <row r="827" spans="1:9" x14ac:dyDescent="0.25">
      <c r="A827">
        <v>7937991793</v>
      </c>
      <c r="B827" t="s">
        <v>1100</v>
      </c>
      <c r="C827" t="s">
        <v>128</v>
      </c>
      <c r="D827" t="s">
        <v>129</v>
      </c>
      <c r="E827" t="s">
        <v>1101</v>
      </c>
      <c r="F827">
        <v>40.721029999999999</v>
      </c>
      <c r="G827">
        <v>-73.988820000000004</v>
      </c>
      <c r="H827">
        <v>59654098</v>
      </c>
      <c r="I827" t="s">
        <v>134</v>
      </c>
    </row>
    <row r="828" spans="1:9" x14ac:dyDescent="0.25">
      <c r="A828">
        <v>7937991859</v>
      </c>
      <c r="B828" t="s">
        <v>1102</v>
      </c>
      <c r="C828" t="s">
        <v>128</v>
      </c>
      <c r="D828" t="s">
        <v>129</v>
      </c>
      <c r="E828" t="s">
        <v>1103</v>
      </c>
      <c r="F828">
        <v>40.722743999999999</v>
      </c>
      <c r="G828">
        <v>-73.988810000000001</v>
      </c>
      <c r="H828">
        <v>59654086</v>
      </c>
      <c r="I828" t="s">
        <v>134</v>
      </c>
    </row>
    <row r="829" spans="1:9" x14ac:dyDescent="0.25">
      <c r="A829">
        <v>7937993390</v>
      </c>
      <c r="B829" t="s">
        <v>1102</v>
      </c>
      <c r="C829" t="s">
        <v>128</v>
      </c>
      <c r="D829" t="s">
        <v>129</v>
      </c>
      <c r="E829" t="s">
        <v>1103</v>
      </c>
      <c r="F829">
        <v>40.722743999999999</v>
      </c>
      <c r="G829">
        <v>-73.988810000000001</v>
      </c>
      <c r="H829">
        <v>59654086</v>
      </c>
      <c r="I829" t="s">
        <v>134</v>
      </c>
    </row>
    <row r="830" spans="1:9" x14ac:dyDescent="0.25">
      <c r="A830">
        <v>7937993388</v>
      </c>
      <c r="B830" t="s">
        <v>1102</v>
      </c>
      <c r="C830" t="s">
        <v>128</v>
      </c>
      <c r="D830" t="s">
        <v>129</v>
      </c>
      <c r="E830" t="s">
        <v>1103</v>
      </c>
      <c r="F830">
        <v>40.722743999999999</v>
      </c>
      <c r="G830">
        <v>-73.988810000000001</v>
      </c>
      <c r="H830">
        <v>59654086</v>
      </c>
      <c r="I830" t="s">
        <v>134</v>
      </c>
    </row>
    <row r="831" spans="1:9" x14ac:dyDescent="0.25">
      <c r="A831">
        <v>7937997564</v>
      </c>
      <c r="B831" t="s">
        <v>1104</v>
      </c>
      <c r="C831" t="s">
        <v>128</v>
      </c>
      <c r="D831" t="s">
        <v>129</v>
      </c>
      <c r="E831" t="s">
        <v>1105</v>
      </c>
      <c r="F831">
        <v>40.722763</v>
      </c>
      <c r="G831">
        <v>-73.988799999999998</v>
      </c>
      <c r="H831">
        <v>59654086</v>
      </c>
      <c r="I831" t="s">
        <v>134</v>
      </c>
    </row>
    <row r="832" spans="1:9" x14ac:dyDescent="0.25">
      <c r="A832">
        <v>7937991781</v>
      </c>
      <c r="B832" t="s">
        <v>1104</v>
      </c>
      <c r="C832" t="s">
        <v>128</v>
      </c>
      <c r="D832" t="s">
        <v>129</v>
      </c>
      <c r="E832" t="s">
        <v>1105</v>
      </c>
      <c r="F832">
        <v>40.722763</v>
      </c>
      <c r="G832">
        <v>-73.988799999999998</v>
      </c>
      <c r="H832">
        <v>59654086</v>
      </c>
      <c r="I832" t="s">
        <v>134</v>
      </c>
    </row>
    <row r="833" spans="1:9" x14ac:dyDescent="0.25">
      <c r="A833">
        <v>7937997047</v>
      </c>
      <c r="B833" t="s">
        <v>1104</v>
      </c>
      <c r="C833" t="s">
        <v>128</v>
      </c>
      <c r="D833" t="s">
        <v>129</v>
      </c>
      <c r="E833" t="s">
        <v>1105</v>
      </c>
      <c r="F833">
        <v>40.722763</v>
      </c>
      <c r="G833">
        <v>-73.988799999999998</v>
      </c>
      <c r="H833">
        <v>59654086</v>
      </c>
      <c r="I833" t="s">
        <v>134</v>
      </c>
    </row>
    <row r="834" spans="1:9" x14ac:dyDescent="0.25">
      <c r="A834">
        <v>7937999470</v>
      </c>
      <c r="B834" t="s">
        <v>1106</v>
      </c>
      <c r="C834" t="s">
        <v>128</v>
      </c>
      <c r="D834" t="s">
        <v>129</v>
      </c>
      <c r="E834" t="s">
        <v>1107</v>
      </c>
      <c r="F834">
        <v>40.723483999999999</v>
      </c>
      <c r="G834">
        <v>-73.988789999999995</v>
      </c>
      <c r="H834">
        <v>59653949</v>
      </c>
      <c r="I834" t="s">
        <v>134</v>
      </c>
    </row>
    <row r="835" spans="1:9" x14ac:dyDescent="0.25">
      <c r="A835">
        <v>7937992918</v>
      </c>
      <c r="B835" t="s">
        <v>1108</v>
      </c>
      <c r="C835" t="s">
        <v>128</v>
      </c>
      <c r="D835" t="s">
        <v>129</v>
      </c>
      <c r="E835" t="s">
        <v>1109</v>
      </c>
      <c r="F835">
        <v>40.722785999999999</v>
      </c>
      <c r="G835">
        <v>-73.988789999999995</v>
      </c>
      <c r="H835">
        <v>59654086</v>
      </c>
      <c r="I835" t="s">
        <v>134</v>
      </c>
    </row>
    <row r="836" spans="1:9" x14ac:dyDescent="0.25">
      <c r="A836">
        <v>7937992920</v>
      </c>
      <c r="B836" t="s">
        <v>1110</v>
      </c>
      <c r="C836" t="s">
        <v>128</v>
      </c>
      <c r="D836" t="s">
        <v>129</v>
      </c>
      <c r="E836" t="s">
        <v>1111</v>
      </c>
      <c r="F836">
        <v>40.722915999999998</v>
      </c>
      <c r="G836">
        <v>-73.988730000000004</v>
      </c>
      <c r="H836">
        <v>59654086</v>
      </c>
      <c r="I836" t="s">
        <v>134</v>
      </c>
    </row>
    <row r="837" spans="1:9" x14ac:dyDescent="0.25">
      <c r="A837">
        <v>7391084591</v>
      </c>
      <c r="B837" t="s">
        <v>1110</v>
      </c>
      <c r="C837" t="s">
        <v>128</v>
      </c>
      <c r="D837" t="s">
        <v>129</v>
      </c>
      <c r="E837" t="s">
        <v>1111</v>
      </c>
      <c r="F837">
        <v>40.722915999999998</v>
      </c>
      <c r="G837">
        <v>-73.988730000000004</v>
      </c>
      <c r="H837">
        <v>59654086</v>
      </c>
      <c r="I837" t="s">
        <v>134</v>
      </c>
    </row>
    <row r="838" spans="1:9" x14ac:dyDescent="0.25">
      <c r="A838">
        <v>7937994812</v>
      </c>
      <c r="B838" t="s">
        <v>1110</v>
      </c>
      <c r="C838" t="s">
        <v>128</v>
      </c>
      <c r="D838" t="s">
        <v>129</v>
      </c>
      <c r="E838" t="s">
        <v>1111</v>
      </c>
      <c r="F838">
        <v>40.722915999999998</v>
      </c>
      <c r="G838">
        <v>-73.988730000000004</v>
      </c>
      <c r="H838">
        <v>59654086</v>
      </c>
      <c r="I838" t="s">
        <v>134</v>
      </c>
    </row>
    <row r="839" spans="1:9" x14ac:dyDescent="0.25">
      <c r="A839">
        <v>7391086198</v>
      </c>
      <c r="B839" t="s">
        <v>1110</v>
      </c>
      <c r="C839" t="s">
        <v>128</v>
      </c>
      <c r="D839" t="s">
        <v>129</v>
      </c>
      <c r="E839" t="s">
        <v>1111</v>
      </c>
      <c r="F839">
        <v>40.722915999999998</v>
      </c>
      <c r="G839">
        <v>-73.988730000000004</v>
      </c>
      <c r="H839">
        <v>59654086</v>
      </c>
      <c r="I839" t="s">
        <v>134</v>
      </c>
    </row>
    <row r="840" spans="1:9" x14ac:dyDescent="0.25">
      <c r="A840">
        <v>7937992906</v>
      </c>
      <c r="B840" t="s">
        <v>1110</v>
      </c>
      <c r="C840" t="s">
        <v>128</v>
      </c>
      <c r="D840" t="s">
        <v>129</v>
      </c>
      <c r="E840" t="s">
        <v>1111</v>
      </c>
      <c r="F840">
        <v>40.722915999999998</v>
      </c>
      <c r="G840">
        <v>-73.988730000000004</v>
      </c>
      <c r="H840">
        <v>59654086</v>
      </c>
      <c r="I840" t="s">
        <v>134</v>
      </c>
    </row>
    <row r="841" spans="1:9" hidden="1" x14ac:dyDescent="0.25">
      <c r="A841">
        <v>7932310570</v>
      </c>
      <c r="B841" t="s">
        <v>1112</v>
      </c>
      <c r="C841" t="s">
        <v>156</v>
      </c>
    </row>
    <row r="842" spans="1:9" x14ac:dyDescent="0.25">
      <c r="A842">
        <v>7937994800</v>
      </c>
      <c r="B842" t="s">
        <v>1110</v>
      </c>
      <c r="C842" t="s">
        <v>128</v>
      </c>
      <c r="D842" t="s">
        <v>129</v>
      </c>
      <c r="E842" t="s">
        <v>1111</v>
      </c>
      <c r="F842">
        <v>40.722915999999998</v>
      </c>
      <c r="G842">
        <v>-73.988730000000004</v>
      </c>
      <c r="H842">
        <v>59654086</v>
      </c>
      <c r="I842" t="s">
        <v>134</v>
      </c>
    </row>
    <row r="843" spans="1:9" x14ac:dyDescent="0.25">
      <c r="A843">
        <v>7391085625</v>
      </c>
      <c r="B843" t="s">
        <v>1110</v>
      </c>
      <c r="C843" t="s">
        <v>128</v>
      </c>
      <c r="D843" t="s">
        <v>129</v>
      </c>
      <c r="E843" t="s">
        <v>1111</v>
      </c>
      <c r="F843">
        <v>40.722915999999998</v>
      </c>
      <c r="G843">
        <v>-73.988730000000004</v>
      </c>
      <c r="H843">
        <v>59654086</v>
      </c>
      <c r="I843" t="s">
        <v>134</v>
      </c>
    </row>
    <row r="844" spans="1:9" x14ac:dyDescent="0.25">
      <c r="A844">
        <v>7391083690</v>
      </c>
      <c r="B844" t="s">
        <v>1110</v>
      </c>
      <c r="C844" t="s">
        <v>128</v>
      </c>
      <c r="D844" t="s">
        <v>129</v>
      </c>
      <c r="E844" t="s">
        <v>1111</v>
      </c>
      <c r="F844">
        <v>40.722915999999998</v>
      </c>
      <c r="G844">
        <v>-73.988730000000004</v>
      </c>
      <c r="H844">
        <v>59654086</v>
      </c>
      <c r="I844" t="s">
        <v>134</v>
      </c>
    </row>
    <row r="845" spans="1:9" x14ac:dyDescent="0.25">
      <c r="A845">
        <v>7937995919</v>
      </c>
      <c r="B845" t="s">
        <v>1113</v>
      </c>
      <c r="C845" t="s">
        <v>128</v>
      </c>
      <c r="D845" t="s">
        <v>129</v>
      </c>
      <c r="E845" t="s">
        <v>1114</v>
      </c>
      <c r="F845">
        <v>40.720244999999998</v>
      </c>
      <c r="G845">
        <v>-73.988709999999998</v>
      </c>
      <c r="H845">
        <v>59654112</v>
      </c>
      <c r="I845" t="s">
        <v>134</v>
      </c>
    </row>
    <row r="846" spans="1:9" x14ac:dyDescent="0.25">
      <c r="A846">
        <v>7937995749</v>
      </c>
      <c r="B846" t="s">
        <v>1113</v>
      </c>
      <c r="C846" t="s">
        <v>128</v>
      </c>
      <c r="D846" t="s">
        <v>129</v>
      </c>
      <c r="E846" t="s">
        <v>1114</v>
      </c>
      <c r="F846">
        <v>40.720244999999998</v>
      </c>
      <c r="G846">
        <v>-73.988709999999998</v>
      </c>
      <c r="H846">
        <v>59654112</v>
      </c>
      <c r="I846" t="s">
        <v>134</v>
      </c>
    </row>
    <row r="847" spans="1:9" x14ac:dyDescent="0.25">
      <c r="A847">
        <v>7937992554</v>
      </c>
      <c r="B847" t="s">
        <v>1115</v>
      </c>
      <c r="C847" t="s">
        <v>128</v>
      </c>
      <c r="D847" t="s">
        <v>129</v>
      </c>
      <c r="E847" t="s">
        <v>1116</v>
      </c>
      <c r="F847">
        <v>40.721558000000002</v>
      </c>
      <c r="G847">
        <v>-73.988550000000004</v>
      </c>
      <c r="H847">
        <v>59654099</v>
      </c>
      <c r="I847" t="s">
        <v>134</v>
      </c>
    </row>
    <row r="848" spans="1:9" x14ac:dyDescent="0.25">
      <c r="A848">
        <v>7937991422</v>
      </c>
      <c r="B848" t="s">
        <v>1117</v>
      </c>
      <c r="C848" t="s">
        <v>128</v>
      </c>
      <c r="D848" t="s">
        <v>129</v>
      </c>
      <c r="E848" t="s">
        <v>1118</v>
      </c>
      <c r="F848">
        <v>40.720066000000003</v>
      </c>
      <c r="G848">
        <v>-73.988510000000005</v>
      </c>
      <c r="H848">
        <v>59654112</v>
      </c>
      <c r="I848" t="s">
        <v>131</v>
      </c>
    </row>
    <row r="849" spans="1:9" x14ac:dyDescent="0.25">
      <c r="A849">
        <v>7937992505</v>
      </c>
      <c r="B849" t="s">
        <v>1117</v>
      </c>
      <c r="C849" t="s">
        <v>128</v>
      </c>
      <c r="D849" t="s">
        <v>129</v>
      </c>
      <c r="E849" t="s">
        <v>1118</v>
      </c>
      <c r="F849">
        <v>40.720066000000003</v>
      </c>
      <c r="G849">
        <v>-73.988510000000005</v>
      </c>
      <c r="H849">
        <v>59654112</v>
      </c>
      <c r="I849" t="s">
        <v>131</v>
      </c>
    </row>
    <row r="850" spans="1:9" x14ac:dyDescent="0.25">
      <c r="A850">
        <v>7937994460</v>
      </c>
      <c r="B850" t="s">
        <v>1119</v>
      </c>
      <c r="C850" t="s">
        <v>128</v>
      </c>
      <c r="D850" t="s">
        <v>129</v>
      </c>
      <c r="E850" t="s">
        <v>1120</v>
      </c>
      <c r="F850">
        <v>40.721687000000003</v>
      </c>
      <c r="G850">
        <v>-73.988479999999996</v>
      </c>
      <c r="H850">
        <v>59654099</v>
      </c>
      <c r="I850" t="s">
        <v>134</v>
      </c>
    </row>
    <row r="851" spans="1:9" x14ac:dyDescent="0.25">
      <c r="A851">
        <v>7391085900</v>
      </c>
      <c r="B851" t="s">
        <v>1121</v>
      </c>
      <c r="C851" t="s">
        <v>128</v>
      </c>
      <c r="D851" t="s">
        <v>129</v>
      </c>
      <c r="E851" t="s">
        <v>1122</v>
      </c>
      <c r="F851">
        <v>40.721508</v>
      </c>
      <c r="G851">
        <v>-73.988470000000007</v>
      </c>
      <c r="H851">
        <v>59654097</v>
      </c>
      <c r="I851" t="s">
        <v>134</v>
      </c>
    </row>
    <row r="852" spans="1:9" x14ac:dyDescent="0.25">
      <c r="A852">
        <v>7937995804</v>
      </c>
      <c r="B852" t="s">
        <v>1121</v>
      </c>
      <c r="C852" t="s">
        <v>128</v>
      </c>
      <c r="D852" t="s">
        <v>129</v>
      </c>
      <c r="E852" t="s">
        <v>1122</v>
      </c>
      <c r="F852">
        <v>40.721508</v>
      </c>
      <c r="G852">
        <v>-73.988470000000007</v>
      </c>
      <c r="H852">
        <v>59654097</v>
      </c>
      <c r="I852" t="s">
        <v>134</v>
      </c>
    </row>
    <row r="853" spans="1:9" x14ac:dyDescent="0.25">
      <c r="A853">
        <v>7937996596</v>
      </c>
      <c r="B853" t="s">
        <v>1123</v>
      </c>
      <c r="C853" t="s">
        <v>128</v>
      </c>
      <c r="D853" t="s">
        <v>129</v>
      </c>
      <c r="E853" t="s">
        <v>1124</v>
      </c>
      <c r="F853">
        <v>40.721496999999999</v>
      </c>
      <c r="G853">
        <v>-73.988429999999994</v>
      </c>
      <c r="H853">
        <v>59654099</v>
      </c>
      <c r="I853" t="s">
        <v>131</v>
      </c>
    </row>
    <row r="854" spans="1:9" x14ac:dyDescent="0.25">
      <c r="A854">
        <v>7937991628</v>
      </c>
      <c r="B854" t="s">
        <v>1123</v>
      </c>
      <c r="C854" t="s">
        <v>128</v>
      </c>
      <c r="D854" t="s">
        <v>129</v>
      </c>
      <c r="E854" t="s">
        <v>1124</v>
      </c>
      <c r="F854">
        <v>40.721496999999999</v>
      </c>
      <c r="G854">
        <v>-73.988429999999994</v>
      </c>
      <c r="H854">
        <v>59654099</v>
      </c>
      <c r="I854" t="s">
        <v>131</v>
      </c>
    </row>
    <row r="855" spans="1:9" x14ac:dyDescent="0.25">
      <c r="A855">
        <v>7937994472</v>
      </c>
      <c r="B855" t="s">
        <v>1123</v>
      </c>
      <c r="C855" t="s">
        <v>128</v>
      </c>
      <c r="D855" t="s">
        <v>129</v>
      </c>
      <c r="E855" t="s">
        <v>1124</v>
      </c>
      <c r="F855">
        <v>40.721496999999999</v>
      </c>
      <c r="G855">
        <v>-73.988429999999994</v>
      </c>
      <c r="H855">
        <v>59654099</v>
      </c>
      <c r="I855" t="s">
        <v>131</v>
      </c>
    </row>
    <row r="856" spans="1:9" x14ac:dyDescent="0.25">
      <c r="A856">
        <v>7937994484</v>
      </c>
      <c r="B856" t="s">
        <v>1123</v>
      </c>
      <c r="C856" t="s">
        <v>128</v>
      </c>
      <c r="D856" t="s">
        <v>129</v>
      </c>
      <c r="E856" t="s">
        <v>1124</v>
      </c>
      <c r="F856">
        <v>40.721496999999999</v>
      </c>
      <c r="G856">
        <v>-73.988429999999994</v>
      </c>
      <c r="H856">
        <v>59654099</v>
      </c>
      <c r="I856" t="s">
        <v>131</v>
      </c>
    </row>
    <row r="857" spans="1:9" x14ac:dyDescent="0.25">
      <c r="A857">
        <v>7937996158</v>
      </c>
      <c r="B857" t="s">
        <v>1125</v>
      </c>
      <c r="C857" t="s">
        <v>128</v>
      </c>
      <c r="D857" t="s">
        <v>129</v>
      </c>
      <c r="E857" t="s">
        <v>1126</v>
      </c>
      <c r="F857">
        <v>40.721362999999997</v>
      </c>
      <c r="G857">
        <v>-73.988389999999995</v>
      </c>
      <c r="H857">
        <v>59654097</v>
      </c>
      <c r="I857" t="s">
        <v>131</v>
      </c>
    </row>
    <row r="858" spans="1:9" x14ac:dyDescent="0.25">
      <c r="A858">
        <v>7391085893</v>
      </c>
      <c r="B858" t="s">
        <v>1125</v>
      </c>
      <c r="C858" t="s">
        <v>128</v>
      </c>
      <c r="D858" t="s">
        <v>129</v>
      </c>
      <c r="E858" t="s">
        <v>1126</v>
      </c>
      <c r="F858">
        <v>40.721362999999997</v>
      </c>
      <c r="G858">
        <v>-73.988389999999995</v>
      </c>
      <c r="H858">
        <v>59654097</v>
      </c>
      <c r="I858" t="s">
        <v>131</v>
      </c>
    </row>
    <row r="859" spans="1:9" hidden="1" x14ac:dyDescent="0.25">
      <c r="A859">
        <v>7937997606</v>
      </c>
      <c r="B859" t="s">
        <v>662</v>
      </c>
      <c r="C859" t="s">
        <v>156</v>
      </c>
    </row>
    <row r="860" spans="1:9" x14ac:dyDescent="0.25">
      <c r="A860">
        <v>7937996511</v>
      </c>
      <c r="B860" t="s">
        <v>1127</v>
      </c>
      <c r="C860" t="s">
        <v>128</v>
      </c>
      <c r="D860" t="s">
        <v>129</v>
      </c>
      <c r="E860" t="s">
        <v>1128</v>
      </c>
      <c r="F860">
        <v>40.720300000000002</v>
      </c>
      <c r="G860">
        <v>-73.988320000000002</v>
      </c>
      <c r="H860">
        <v>59654106</v>
      </c>
      <c r="I860" t="s">
        <v>134</v>
      </c>
    </row>
    <row r="861" spans="1:9" x14ac:dyDescent="0.25">
      <c r="A861">
        <v>7937999093</v>
      </c>
      <c r="B861" t="s">
        <v>1129</v>
      </c>
      <c r="C861" t="s">
        <v>128</v>
      </c>
      <c r="D861" t="s">
        <v>129</v>
      </c>
      <c r="E861" t="s">
        <v>1130</v>
      </c>
      <c r="F861">
        <v>40.720123000000001</v>
      </c>
      <c r="G861">
        <v>-73.988303999999999</v>
      </c>
      <c r="H861">
        <v>59654120</v>
      </c>
      <c r="I861" t="s">
        <v>134</v>
      </c>
    </row>
    <row r="862" spans="1:9" x14ac:dyDescent="0.25">
      <c r="A862">
        <v>7391085534</v>
      </c>
      <c r="B862" t="s">
        <v>1129</v>
      </c>
      <c r="C862" t="s">
        <v>128</v>
      </c>
      <c r="D862" t="s">
        <v>129</v>
      </c>
      <c r="E862" t="s">
        <v>1130</v>
      </c>
      <c r="F862">
        <v>40.720123000000001</v>
      </c>
      <c r="G862">
        <v>-73.988303999999999</v>
      </c>
      <c r="H862">
        <v>59654120</v>
      </c>
      <c r="I862" t="s">
        <v>134</v>
      </c>
    </row>
    <row r="863" spans="1:9" x14ac:dyDescent="0.25">
      <c r="A863">
        <v>7937992530</v>
      </c>
      <c r="B863" t="s">
        <v>1131</v>
      </c>
      <c r="C863" t="s">
        <v>128</v>
      </c>
      <c r="D863" t="s">
        <v>129</v>
      </c>
      <c r="E863" t="s">
        <v>1132</v>
      </c>
      <c r="F863">
        <v>40.721736999999997</v>
      </c>
      <c r="G863">
        <v>-73.988299999999995</v>
      </c>
      <c r="H863">
        <v>59654099</v>
      </c>
      <c r="I863" t="s">
        <v>131</v>
      </c>
    </row>
    <row r="864" spans="1:9" x14ac:dyDescent="0.25">
      <c r="A864">
        <v>7937993730</v>
      </c>
      <c r="B864" t="s">
        <v>1133</v>
      </c>
      <c r="C864" t="s">
        <v>128</v>
      </c>
      <c r="D864" t="s">
        <v>129</v>
      </c>
      <c r="E864" t="s">
        <v>1134</v>
      </c>
      <c r="F864">
        <v>40.720382999999998</v>
      </c>
      <c r="G864">
        <v>-73.988280000000003</v>
      </c>
      <c r="H864">
        <v>59654106</v>
      </c>
      <c r="I864" t="s">
        <v>134</v>
      </c>
    </row>
    <row r="865" spans="1:9" x14ac:dyDescent="0.25">
      <c r="A865">
        <v>7937996675</v>
      </c>
      <c r="B865" t="s">
        <v>1133</v>
      </c>
      <c r="C865" t="s">
        <v>128</v>
      </c>
      <c r="D865" t="s">
        <v>129</v>
      </c>
      <c r="E865" t="s">
        <v>1134</v>
      </c>
      <c r="F865">
        <v>40.720382999999998</v>
      </c>
      <c r="G865">
        <v>-73.988280000000003</v>
      </c>
      <c r="H865">
        <v>59654106</v>
      </c>
      <c r="I865" t="s">
        <v>134</v>
      </c>
    </row>
    <row r="866" spans="1:9" x14ac:dyDescent="0.25">
      <c r="A866">
        <v>7937995658</v>
      </c>
      <c r="B866" t="s">
        <v>1135</v>
      </c>
      <c r="C866" t="s">
        <v>128</v>
      </c>
      <c r="D866" t="s">
        <v>129</v>
      </c>
      <c r="E866" t="s">
        <v>1136</v>
      </c>
      <c r="F866">
        <v>40.720092999999999</v>
      </c>
      <c r="G866">
        <v>-73.988265999999996</v>
      </c>
      <c r="H866">
        <v>59654106</v>
      </c>
      <c r="I866" t="s">
        <v>131</v>
      </c>
    </row>
    <row r="867" spans="1:9" x14ac:dyDescent="0.25">
      <c r="A867">
        <v>7391082533</v>
      </c>
      <c r="B867" t="s">
        <v>1135</v>
      </c>
      <c r="C867" t="s">
        <v>128</v>
      </c>
      <c r="D867" t="s">
        <v>129</v>
      </c>
      <c r="E867" t="s">
        <v>1136</v>
      </c>
      <c r="F867">
        <v>40.720092999999999</v>
      </c>
      <c r="G867">
        <v>-73.988265999999996</v>
      </c>
      <c r="H867">
        <v>59654106</v>
      </c>
      <c r="I867" t="s">
        <v>131</v>
      </c>
    </row>
    <row r="868" spans="1:9" x14ac:dyDescent="0.25">
      <c r="A868">
        <v>7937993479</v>
      </c>
      <c r="B868" t="s">
        <v>1137</v>
      </c>
      <c r="C868" t="s">
        <v>128</v>
      </c>
      <c r="D868" t="s">
        <v>129</v>
      </c>
      <c r="E868" t="s">
        <v>1138</v>
      </c>
      <c r="F868">
        <v>40.720466999999999</v>
      </c>
      <c r="G868">
        <v>-73.988235000000003</v>
      </c>
      <c r="H868">
        <v>59654106</v>
      </c>
      <c r="I868" t="s">
        <v>134</v>
      </c>
    </row>
    <row r="869" spans="1:9" x14ac:dyDescent="0.25">
      <c r="A869">
        <v>7937991495</v>
      </c>
      <c r="B869" t="s">
        <v>1137</v>
      </c>
      <c r="C869" t="s">
        <v>128</v>
      </c>
      <c r="D869" t="s">
        <v>129</v>
      </c>
      <c r="E869" t="s">
        <v>1138</v>
      </c>
      <c r="F869">
        <v>40.720466999999999</v>
      </c>
      <c r="G869">
        <v>-73.988235000000003</v>
      </c>
      <c r="H869">
        <v>59654106</v>
      </c>
      <c r="I869" t="s">
        <v>134</v>
      </c>
    </row>
    <row r="870" spans="1:9" x14ac:dyDescent="0.25">
      <c r="A870">
        <v>7937995877</v>
      </c>
      <c r="B870" t="s">
        <v>1137</v>
      </c>
      <c r="C870" t="s">
        <v>128</v>
      </c>
      <c r="D870" t="s">
        <v>129</v>
      </c>
      <c r="E870" t="s">
        <v>1138</v>
      </c>
      <c r="F870">
        <v>40.720466999999999</v>
      </c>
      <c r="G870">
        <v>-73.988235000000003</v>
      </c>
      <c r="H870">
        <v>59654106</v>
      </c>
      <c r="I870" t="s">
        <v>134</v>
      </c>
    </row>
    <row r="871" spans="1:9" x14ac:dyDescent="0.25">
      <c r="A871">
        <v>7937999354</v>
      </c>
      <c r="B871" t="s">
        <v>1137</v>
      </c>
      <c r="C871" t="s">
        <v>128</v>
      </c>
      <c r="D871" t="s">
        <v>129</v>
      </c>
      <c r="E871" t="s">
        <v>1138</v>
      </c>
      <c r="F871">
        <v>40.720466999999999</v>
      </c>
      <c r="G871">
        <v>-73.988235000000003</v>
      </c>
      <c r="H871">
        <v>59654106</v>
      </c>
      <c r="I871" t="s">
        <v>134</v>
      </c>
    </row>
    <row r="872" spans="1:9" x14ac:dyDescent="0.25">
      <c r="A872">
        <v>7391083434</v>
      </c>
      <c r="B872" t="s">
        <v>1139</v>
      </c>
      <c r="C872" t="s">
        <v>128</v>
      </c>
      <c r="D872" t="s">
        <v>129</v>
      </c>
      <c r="E872" t="s">
        <v>1140</v>
      </c>
      <c r="F872">
        <v>40.720345000000002</v>
      </c>
      <c r="G872">
        <v>-73.988144000000005</v>
      </c>
      <c r="H872">
        <v>59654106</v>
      </c>
      <c r="I872" t="s">
        <v>131</v>
      </c>
    </row>
    <row r="873" spans="1:9" hidden="1" x14ac:dyDescent="0.25">
      <c r="A873">
        <v>7937997618</v>
      </c>
      <c r="B873" t="s">
        <v>1141</v>
      </c>
      <c r="C873" t="s">
        <v>156</v>
      </c>
    </row>
    <row r="874" spans="1:9" x14ac:dyDescent="0.25">
      <c r="A874">
        <v>7391086186</v>
      </c>
      <c r="B874" t="s">
        <v>1139</v>
      </c>
      <c r="C874" t="s">
        <v>128</v>
      </c>
      <c r="D874" t="s">
        <v>129</v>
      </c>
      <c r="E874" t="s">
        <v>1140</v>
      </c>
      <c r="F874">
        <v>40.720345000000002</v>
      </c>
      <c r="G874">
        <v>-73.988144000000005</v>
      </c>
      <c r="H874">
        <v>59654106</v>
      </c>
      <c r="I874" t="s">
        <v>131</v>
      </c>
    </row>
    <row r="875" spans="1:9" x14ac:dyDescent="0.25">
      <c r="A875">
        <v>7937992426</v>
      </c>
      <c r="B875" t="s">
        <v>1139</v>
      </c>
      <c r="C875" t="s">
        <v>128</v>
      </c>
      <c r="D875" t="s">
        <v>129</v>
      </c>
      <c r="E875" t="s">
        <v>1140</v>
      </c>
      <c r="F875">
        <v>40.720345000000002</v>
      </c>
      <c r="G875">
        <v>-73.988144000000005</v>
      </c>
      <c r="H875">
        <v>59654106</v>
      </c>
      <c r="I875" t="s">
        <v>131</v>
      </c>
    </row>
    <row r="876" spans="1:9" x14ac:dyDescent="0.25">
      <c r="A876">
        <v>7932310088</v>
      </c>
      <c r="B876" t="s">
        <v>1142</v>
      </c>
      <c r="C876" t="s">
        <v>128</v>
      </c>
      <c r="D876" t="s">
        <v>129</v>
      </c>
      <c r="E876" t="s">
        <v>1143</v>
      </c>
      <c r="F876">
        <v>40.722709999999999</v>
      </c>
      <c r="G876">
        <v>-73.988100000000003</v>
      </c>
      <c r="H876">
        <v>59654088</v>
      </c>
      <c r="I876" t="s">
        <v>131</v>
      </c>
    </row>
    <row r="877" spans="1:9" x14ac:dyDescent="0.25">
      <c r="A877">
        <v>7937992451</v>
      </c>
      <c r="B877" t="s">
        <v>1144</v>
      </c>
      <c r="C877" t="s">
        <v>128</v>
      </c>
      <c r="D877" t="s">
        <v>129</v>
      </c>
      <c r="E877" t="s">
        <v>1145</v>
      </c>
      <c r="F877">
        <v>40.720055000000002</v>
      </c>
      <c r="G877">
        <v>-73.988079999999997</v>
      </c>
      <c r="H877">
        <v>59654120</v>
      </c>
      <c r="I877" t="s">
        <v>134</v>
      </c>
    </row>
    <row r="878" spans="1:9" x14ac:dyDescent="0.25">
      <c r="A878">
        <v>7937992440</v>
      </c>
      <c r="B878" t="s">
        <v>1144</v>
      </c>
      <c r="C878" t="s">
        <v>128</v>
      </c>
      <c r="D878" t="s">
        <v>129</v>
      </c>
      <c r="E878" t="s">
        <v>1145</v>
      </c>
      <c r="F878">
        <v>40.720055000000002</v>
      </c>
      <c r="G878">
        <v>-73.988079999999997</v>
      </c>
      <c r="H878">
        <v>59654120</v>
      </c>
      <c r="I878" t="s">
        <v>134</v>
      </c>
    </row>
    <row r="879" spans="1:9" x14ac:dyDescent="0.25">
      <c r="A879">
        <v>7937992438</v>
      </c>
      <c r="B879" t="s">
        <v>1144</v>
      </c>
      <c r="C879" t="s">
        <v>128</v>
      </c>
      <c r="D879" t="s">
        <v>129</v>
      </c>
      <c r="E879" t="s">
        <v>1145</v>
      </c>
      <c r="F879">
        <v>40.720055000000002</v>
      </c>
      <c r="G879">
        <v>-73.988079999999997</v>
      </c>
      <c r="H879">
        <v>59654120</v>
      </c>
      <c r="I879" t="s">
        <v>134</v>
      </c>
    </row>
    <row r="880" spans="1:9" x14ac:dyDescent="0.25">
      <c r="A880">
        <v>7937996766</v>
      </c>
      <c r="B880" t="s">
        <v>1146</v>
      </c>
      <c r="C880" t="s">
        <v>128</v>
      </c>
      <c r="D880" t="s">
        <v>129</v>
      </c>
      <c r="E880" t="s">
        <v>1147</v>
      </c>
      <c r="F880">
        <v>40.720801999999999</v>
      </c>
      <c r="G880">
        <v>-73.988069999999993</v>
      </c>
      <c r="H880">
        <v>59654106</v>
      </c>
      <c r="I880" t="s">
        <v>134</v>
      </c>
    </row>
    <row r="881" spans="1:9" x14ac:dyDescent="0.25">
      <c r="A881">
        <v>7937991598</v>
      </c>
      <c r="B881" t="s">
        <v>1146</v>
      </c>
      <c r="C881" t="s">
        <v>128</v>
      </c>
      <c r="D881" t="s">
        <v>129</v>
      </c>
      <c r="E881" t="s">
        <v>1147</v>
      </c>
      <c r="F881">
        <v>40.720801999999999</v>
      </c>
      <c r="G881">
        <v>-73.988069999999993</v>
      </c>
      <c r="H881">
        <v>59654106</v>
      </c>
      <c r="I881" t="s">
        <v>134</v>
      </c>
    </row>
    <row r="882" spans="1:9" x14ac:dyDescent="0.25">
      <c r="A882">
        <v>7937996778</v>
      </c>
      <c r="B882" t="s">
        <v>1148</v>
      </c>
      <c r="C882" t="s">
        <v>128</v>
      </c>
      <c r="D882" t="s">
        <v>129</v>
      </c>
      <c r="E882" t="s">
        <v>1149</v>
      </c>
      <c r="F882">
        <v>40.720511999999999</v>
      </c>
      <c r="G882">
        <v>-73.988060000000004</v>
      </c>
      <c r="H882">
        <v>59654106</v>
      </c>
      <c r="I882" t="s">
        <v>131</v>
      </c>
    </row>
    <row r="883" spans="1:9" x14ac:dyDescent="0.25">
      <c r="A883">
        <v>7937991756</v>
      </c>
      <c r="B883" t="s">
        <v>1148</v>
      </c>
      <c r="C883" t="s">
        <v>128</v>
      </c>
      <c r="D883" t="s">
        <v>129</v>
      </c>
      <c r="E883" t="s">
        <v>1149</v>
      </c>
      <c r="F883">
        <v>40.720511999999999</v>
      </c>
      <c r="G883">
        <v>-73.988060000000004</v>
      </c>
      <c r="H883">
        <v>59654106</v>
      </c>
      <c r="I883" t="s">
        <v>131</v>
      </c>
    </row>
    <row r="884" spans="1:9" x14ac:dyDescent="0.25">
      <c r="A884">
        <v>7937992402</v>
      </c>
      <c r="B884" t="s">
        <v>1148</v>
      </c>
      <c r="C884" t="s">
        <v>128</v>
      </c>
      <c r="D884" t="s">
        <v>129</v>
      </c>
      <c r="E884" t="s">
        <v>1149</v>
      </c>
      <c r="F884">
        <v>40.720511999999999</v>
      </c>
      <c r="G884">
        <v>-73.988060000000004</v>
      </c>
      <c r="H884">
        <v>59654106</v>
      </c>
      <c r="I884" t="s">
        <v>131</v>
      </c>
    </row>
    <row r="885" spans="1:9" x14ac:dyDescent="0.25">
      <c r="A885">
        <v>7937993431</v>
      </c>
      <c r="B885" t="s">
        <v>1150</v>
      </c>
      <c r="C885" t="s">
        <v>128</v>
      </c>
      <c r="D885" t="s">
        <v>129</v>
      </c>
      <c r="E885" t="s">
        <v>1151</v>
      </c>
      <c r="F885">
        <v>40.719079999999998</v>
      </c>
      <c r="G885">
        <v>-73.988010000000003</v>
      </c>
      <c r="H885">
        <v>59654121</v>
      </c>
      <c r="I885" t="s">
        <v>134</v>
      </c>
    </row>
    <row r="886" spans="1:9" x14ac:dyDescent="0.25">
      <c r="A886">
        <v>7937999378</v>
      </c>
      <c r="B886" t="s">
        <v>1152</v>
      </c>
      <c r="C886" t="s">
        <v>128</v>
      </c>
      <c r="D886" t="s">
        <v>129</v>
      </c>
      <c r="E886" t="s">
        <v>1153</v>
      </c>
      <c r="F886">
        <v>40.720024000000002</v>
      </c>
      <c r="G886">
        <v>-73.987976000000003</v>
      </c>
      <c r="H886">
        <v>59654120</v>
      </c>
      <c r="I886" t="s">
        <v>134</v>
      </c>
    </row>
    <row r="887" spans="1:9" x14ac:dyDescent="0.25">
      <c r="A887">
        <v>7937992414</v>
      </c>
      <c r="B887" t="s">
        <v>1154</v>
      </c>
      <c r="C887" t="s">
        <v>128</v>
      </c>
      <c r="D887" t="s">
        <v>129</v>
      </c>
      <c r="E887" t="s">
        <v>1155</v>
      </c>
      <c r="F887">
        <v>40.721355000000003</v>
      </c>
      <c r="G887">
        <v>-73.987970000000004</v>
      </c>
      <c r="H887">
        <v>59654097</v>
      </c>
      <c r="I887" t="s">
        <v>134</v>
      </c>
    </row>
    <row r="888" spans="1:9" x14ac:dyDescent="0.25">
      <c r="A888">
        <v>7937993704</v>
      </c>
      <c r="B888" t="s">
        <v>1156</v>
      </c>
      <c r="C888" t="s">
        <v>128</v>
      </c>
      <c r="D888" t="s">
        <v>129</v>
      </c>
      <c r="E888" t="s">
        <v>1157</v>
      </c>
      <c r="F888">
        <v>40.720847999999997</v>
      </c>
      <c r="G888">
        <v>-73.987889999999993</v>
      </c>
      <c r="H888">
        <v>59654106</v>
      </c>
      <c r="I888" t="s">
        <v>131</v>
      </c>
    </row>
    <row r="889" spans="1:9" x14ac:dyDescent="0.25">
      <c r="A889">
        <v>7937998090</v>
      </c>
      <c r="B889" t="s">
        <v>1156</v>
      </c>
      <c r="C889" t="s">
        <v>128</v>
      </c>
      <c r="D889" t="s">
        <v>129</v>
      </c>
      <c r="E889" t="s">
        <v>1157</v>
      </c>
      <c r="F889">
        <v>40.720847999999997</v>
      </c>
      <c r="G889">
        <v>-73.987889999999993</v>
      </c>
      <c r="H889">
        <v>59654106</v>
      </c>
      <c r="I889" t="s">
        <v>131</v>
      </c>
    </row>
    <row r="890" spans="1:9" hidden="1" x14ac:dyDescent="0.25">
      <c r="A890">
        <v>7937993881</v>
      </c>
      <c r="B890" t="s">
        <v>1158</v>
      </c>
      <c r="C890" t="s">
        <v>156</v>
      </c>
    </row>
    <row r="891" spans="1:9" x14ac:dyDescent="0.25">
      <c r="A891">
        <v>7391085522</v>
      </c>
      <c r="B891" t="s">
        <v>1159</v>
      </c>
      <c r="C891" t="s">
        <v>128</v>
      </c>
      <c r="D891" t="s">
        <v>129</v>
      </c>
      <c r="E891" t="s">
        <v>1160</v>
      </c>
      <c r="F891">
        <v>40.719990000000003</v>
      </c>
      <c r="G891">
        <v>-73.987870000000001</v>
      </c>
      <c r="H891">
        <v>59654120</v>
      </c>
      <c r="I891" t="s">
        <v>134</v>
      </c>
    </row>
    <row r="892" spans="1:9" x14ac:dyDescent="0.25">
      <c r="A892">
        <v>7932310076</v>
      </c>
      <c r="B892" t="s">
        <v>1161</v>
      </c>
      <c r="C892" t="s">
        <v>128</v>
      </c>
      <c r="D892" t="s">
        <v>129</v>
      </c>
      <c r="E892" t="s">
        <v>1162</v>
      </c>
      <c r="F892">
        <v>40.720930000000003</v>
      </c>
      <c r="G892">
        <v>-73.987849999999995</v>
      </c>
      <c r="H892">
        <v>59654106</v>
      </c>
      <c r="I892" t="s">
        <v>131</v>
      </c>
    </row>
    <row r="893" spans="1:9" x14ac:dyDescent="0.25">
      <c r="A893">
        <v>7937995660</v>
      </c>
      <c r="B893" t="s">
        <v>1163</v>
      </c>
      <c r="C893" t="s">
        <v>128</v>
      </c>
      <c r="D893" t="s">
        <v>129</v>
      </c>
      <c r="E893" t="s">
        <v>1164</v>
      </c>
      <c r="F893">
        <v>40.721176</v>
      </c>
      <c r="G893">
        <v>-73.987769999999998</v>
      </c>
      <c r="H893">
        <v>59654105</v>
      </c>
      <c r="I893" t="s">
        <v>131</v>
      </c>
    </row>
    <row r="894" spans="1:9" x14ac:dyDescent="0.25">
      <c r="A894">
        <v>7937991630</v>
      </c>
      <c r="B894" t="s">
        <v>1165</v>
      </c>
      <c r="C894" t="s">
        <v>128</v>
      </c>
      <c r="D894" t="s">
        <v>129</v>
      </c>
      <c r="E894" t="s">
        <v>1166</v>
      </c>
      <c r="F894">
        <v>40.721096000000003</v>
      </c>
      <c r="G894">
        <v>-73.987759999999994</v>
      </c>
      <c r="H894">
        <v>59654106</v>
      </c>
      <c r="I894" t="s">
        <v>131</v>
      </c>
    </row>
    <row r="895" spans="1:9" x14ac:dyDescent="0.25">
      <c r="A895">
        <v>7937999962</v>
      </c>
      <c r="B895" t="s">
        <v>1167</v>
      </c>
      <c r="C895" t="s">
        <v>128</v>
      </c>
      <c r="D895" t="s">
        <v>129</v>
      </c>
      <c r="E895" t="s">
        <v>1168</v>
      </c>
      <c r="F895">
        <v>40.721412999999998</v>
      </c>
      <c r="G895">
        <v>-73.987755000000007</v>
      </c>
      <c r="H895">
        <v>59654103</v>
      </c>
      <c r="I895" t="s">
        <v>134</v>
      </c>
    </row>
    <row r="896" spans="1:9" x14ac:dyDescent="0.25">
      <c r="A896">
        <v>7937999950</v>
      </c>
      <c r="B896" t="s">
        <v>1167</v>
      </c>
      <c r="C896" t="s">
        <v>128</v>
      </c>
      <c r="D896" t="s">
        <v>129</v>
      </c>
      <c r="E896" t="s">
        <v>1168</v>
      </c>
      <c r="F896">
        <v>40.721412999999998</v>
      </c>
      <c r="G896">
        <v>-73.987755000000007</v>
      </c>
      <c r="H896">
        <v>59654103</v>
      </c>
      <c r="I896" t="s">
        <v>134</v>
      </c>
    </row>
    <row r="897" spans="1:9" x14ac:dyDescent="0.25">
      <c r="A897">
        <v>7937995397</v>
      </c>
      <c r="B897" t="s">
        <v>1167</v>
      </c>
      <c r="C897" t="s">
        <v>128</v>
      </c>
      <c r="D897" t="s">
        <v>129</v>
      </c>
      <c r="E897" t="s">
        <v>1168</v>
      </c>
      <c r="F897">
        <v>40.721412999999998</v>
      </c>
      <c r="G897">
        <v>-73.987755000000007</v>
      </c>
      <c r="H897">
        <v>59654103</v>
      </c>
      <c r="I897" t="s">
        <v>134</v>
      </c>
    </row>
    <row r="898" spans="1:9" x14ac:dyDescent="0.25">
      <c r="A898">
        <v>7937992542</v>
      </c>
      <c r="B898" t="s">
        <v>1169</v>
      </c>
      <c r="C898" t="s">
        <v>128</v>
      </c>
      <c r="D898" t="s">
        <v>129</v>
      </c>
      <c r="E898" t="s">
        <v>1170</v>
      </c>
      <c r="F898">
        <v>40.721179999999997</v>
      </c>
      <c r="G898">
        <v>-73.987719999999996</v>
      </c>
      <c r="H898">
        <v>59654106</v>
      </c>
      <c r="I898" t="s">
        <v>131</v>
      </c>
    </row>
    <row r="899" spans="1:9" x14ac:dyDescent="0.25">
      <c r="A899">
        <v>7391084074</v>
      </c>
      <c r="B899" t="s">
        <v>1171</v>
      </c>
      <c r="C899" t="s">
        <v>128</v>
      </c>
      <c r="D899" t="s">
        <v>129</v>
      </c>
      <c r="E899" t="s">
        <v>1172</v>
      </c>
      <c r="F899">
        <v>40.7254</v>
      </c>
      <c r="G899">
        <v>-73.987669999999994</v>
      </c>
      <c r="H899">
        <v>59654052</v>
      </c>
      <c r="I899" t="s">
        <v>131</v>
      </c>
    </row>
    <row r="900" spans="1:9" x14ac:dyDescent="0.25">
      <c r="A900">
        <v>7937991689</v>
      </c>
      <c r="B900" t="s">
        <v>1173</v>
      </c>
      <c r="C900" t="s">
        <v>128</v>
      </c>
      <c r="D900" t="s">
        <v>129</v>
      </c>
      <c r="E900" t="s">
        <v>1174</v>
      </c>
      <c r="F900">
        <v>40.722569999999997</v>
      </c>
      <c r="G900">
        <v>-73.987639999999999</v>
      </c>
      <c r="H900">
        <v>59654100</v>
      </c>
      <c r="I900" t="s">
        <v>131</v>
      </c>
    </row>
    <row r="901" spans="1:9" x14ac:dyDescent="0.25">
      <c r="A901">
        <v>7937992517</v>
      </c>
      <c r="B901" t="s">
        <v>1175</v>
      </c>
      <c r="C901" t="s">
        <v>128</v>
      </c>
      <c r="D901" t="s">
        <v>129</v>
      </c>
      <c r="E901" t="s">
        <v>1176</v>
      </c>
      <c r="F901">
        <v>40.721657</v>
      </c>
      <c r="G901">
        <v>-73.987629999999996</v>
      </c>
      <c r="H901">
        <v>59654103</v>
      </c>
      <c r="I901" t="s">
        <v>134</v>
      </c>
    </row>
    <row r="902" spans="1:9" hidden="1" x14ac:dyDescent="0.25">
      <c r="A902">
        <v>7391086046</v>
      </c>
      <c r="B902" t="s">
        <v>1177</v>
      </c>
      <c r="C902" t="s">
        <v>156</v>
      </c>
    </row>
    <row r="903" spans="1:9" x14ac:dyDescent="0.25">
      <c r="A903">
        <v>7937996584</v>
      </c>
      <c r="B903" t="s">
        <v>1178</v>
      </c>
      <c r="C903" t="s">
        <v>128</v>
      </c>
      <c r="D903" t="s">
        <v>129</v>
      </c>
      <c r="E903" t="s">
        <v>1179</v>
      </c>
      <c r="F903">
        <v>40.721375000000002</v>
      </c>
      <c r="G903">
        <v>-73.987620000000007</v>
      </c>
      <c r="H903">
        <v>59654103</v>
      </c>
      <c r="I903" t="s">
        <v>131</v>
      </c>
    </row>
    <row r="904" spans="1:9" x14ac:dyDescent="0.25">
      <c r="A904">
        <v>7937991707</v>
      </c>
      <c r="B904" t="s">
        <v>1178</v>
      </c>
      <c r="C904" t="s">
        <v>128</v>
      </c>
      <c r="D904" t="s">
        <v>129</v>
      </c>
      <c r="E904" t="s">
        <v>1179</v>
      </c>
      <c r="F904">
        <v>40.721375000000002</v>
      </c>
      <c r="G904">
        <v>-73.987620000000007</v>
      </c>
      <c r="H904">
        <v>59654103</v>
      </c>
      <c r="I904" t="s">
        <v>131</v>
      </c>
    </row>
    <row r="905" spans="1:9" x14ac:dyDescent="0.25">
      <c r="A905">
        <v>7937998600</v>
      </c>
      <c r="B905" t="s">
        <v>1178</v>
      </c>
      <c r="C905" t="s">
        <v>128</v>
      </c>
      <c r="D905" t="s">
        <v>129</v>
      </c>
      <c r="E905" t="s">
        <v>1179</v>
      </c>
      <c r="F905">
        <v>40.721375000000002</v>
      </c>
      <c r="G905">
        <v>-73.987620000000007</v>
      </c>
      <c r="H905">
        <v>59654103</v>
      </c>
      <c r="I905" t="s">
        <v>131</v>
      </c>
    </row>
    <row r="906" spans="1:9" x14ac:dyDescent="0.25">
      <c r="A906">
        <v>7937991744</v>
      </c>
      <c r="B906" t="s">
        <v>1180</v>
      </c>
      <c r="C906" t="s">
        <v>128</v>
      </c>
      <c r="D906" t="s">
        <v>129</v>
      </c>
      <c r="E906" t="s">
        <v>1181</v>
      </c>
      <c r="F906">
        <v>40.719887</v>
      </c>
      <c r="G906">
        <v>-73.987594999999999</v>
      </c>
      <c r="H906">
        <v>59654107</v>
      </c>
      <c r="I906" t="s">
        <v>134</v>
      </c>
    </row>
    <row r="907" spans="1:9" x14ac:dyDescent="0.25">
      <c r="A907">
        <v>7937999986</v>
      </c>
      <c r="B907" t="s">
        <v>1182</v>
      </c>
      <c r="C907" t="s">
        <v>128</v>
      </c>
      <c r="D907" t="s">
        <v>129</v>
      </c>
      <c r="E907" t="s">
        <v>1183</v>
      </c>
      <c r="F907">
        <v>40.721780000000003</v>
      </c>
      <c r="G907">
        <v>-73.987564000000006</v>
      </c>
      <c r="H907">
        <v>59654103</v>
      </c>
      <c r="I907" t="s">
        <v>134</v>
      </c>
    </row>
    <row r="908" spans="1:9" x14ac:dyDescent="0.25">
      <c r="A908">
        <v>7937993698</v>
      </c>
      <c r="B908" t="s">
        <v>1184</v>
      </c>
      <c r="C908" t="s">
        <v>128</v>
      </c>
      <c r="D908" t="s">
        <v>129</v>
      </c>
      <c r="E908" t="s">
        <v>1185</v>
      </c>
      <c r="F908">
        <v>40.72184</v>
      </c>
      <c r="G908">
        <v>-73.987530000000007</v>
      </c>
      <c r="H908">
        <v>59654103</v>
      </c>
      <c r="I908" t="s">
        <v>134</v>
      </c>
    </row>
    <row r="909" spans="1:9" x14ac:dyDescent="0.25">
      <c r="A909">
        <v>7937995403</v>
      </c>
      <c r="B909" t="s">
        <v>1184</v>
      </c>
      <c r="C909" t="s">
        <v>128</v>
      </c>
      <c r="D909" t="s">
        <v>129</v>
      </c>
      <c r="E909" t="s">
        <v>1185</v>
      </c>
      <c r="F909">
        <v>40.72184</v>
      </c>
      <c r="G909">
        <v>-73.987530000000007</v>
      </c>
      <c r="H909">
        <v>59654103</v>
      </c>
      <c r="I909" t="s">
        <v>134</v>
      </c>
    </row>
    <row r="910" spans="1:9" x14ac:dyDescent="0.25">
      <c r="A910">
        <v>7937993716</v>
      </c>
      <c r="B910" t="s">
        <v>1186</v>
      </c>
      <c r="C910" t="s">
        <v>128</v>
      </c>
      <c r="D910" t="s">
        <v>129</v>
      </c>
      <c r="E910" t="s">
        <v>1187</v>
      </c>
      <c r="F910">
        <v>40.721558000000002</v>
      </c>
      <c r="G910">
        <v>-73.987526000000003</v>
      </c>
      <c r="H910">
        <v>59654103</v>
      </c>
      <c r="I910" t="s">
        <v>131</v>
      </c>
    </row>
    <row r="911" spans="1:9" x14ac:dyDescent="0.25">
      <c r="A911">
        <v>7937991975</v>
      </c>
      <c r="B911" t="s">
        <v>1186</v>
      </c>
      <c r="C911" t="s">
        <v>128</v>
      </c>
      <c r="D911" t="s">
        <v>129</v>
      </c>
      <c r="E911" t="s">
        <v>1187</v>
      </c>
      <c r="F911">
        <v>40.721558000000002</v>
      </c>
      <c r="G911">
        <v>-73.987526000000003</v>
      </c>
      <c r="H911">
        <v>59654103</v>
      </c>
      <c r="I911" t="s">
        <v>131</v>
      </c>
    </row>
    <row r="912" spans="1:9" x14ac:dyDescent="0.25">
      <c r="A912">
        <v>7937990892</v>
      </c>
      <c r="B912" t="s">
        <v>1188</v>
      </c>
      <c r="C912" t="s">
        <v>128</v>
      </c>
      <c r="D912" t="s">
        <v>129</v>
      </c>
      <c r="E912" t="s">
        <v>1189</v>
      </c>
      <c r="F912">
        <v>40.721620000000001</v>
      </c>
      <c r="G912">
        <v>-73.987494999999996</v>
      </c>
      <c r="H912">
        <v>59654103</v>
      </c>
      <c r="I912" t="s">
        <v>131</v>
      </c>
    </row>
    <row r="913" spans="1:9" hidden="1" x14ac:dyDescent="0.25">
      <c r="A913">
        <v>7391086034</v>
      </c>
      <c r="B913" t="s">
        <v>1190</v>
      </c>
      <c r="C913" t="s">
        <v>156</v>
      </c>
    </row>
    <row r="914" spans="1:9" x14ac:dyDescent="0.25">
      <c r="A914">
        <v>7937995129</v>
      </c>
      <c r="B914" t="s">
        <v>1188</v>
      </c>
      <c r="C914" t="s">
        <v>128</v>
      </c>
      <c r="D914" t="s">
        <v>129</v>
      </c>
      <c r="E914" t="s">
        <v>1189</v>
      </c>
      <c r="F914">
        <v>40.721620000000001</v>
      </c>
      <c r="G914">
        <v>-73.987494999999996</v>
      </c>
      <c r="H914">
        <v>59654103</v>
      </c>
      <c r="I914" t="s">
        <v>131</v>
      </c>
    </row>
    <row r="915" spans="1:9" x14ac:dyDescent="0.25">
      <c r="A915">
        <v>7937995671</v>
      </c>
      <c r="B915" t="s">
        <v>1188</v>
      </c>
      <c r="C915" t="s">
        <v>128</v>
      </c>
      <c r="D915" t="s">
        <v>129</v>
      </c>
      <c r="E915" t="s">
        <v>1189</v>
      </c>
      <c r="F915">
        <v>40.721620000000001</v>
      </c>
      <c r="G915">
        <v>-73.987494999999996</v>
      </c>
      <c r="H915">
        <v>59654103</v>
      </c>
      <c r="I915" t="s">
        <v>131</v>
      </c>
    </row>
    <row r="916" spans="1:9" x14ac:dyDescent="0.25">
      <c r="A916">
        <v>7937999974</v>
      </c>
      <c r="B916" t="s">
        <v>1188</v>
      </c>
      <c r="C916" t="s">
        <v>128</v>
      </c>
      <c r="D916" t="s">
        <v>129</v>
      </c>
      <c r="E916" t="s">
        <v>1189</v>
      </c>
      <c r="F916">
        <v>40.721620000000001</v>
      </c>
      <c r="G916">
        <v>-73.987494999999996</v>
      </c>
      <c r="H916">
        <v>59654103</v>
      </c>
      <c r="I916" t="s">
        <v>131</v>
      </c>
    </row>
    <row r="917" spans="1:9" x14ac:dyDescent="0.25">
      <c r="A917">
        <v>7937992888</v>
      </c>
      <c r="B917" t="s">
        <v>1188</v>
      </c>
      <c r="C917" t="s">
        <v>128</v>
      </c>
      <c r="D917" t="s">
        <v>129</v>
      </c>
      <c r="E917" t="s">
        <v>1189</v>
      </c>
      <c r="F917">
        <v>40.721620000000001</v>
      </c>
      <c r="G917">
        <v>-73.987494999999996</v>
      </c>
      <c r="H917">
        <v>59654103</v>
      </c>
      <c r="I917" t="s">
        <v>131</v>
      </c>
    </row>
    <row r="918" spans="1:9" x14ac:dyDescent="0.25">
      <c r="A918">
        <v>7937995117</v>
      </c>
      <c r="B918" t="s">
        <v>1191</v>
      </c>
      <c r="C918" t="s">
        <v>128</v>
      </c>
      <c r="D918" t="s">
        <v>129</v>
      </c>
      <c r="E918" t="s">
        <v>1192</v>
      </c>
      <c r="F918">
        <v>40.721739999999997</v>
      </c>
      <c r="G918">
        <v>-73.987433999999993</v>
      </c>
      <c r="H918">
        <v>59654103</v>
      </c>
      <c r="I918" t="s">
        <v>131</v>
      </c>
    </row>
    <row r="919" spans="1:9" x14ac:dyDescent="0.25">
      <c r="A919">
        <v>7937996160</v>
      </c>
      <c r="B919" t="s">
        <v>1191</v>
      </c>
      <c r="C919" t="s">
        <v>128</v>
      </c>
      <c r="D919" t="s">
        <v>129</v>
      </c>
      <c r="E919" t="s">
        <v>1192</v>
      </c>
      <c r="F919">
        <v>40.721739999999997</v>
      </c>
      <c r="G919">
        <v>-73.987433999999993</v>
      </c>
      <c r="H919">
        <v>59654103</v>
      </c>
      <c r="I919" t="s">
        <v>131</v>
      </c>
    </row>
    <row r="920" spans="1:9" x14ac:dyDescent="0.25">
      <c r="A920">
        <v>7937991690</v>
      </c>
      <c r="B920" t="s">
        <v>1193</v>
      </c>
      <c r="C920" t="s">
        <v>128</v>
      </c>
      <c r="D920" t="s">
        <v>129</v>
      </c>
      <c r="E920" t="s">
        <v>1194</v>
      </c>
      <c r="F920">
        <v>40.721057999999999</v>
      </c>
      <c r="G920">
        <v>-73.987390000000005</v>
      </c>
      <c r="H920">
        <v>59654105</v>
      </c>
      <c r="I920" t="s">
        <v>131</v>
      </c>
    </row>
    <row r="921" spans="1:9" x14ac:dyDescent="0.25">
      <c r="A921">
        <v>7391083070</v>
      </c>
      <c r="B921" t="s">
        <v>1195</v>
      </c>
      <c r="C921" t="s">
        <v>128</v>
      </c>
      <c r="D921" t="s">
        <v>129</v>
      </c>
      <c r="E921" t="s">
        <v>1196</v>
      </c>
      <c r="F921">
        <v>40.725394999999999</v>
      </c>
      <c r="G921">
        <v>-73.987365999999994</v>
      </c>
      <c r="H921">
        <v>59654052</v>
      </c>
      <c r="I921" t="s">
        <v>134</v>
      </c>
    </row>
    <row r="922" spans="1:9" x14ac:dyDescent="0.25">
      <c r="A922">
        <v>7937998635</v>
      </c>
      <c r="B922" t="s">
        <v>1197</v>
      </c>
      <c r="C922" t="s">
        <v>128</v>
      </c>
      <c r="D922" t="s">
        <v>129</v>
      </c>
      <c r="E922" t="s">
        <v>1198</v>
      </c>
      <c r="F922">
        <v>40.722473000000001</v>
      </c>
      <c r="G922">
        <v>-73.987335000000002</v>
      </c>
      <c r="H922">
        <v>59654100</v>
      </c>
      <c r="I922" t="s">
        <v>131</v>
      </c>
    </row>
    <row r="923" spans="1:9" x14ac:dyDescent="0.25">
      <c r="A923">
        <v>7937998647</v>
      </c>
      <c r="B923" t="s">
        <v>1197</v>
      </c>
      <c r="C923" t="s">
        <v>128</v>
      </c>
      <c r="D923" t="s">
        <v>129</v>
      </c>
      <c r="E923" t="s">
        <v>1198</v>
      </c>
      <c r="F923">
        <v>40.722473000000001</v>
      </c>
      <c r="G923">
        <v>-73.987335000000002</v>
      </c>
      <c r="H923">
        <v>59654100</v>
      </c>
      <c r="I923" t="s">
        <v>131</v>
      </c>
    </row>
    <row r="924" spans="1:9" x14ac:dyDescent="0.25">
      <c r="A924">
        <v>7937997035</v>
      </c>
      <c r="B924" t="s">
        <v>1197</v>
      </c>
      <c r="C924" t="s">
        <v>128</v>
      </c>
      <c r="D924" t="s">
        <v>129</v>
      </c>
      <c r="E924" t="s">
        <v>1198</v>
      </c>
      <c r="F924">
        <v>40.722473000000001</v>
      </c>
      <c r="G924">
        <v>-73.987335000000002</v>
      </c>
      <c r="H924">
        <v>59654100</v>
      </c>
      <c r="I924" t="s">
        <v>131</v>
      </c>
    </row>
    <row r="925" spans="1:9" x14ac:dyDescent="0.25">
      <c r="A925">
        <v>7937993662</v>
      </c>
      <c r="B925" t="s">
        <v>1199</v>
      </c>
      <c r="C925" t="s">
        <v>128</v>
      </c>
      <c r="D925" t="s">
        <v>129</v>
      </c>
      <c r="E925" t="s">
        <v>1200</v>
      </c>
      <c r="F925">
        <v>40.718654999999998</v>
      </c>
      <c r="G925">
        <v>-73.987309999999994</v>
      </c>
      <c r="H925">
        <v>59654144</v>
      </c>
      <c r="I925" t="s">
        <v>134</v>
      </c>
    </row>
    <row r="926" spans="1:9" x14ac:dyDescent="0.25">
      <c r="A926">
        <v>7937991665</v>
      </c>
      <c r="B926" t="s">
        <v>1201</v>
      </c>
      <c r="C926" t="s">
        <v>128</v>
      </c>
      <c r="D926" t="s">
        <v>129</v>
      </c>
      <c r="E926" t="s">
        <v>1202</v>
      </c>
      <c r="F926">
        <v>40.722450000000002</v>
      </c>
      <c r="G926">
        <v>-73.987260000000006</v>
      </c>
      <c r="H926">
        <v>59654100</v>
      </c>
      <c r="I926" t="s">
        <v>131</v>
      </c>
    </row>
    <row r="927" spans="1:9" x14ac:dyDescent="0.25">
      <c r="A927">
        <v>7937991677</v>
      </c>
      <c r="B927" t="s">
        <v>1201</v>
      </c>
      <c r="C927" t="s">
        <v>128</v>
      </c>
      <c r="D927" t="s">
        <v>129</v>
      </c>
      <c r="E927" t="s">
        <v>1202</v>
      </c>
      <c r="F927">
        <v>40.722450000000002</v>
      </c>
      <c r="G927">
        <v>-73.987260000000006</v>
      </c>
      <c r="H927">
        <v>59654100</v>
      </c>
      <c r="I927" t="s">
        <v>131</v>
      </c>
    </row>
    <row r="928" spans="1:9" x14ac:dyDescent="0.25">
      <c r="A928">
        <v>7937993467</v>
      </c>
      <c r="B928" t="s">
        <v>1203</v>
      </c>
      <c r="C928" t="s">
        <v>128</v>
      </c>
      <c r="D928" t="s">
        <v>129</v>
      </c>
      <c r="E928" t="s">
        <v>1204</v>
      </c>
      <c r="F928">
        <v>40.720554</v>
      </c>
      <c r="G928">
        <v>-73.987250000000003</v>
      </c>
      <c r="H928">
        <v>59654107</v>
      </c>
      <c r="I928" t="s">
        <v>134</v>
      </c>
    </row>
    <row r="929" spans="1:9" x14ac:dyDescent="0.25">
      <c r="A929">
        <v>7391085510</v>
      </c>
      <c r="B929" t="s">
        <v>1203</v>
      </c>
      <c r="C929" t="s">
        <v>128</v>
      </c>
      <c r="D929" t="s">
        <v>129</v>
      </c>
      <c r="E929" t="s">
        <v>1204</v>
      </c>
      <c r="F929">
        <v>40.720554</v>
      </c>
      <c r="G929">
        <v>-73.987250000000003</v>
      </c>
      <c r="H929">
        <v>59654107</v>
      </c>
      <c r="I929" t="s">
        <v>134</v>
      </c>
    </row>
    <row r="930" spans="1:9" x14ac:dyDescent="0.25">
      <c r="A930">
        <v>7937995427</v>
      </c>
      <c r="B930" t="s">
        <v>1205</v>
      </c>
      <c r="C930" t="s">
        <v>128</v>
      </c>
      <c r="D930" t="s">
        <v>129</v>
      </c>
      <c r="E930" t="s">
        <v>1206</v>
      </c>
      <c r="F930">
        <v>40.722107000000001</v>
      </c>
      <c r="G930">
        <v>-73.98724</v>
      </c>
      <c r="H930">
        <v>59654103</v>
      </c>
      <c r="I930" t="s">
        <v>131</v>
      </c>
    </row>
    <row r="931" spans="1:9" x14ac:dyDescent="0.25">
      <c r="A931">
        <v>7937992578</v>
      </c>
      <c r="B931" t="s">
        <v>1205</v>
      </c>
      <c r="C931" t="s">
        <v>128</v>
      </c>
      <c r="D931" t="s">
        <v>129</v>
      </c>
      <c r="E931" t="s">
        <v>1206</v>
      </c>
      <c r="F931">
        <v>40.722107000000001</v>
      </c>
      <c r="G931">
        <v>-73.98724</v>
      </c>
      <c r="H931">
        <v>59654103</v>
      </c>
      <c r="I931" t="s">
        <v>131</v>
      </c>
    </row>
    <row r="932" spans="1:9" x14ac:dyDescent="0.25">
      <c r="A932">
        <v>7937992529</v>
      </c>
      <c r="B932" t="s">
        <v>1205</v>
      </c>
      <c r="C932" t="s">
        <v>128</v>
      </c>
      <c r="D932" t="s">
        <v>129</v>
      </c>
      <c r="E932" t="s">
        <v>1206</v>
      </c>
      <c r="F932">
        <v>40.722107000000001</v>
      </c>
      <c r="G932">
        <v>-73.98724</v>
      </c>
      <c r="H932">
        <v>59654103</v>
      </c>
      <c r="I932" t="s">
        <v>131</v>
      </c>
    </row>
    <row r="933" spans="1:9" x14ac:dyDescent="0.25">
      <c r="A933">
        <v>7937995415</v>
      </c>
      <c r="B933" t="s">
        <v>1205</v>
      </c>
      <c r="C933" t="s">
        <v>128</v>
      </c>
      <c r="D933" t="s">
        <v>129</v>
      </c>
      <c r="E933" t="s">
        <v>1206</v>
      </c>
      <c r="F933">
        <v>40.722107000000001</v>
      </c>
      <c r="G933">
        <v>-73.98724</v>
      </c>
      <c r="H933">
        <v>59654103</v>
      </c>
      <c r="I933" t="s">
        <v>131</v>
      </c>
    </row>
    <row r="934" spans="1:9" x14ac:dyDescent="0.25">
      <c r="A934">
        <v>7937993686</v>
      </c>
      <c r="B934" t="s">
        <v>1205</v>
      </c>
      <c r="C934" t="s">
        <v>128</v>
      </c>
      <c r="D934" t="s">
        <v>129</v>
      </c>
      <c r="E934" t="s">
        <v>1206</v>
      </c>
      <c r="F934">
        <v>40.722107000000001</v>
      </c>
      <c r="G934">
        <v>-73.98724</v>
      </c>
      <c r="H934">
        <v>59654103</v>
      </c>
      <c r="I934" t="s">
        <v>131</v>
      </c>
    </row>
    <row r="935" spans="1:9" x14ac:dyDescent="0.25">
      <c r="A935">
        <v>7391083069</v>
      </c>
      <c r="B935" t="s">
        <v>1205</v>
      </c>
      <c r="C935" t="s">
        <v>128</v>
      </c>
      <c r="D935" t="s">
        <v>129</v>
      </c>
      <c r="E935" t="s">
        <v>1206</v>
      </c>
      <c r="F935">
        <v>40.722107000000001</v>
      </c>
      <c r="G935">
        <v>-73.98724</v>
      </c>
      <c r="H935">
        <v>59654103</v>
      </c>
      <c r="I935" t="s">
        <v>131</v>
      </c>
    </row>
    <row r="936" spans="1:9" x14ac:dyDescent="0.25">
      <c r="A936">
        <v>7937995683</v>
      </c>
      <c r="B936" t="s">
        <v>1205</v>
      </c>
      <c r="C936" t="s">
        <v>128</v>
      </c>
      <c r="D936" t="s">
        <v>129</v>
      </c>
      <c r="E936" t="s">
        <v>1206</v>
      </c>
      <c r="F936">
        <v>40.722107000000001</v>
      </c>
      <c r="G936">
        <v>-73.98724</v>
      </c>
      <c r="H936">
        <v>59654103</v>
      </c>
      <c r="I936" t="s">
        <v>131</v>
      </c>
    </row>
    <row r="937" spans="1:9" x14ac:dyDescent="0.25">
      <c r="A937">
        <v>7937995695</v>
      </c>
      <c r="B937" t="s">
        <v>1205</v>
      </c>
      <c r="C937" t="s">
        <v>128</v>
      </c>
      <c r="D937" t="s">
        <v>129</v>
      </c>
      <c r="E937" t="s">
        <v>1206</v>
      </c>
      <c r="F937">
        <v>40.722107000000001</v>
      </c>
      <c r="G937">
        <v>-73.98724</v>
      </c>
      <c r="H937">
        <v>59654103</v>
      </c>
      <c r="I937" t="s">
        <v>131</v>
      </c>
    </row>
    <row r="938" spans="1:9" x14ac:dyDescent="0.25">
      <c r="A938">
        <v>7937991770</v>
      </c>
      <c r="B938" t="s">
        <v>1205</v>
      </c>
      <c r="C938" t="s">
        <v>128</v>
      </c>
      <c r="D938" t="s">
        <v>129</v>
      </c>
      <c r="E938" t="s">
        <v>1206</v>
      </c>
      <c r="F938">
        <v>40.722107000000001</v>
      </c>
      <c r="G938">
        <v>-73.98724</v>
      </c>
      <c r="H938">
        <v>59654103</v>
      </c>
      <c r="I938" t="s">
        <v>131</v>
      </c>
    </row>
    <row r="939" spans="1:9" x14ac:dyDescent="0.25">
      <c r="A939">
        <v>7937991768</v>
      </c>
      <c r="B939" t="s">
        <v>1205</v>
      </c>
      <c r="C939" t="s">
        <v>128</v>
      </c>
      <c r="D939" t="s">
        <v>129</v>
      </c>
      <c r="E939" t="s">
        <v>1206</v>
      </c>
      <c r="F939">
        <v>40.722107000000001</v>
      </c>
      <c r="G939">
        <v>-73.98724</v>
      </c>
      <c r="H939">
        <v>59654103</v>
      </c>
      <c r="I939" t="s">
        <v>131</v>
      </c>
    </row>
    <row r="940" spans="1:9" x14ac:dyDescent="0.25">
      <c r="A940">
        <v>7937993728</v>
      </c>
      <c r="B940" t="s">
        <v>1205</v>
      </c>
      <c r="C940" t="s">
        <v>128</v>
      </c>
      <c r="D940" t="s">
        <v>129</v>
      </c>
      <c r="E940" t="s">
        <v>1206</v>
      </c>
      <c r="F940">
        <v>40.722107000000001</v>
      </c>
      <c r="G940">
        <v>-73.98724</v>
      </c>
      <c r="H940">
        <v>59654103</v>
      </c>
      <c r="I940" t="s">
        <v>131</v>
      </c>
    </row>
    <row r="941" spans="1:9" x14ac:dyDescent="0.25">
      <c r="A941">
        <v>7937996614</v>
      </c>
      <c r="B941" t="s">
        <v>1205</v>
      </c>
      <c r="C941" t="s">
        <v>128</v>
      </c>
      <c r="D941" t="s">
        <v>129</v>
      </c>
      <c r="E941" t="s">
        <v>1206</v>
      </c>
      <c r="F941">
        <v>40.722107000000001</v>
      </c>
      <c r="G941">
        <v>-73.98724</v>
      </c>
      <c r="H941">
        <v>59654103</v>
      </c>
      <c r="I941" t="s">
        <v>131</v>
      </c>
    </row>
    <row r="942" spans="1:9" x14ac:dyDescent="0.25">
      <c r="A942">
        <v>7937995774</v>
      </c>
      <c r="B942" t="s">
        <v>1205</v>
      </c>
      <c r="C942" t="s">
        <v>128</v>
      </c>
      <c r="D942" t="s">
        <v>129</v>
      </c>
      <c r="E942" t="s">
        <v>1206</v>
      </c>
      <c r="F942">
        <v>40.722107000000001</v>
      </c>
      <c r="G942">
        <v>-73.98724</v>
      </c>
      <c r="H942">
        <v>59654103</v>
      </c>
      <c r="I942" t="s">
        <v>131</v>
      </c>
    </row>
    <row r="943" spans="1:9" x14ac:dyDescent="0.25">
      <c r="A943">
        <v>7937998623</v>
      </c>
      <c r="B943" t="s">
        <v>1205</v>
      </c>
      <c r="C943" t="s">
        <v>128</v>
      </c>
      <c r="D943" t="s">
        <v>129</v>
      </c>
      <c r="E943" t="s">
        <v>1206</v>
      </c>
      <c r="F943">
        <v>40.722107000000001</v>
      </c>
      <c r="G943">
        <v>-73.98724</v>
      </c>
      <c r="H943">
        <v>59654103</v>
      </c>
      <c r="I943" t="s">
        <v>131</v>
      </c>
    </row>
    <row r="944" spans="1:9" x14ac:dyDescent="0.25">
      <c r="A944">
        <v>7932310374</v>
      </c>
      <c r="B944" t="s">
        <v>1205</v>
      </c>
      <c r="C944" t="s">
        <v>128</v>
      </c>
      <c r="D944" t="s">
        <v>129</v>
      </c>
      <c r="E944" t="s">
        <v>1206</v>
      </c>
      <c r="F944">
        <v>40.722107000000001</v>
      </c>
      <c r="G944">
        <v>-73.98724</v>
      </c>
      <c r="H944">
        <v>59654103</v>
      </c>
      <c r="I944" t="s">
        <v>131</v>
      </c>
    </row>
    <row r="945" spans="1:9" hidden="1" x14ac:dyDescent="0.25">
      <c r="A945">
        <v>7391086058</v>
      </c>
      <c r="B945" t="s">
        <v>431</v>
      </c>
      <c r="C945" t="s">
        <v>156</v>
      </c>
    </row>
    <row r="946" spans="1:9" x14ac:dyDescent="0.25">
      <c r="A946">
        <v>7937991410</v>
      </c>
      <c r="B946" t="s">
        <v>1207</v>
      </c>
      <c r="C946" t="s">
        <v>128</v>
      </c>
      <c r="D946" t="s">
        <v>129</v>
      </c>
      <c r="E946" t="s">
        <v>1208</v>
      </c>
      <c r="F946">
        <v>40.720633999999997</v>
      </c>
      <c r="G946">
        <v>-73.987206</v>
      </c>
      <c r="H946">
        <v>59654107</v>
      </c>
      <c r="I946" t="s">
        <v>134</v>
      </c>
    </row>
    <row r="947" spans="1:9" x14ac:dyDescent="0.25">
      <c r="A947">
        <v>7937991434</v>
      </c>
      <c r="B947" t="s">
        <v>1209</v>
      </c>
      <c r="C947" t="s">
        <v>128</v>
      </c>
      <c r="D947" t="s">
        <v>129</v>
      </c>
      <c r="E947" t="s">
        <v>1210</v>
      </c>
      <c r="F947">
        <v>40.718964</v>
      </c>
      <c r="G947">
        <v>-73.987160000000003</v>
      </c>
      <c r="H947">
        <v>59654144</v>
      </c>
      <c r="I947" t="s">
        <v>134</v>
      </c>
    </row>
    <row r="948" spans="1:9" x14ac:dyDescent="0.25">
      <c r="A948">
        <v>7937991446</v>
      </c>
      <c r="B948" t="s">
        <v>1209</v>
      </c>
      <c r="C948" t="s">
        <v>128</v>
      </c>
      <c r="D948" t="s">
        <v>129</v>
      </c>
      <c r="E948" t="s">
        <v>1210</v>
      </c>
      <c r="F948">
        <v>40.718964</v>
      </c>
      <c r="G948">
        <v>-73.987160000000003</v>
      </c>
      <c r="H948">
        <v>59654144</v>
      </c>
      <c r="I948" t="s">
        <v>134</v>
      </c>
    </row>
    <row r="949" spans="1:9" x14ac:dyDescent="0.25">
      <c r="A949">
        <v>7937993224</v>
      </c>
      <c r="B949" t="s">
        <v>1209</v>
      </c>
      <c r="C949" t="s">
        <v>128</v>
      </c>
      <c r="D949" t="s">
        <v>129</v>
      </c>
      <c r="E949" t="s">
        <v>1210</v>
      </c>
      <c r="F949">
        <v>40.718964</v>
      </c>
      <c r="G949">
        <v>-73.987160000000003</v>
      </c>
      <c r="H949">
        <v>59654144</v>
      </c>
      <c r="I949" t="s">
        <v>134</v>
      </c>
    </row>
    <row r="950" spans="1:9" x14ac:dyDescent="0.25">
      <c r="A950">
        <v>7937993236</v>
      </c>
      <c r="B950" t="s">
        <v>1209</v>
      </c>
      <c r="C950" t="s">
        <v>128</v>
      </c>
      <c r="D950" t="s">
        <v>129</v>
      </c>
      <c r="E950" t="s">
        <v>1210</v>
      </c>
      <c r="F950">
        <v>40.718964</v>
      </c>
      <c r="G950">
        <v>-73.987160000000003</v>
      </c>
      <c r="H950">
        <v>59654144</v>
      </c>
      <c r="I950" t="s">
        <v>134</v>
      </c>
    </row>
    <row r="951" spans="1:9" x14ac:dyDescent="0.25">
      <c r="A951">
        <v>7937999366</v>
      </c>
      <c r="B951" t="s">
        <v>1209</v>
      </c>
      <c r="C951" t="s">
        <v>128</v>
      </c>
      <c r="D951" t="s">
        <v>129</v>
      </c>
      <c r="E951" t="s">
        <v>1210</v>
      </c>
      <c r="F951">
        <v>40.718964</v>
      </c>
      <c r="G951">
        <v>-73.987160000000003</v>
      </c>
      <c r="H951">
        <v>59654144</v>
      </c>
      <c r="I951" t="s">
        <v>134</v>
      </c>
    </row>
    <row r="952" spans="1:9" x14ac:dyDescent="0.25">
      <c r="A952">
        <v>7937993194</v>
      </c>
      <c r="B952" t="s">
        <v>1209</v>
      </c>
      <c r="C952" t="s">
        <v>128</v>
      </c>
      <c r="D952" t="s">
        <v>129</v>
      </c>
      <c r="E952" t="s">
        <v>1210</v>
      </c>
      <c r="F952">
        <v>40.718964</v>
      </c>
      <c r="G952">
        <v>-73.987160000000003</v>
      </c>
      <c r="H952">
        <v>59654144</v>
      </c>
      <c r="I952" t="s">
        <v>134</v>
      </c>
    </row>
    <row r="953" spans="1:9" x14ac:dyDescent="0.25">
      <c r="A953">
        <v>7937996523</v>
      </c>
      <c r="B953" t="s">
        <v>1211</v>
      </c>
      <c r="C953" t="s">
        <v>128</v>
      </c>
      <c r="D953" t="s">
        <v>129</v>
      </c>
      <c r="E953" t="s">
        <v>1212</v>
      </c>
      <c r="F953">
        <v>40.718826</v>
      </c>
      <c r="G953">
        <v>-73.987076000000002</v>
      </c>
      <c r="H953">
        <v>59654144</v>
      </c>
      <c r="I953" t="s">
        <v>131</v>
      </c>
    </row>
    <row r="954" spans="1:9" x14ac:dyDescent="0.25">
      <c r="A954">
        <v>7937991458</v>
      </c>
      <c r="B954" t="s">
        <v>1213</v>
      </c>
      <c r="C954" t="s">
        <v>128</v>
      </c>
      <c r="D954" t="s">
        <v>129</v>
      </c>
      <c r="E954" t="s">
        <v>1214</v>
      </c>
      <c r="F954">
        <v>40.719192999999997</v>
      </c>
      <c r="G954">
        <v>-73.987039999999993</v>
      </c>
      <c r="H954">
        <v>59654144</v>
      </c>
      <c r="I954" t="s">
        <v>134</v>
      </c>
    </row>
    <row r="955" spans="1:9" x14ac:dyDescent="0.25">
      <c r="A955">
        <v>7937991732</v>
      </c>
      <c r="B955" t="s">
        <v>1215</v>
      </c>
      <c r="C955" t="s">
        <v>128</v>
      </c>
      <c r="D955" t="s">
        <v>129</v>
      </c>
      <c r="E955" t="s">
        <v>1216</v>
      </c>
      <c r="F955">
        <v>40.718890000000002</v>
      </c>
      <c r="G955">
        <v>-73.987039999999993</v>
      </c>
      <c r="H955">
        <v>59654144</v>
      </c>
      <c r="I955" t="s">
        <v>131</v>
      </c>
    </row>
    <row r="956" spans="1:9" x14ac:dyDescent="0.25">
      <c r="A956">
        <v>7937993595</v>
      </c>
      <c r="B956" t="s">
        <v>1213</v>
      </c>
      <c r="C956" t="s">
        <v>128</v>
      </c>
      <c r="D956" t="s">
        <v>129</v>
      </c>
      <c r="E956" t="s">
        <v>1214</v>
      </c>
      <c r="F956">
        <v>40.719192999999997</v>
      </c>
      <c r="G956">
        <v>-73.987039999999993</v>
      </c>
      <c r="H956">
        <v>59654144</v>
      </c>
      <c r="I956" t="s">
        <v>134</v>
      </c>
    </row>
    <row r="957" spans="1:9" x14ac:dyDescent="0.25">
      <c r="A957">
        <v>7937996468</v>
      </c>
      <c r="B957" t="s">
        <v>1217</v>
      </c>
      <c r="C957" t="s">
        <v>128</v>
      </c>
      <c r="D957" t="s">
        <v>129</v>
      </c>
      <c r="E957" t="s">
        <v>1218</v>
      </c>
      <c r="F957">
        <v>40.719715000000001</v>
      </c>
      <c r="G957">
        <v>-73.986959999999996</v>
      </c>
      <c r="H957">
        <v>59654122</v>
      </c>
      <c r="I957" t="s">
        <v>134</v>
      </c>
    </row>
    <row r="958" spans="1:9" x14ac:dyDescent="0.25">
      <c r="A958">
        <v>7937996470</v>
      </c>
      <c r="B958" t="s">
        <v>1219</v>
      </c>
      <c r="C958" t="s">
        <v>128</v>
      </c>
      <c r="D958" t="s">
        <v>129</v>
      </c>
      <c r="E958" t="s">
        <v>1220</v>
      </c>
      <c r="F958">
        <v>40.71942</v>
      </c>
      <c r="G958">
        <v>-73.986915999999994</v>
      </c>
      <c r="H958">
        <v>59654144</v>
      </c>
      <c r="I958" t="s">
        <v>134</v>
      </c>
    </row>
    <row r="959" spans="1:9" x14ac:dyDescent="0.25">
      <c r="A959">
        <v>7937993583</v>
      </c>
      <c r="B959" t="s">
        <v>1221</v>
      </c>
      <c r="C959" t="s">
        <v>128</v>
      </c>
      <c r="D959" t="s">
        <v>129</v>
      </c>
      <c r="E959" t="s">
        <v>1222</v>
      </c>
      <c r="F959">
        <v>40.719340000000003</v>
      </c>
      <c r="G959">
        <v>-73.986810000000006</v>
      </c>
      <c r="H959">
        <v>59654144</v>
      </c>
      <c r="I959" t="s">
        <v>131</v>
      </c>
    </row>
    <row r="960" spans="1:9" x14ac:dyDescent="0.25">
      <c r="A960">
        <v>7937996572</v>
      </c>
      <c r="B960" t="s">
        <v>1223</v>
      </c>
      <c r="C960" t="s">
        <v>128</v>
      </c>
      <c r="D960" t="s">
        <v>129</v>
      </c>
      <c r="E960" t="s">
        <v>1224</v>
      </c>
      <c r="F960">
        <v>40.719535999999998</v>
      </c>
      <c r="G960">
        <v>-73.986755000000002</v>
      </c>
      <c r="H960">
        <v>59654145</v>
      </c>
      <c r="I960" t="s">
        <v>131</v>
      </c>
    </row>
    <row r="961" spans="1:9" x14ac:dyDescent="0.25">
      <c r="A961">
        <v>7937996500</v>
      </c>
      <c r="B961" t="s">
        <v>1223</v>
      </c>
      <c r="C961" t="s">
        <v>128</v>
      </c>
      <c r="D961" t="s">
        <v>129</v>
      </c>
      <c r="E961" t="s">
        <v>1224</v>
      </c>
      <c r="F961">
        <v>40.719535999999998</v>
      </c>
      <c r="G961">
        <v>-73.986755000000002</v>
      </c>
      <c r="H961">
        <v>59654145</v>
      </c>
      <c r="I961" t="s">
        <v>131</v>
      </c>
    </row>
    <row r="962" spans="1:9" x14ac:dyDescent="0.25">
      <c r="A962">
        <v>7937992876</v>
      </c>
      <c r="B962" t="s">
        <v>1223</v>
      </c>
      <c r="C962" t="s">
        <v>128</v>
      </c>
      <c r="D962" t="s">
        <v>129</v>
      </c>
      <c r="E962" t="s">
        <v>1224</v>
      </c>
      <c r="F962">
        <v>40.719535999999998</v>
      </c>
      <c r="G962">
        <v>-73.986755000000002</v>
      </c>
      <c r="H962">
        <v>59654145</v>
      </c>
      <c r="I962" t="s">
        <v>131</v>
      </c>
    </row>
    <row r="963" spans="1:9" x14ac:dyDescent="0.25">
      <c r="A963">
        <v>7937993674</v>
      </c>
      <c r="B963" t="s">
        <v>1223</v>
      </c>
      <c r="C963" t="s">
        <v>128</v>
      </c>
      <c r="D963" t="s">
        <v>129</v>
      </c>
      <c r="E963" t="s">
        <v>1224</v>
      </c>
      <c r="F963">
        <v>40.719535999999998</v>
      </c>
      <c r="G963">
        <v>-73.986755000000002</v>
      </c>
      <c r="H963">
        <v>59654145</v>
      </c>
      <c r="I963" t="s">
        <v>131</v>
      </c>
    </row>
    <row r="964" spans="1:9" x14ac:dyDescent="0.25">
      <c r="A964">
        <v>7937993560</v>
      </c>
      <c r="B964" t="s">
        <v>1225</v>
      </c>
      <c r="C964" t="s">
        <v>128</v>
      </c>
      <c r="D964" t="s">
        <v>129</v>
      </c>
      <c r="E964" t="s">
        <v>1226</v>
      </c>
      <c r="F964">
        <v>40.720039999999997</v>
      </c>
      <c r="G964">
        <v>-73.986599999999996</v>
      </c>
      <c r="H964">
        <v>59654135</v>
      </c>
      <c r="I964" t="s">
        <v>134</v>
      </c>
    </row>
    <row r="965" spans="1:9" x14ac:dyDescent="0.25">
      <c r="A965">
        <v>7937992487</v>
      </c>
      <c r="B965" t="s">
        <v>1227</v>
      </c>
      <c r="C965" t="s">
        <v>128</v>
      </c>
      <c r="D965" t="s">
        <v>129</v>
      </c>
      <c r="E965" t="s">
        <v>1228</v>
      </c>
      <c r="F965">
        <v>40.719433000000002</v>
      </c>
      <c r="G965">
        <v>-73.986410000000006</v>
      </c>
      <c r="H965">
        <v>59654145</v>
      </c>
      <c r="I965" t="s">
        <v>131</v>
      </c>
    </row>
    <row r="966" spans="1:9" x14ac:dyDescent="0.25">
      <c r="A966">
        <v>7391085509</v>
      </c>
      <c r="B966" t="s">
        <v>1229</v>
      </c>
      <c r="C966" t="s">
        <v>128</v>
      </c>
      <c r="D966" t="s">
        <v>129</v>
      </c>
      <c r="E966" t="s">
        <v>1230</v>
      </c>
      <c r="F966">
        <v>40.718693000000002</v>
      </c>
      <c r="G966">
        <v>-73.986329999999995</v>
      </c>
      <c r="H966">
        <v>59654146</v>
      </c>
      <c r="I966" t="s">
        <v>134</v>
      </c>
    </row>
    <row r="967" spans="1:9" x14ac:dyDescent="0.25">
      <c r="A967">
        <v>7937992396</v>
      </c>
      <c r="B967" t="s">
        <v>1229</v>
      </c>
      <c r="C967" t="s">
        <v>128</v>
      </c>
      <c r="D967" t="s">
        <v>129</v>
      </c>
      <c r="E967" t="s">
        <v>1230</v>
      </c>
      <c r="F967">
        <v>40.718693000000002</v>
      </c>
      <c r="G967">
        <v>-73.986329999999995</v>
      </c>
      <c r="H967">
        <v>59654146</v>
      </c>
      <c r="I967" t="s">
        <v>134</v>
      </c>
    </row>
    <row r="968" spans="1:9" x14ac:dyDescent="0.25">
      <c r="A968">
        <v>7937995634</v>
      </c>
      <c r="B968" t="s">
        <v>1231</v>
      </c>
      <c r="C968" t="s">
        <v>128</v>
      </c>
      <c r="D968" t="s">
        <v>129</v>
      </c>
      <c r="E968" t="s">
        <v>1232</v>
      </c>
      <c r="F968">
        <v>40.718395000000001</v>
      </c>
      <c r="G968">
        <v>-73.986320000000006</v>
      </c>
      <c r="H968">
        <v>59654146</v>
      </c>
      <c r="I968" t="s">
        <v>131</v>
      </c>
    </row>
    <row r="969" spans="1:9" x14ac:dyDescent="0.25">
      <c r="A969">
        <v>7937991574</v>
      </c>
      <c r="B969" t="s">
        <v>1231</v>
      </c>
      <c r="C969" t="s">
        <v>128</v>
      </c>
      <c r="D969" t="s">
        <v>129</v>
      </c>
      <c r="E969" t="s">
        <v>1232</v>
      </c>
      <c r="F969">
        <v>40.718395000000001</v>
      </c>
      <c r="G969">
        <v>-73.986320000000006</v>
      </c>
      <c r="H969">
        <v>59654146</v>
      </c>
      <c r="I969" t="s">
        <v>131</v>
      </c>
    </row>
    <row r="970" spans="1:9" x14ac:dyDescent="0.25">
      <c r="A970">
        <v>7937992463</v>
      </c>
      <c r="B970" t="s">
        <v>1233</v>
      </c>
      <c r="C970" t="s">
        <v>128</v>
      </c>
      <c r="D970" t="s">
        <v>129</v>
      </c>
      <c r="E970" t="s">
        <v>1234</v>
      </c>
      <c r="F970">
        <v>40.718470000000003</v>
      </c>
      <c r="G970">
        <v>-73.986279999999994</v>
      </c>
      <c r="H970">
        <v>59654146</v>
      </c>
      <c r="I970" t="s">
        <v>131</v>
      </c>
    </row>
    <row r="971" spans="1:9" x14ac:dyDescent="0.25">
      <c r="A971">
        <v>7937996535</v>
      </c>
      <c r="B971" t="s">
        <v>1235</v>
      </c>
      <c r="C971" t="s">
        <v>128</v>
      </c>
      <c r="D971" t="s">
        <v>129</v>
      </c>
      <c r="E971" t="s">
        <v>1236</v>
      </c>
      <c r="F971">
        <v>40.718544000000001</v>
      </c>
      <c r="G971">
        <v>-73.986243999999999</v>
      </c>
      <c r="H971">
        <v>59654146</v>
      </c>
      <c r="I971" t="s">
        <v>131</v>
      </c>
    </row>
    <row r="972" spans="1:9" x14ac:dyDescent="0.25">
      <c r="A972">
        <v>7937996547</v>
      </c>
      <c r="B972" t="s">
        <v>1237</v>
      </c>
      <c r="C972" t="s">
        <v>128</v>
      </c>
      <c r="D972" t="s">
        <v>129</v>
      </c>
      <c r="E972" t="s">
        <v>1238</v>
      </c>
      <c r="F972">
        <v>40.718690000000002</v>
      </c>
      <c r="G972">
        <v>-73.986170000000001</v>
      </c>
      <c r="H972">
        <v>59654146</v>
      </c>
      <c r="I972" t="s">
        <v>131</v>
      </c>
    </row>
    <row r="973" spans="1:9" x14ac:dyDescent="0.25">
      <c r="A973">
        <v>7937993546</v>
      </c>
      <c r="B973" t="s">
        <v>1239</v>
      </c>
      <c r="C973" t="s">
        <v>128</v>
      </c>
      <c r="D973" t="s">
        <v>129</v>
      </c>
      <c r="E973" t="s">
        <v>1240</v>
      </c>
      <c r="F973">
        <v>40.720787000000001</v>
      </c>
      <c r="G973">
        <v>-73.986109999999996</v>
      </c>
      <c r="H973">
        <v>59654134</v>
      </c>
      <c r="I973" t="s">
        <v>134</v>
      </c>
    </row>
    <row r="974" spans="1:9" x14ac:dyDescent="0.25">
      <c r="A974">
        <v>7937996493</v>
      </c>
      <c r="B974" t="s">
        <v>1241</v>
      </c>
      <c r="C974" t="s">
        <v>128</v>
      </c>
      <c r="D974" t="s">
        <v>129</v>
      </c>
      <c r="E974" t="s">
        <v>1242</v>
      </c>
      <c r="F974">
        <v>40.719059999999999</v>
      </c>
      <c r="G974">
        <v>-73.985979999999998</v>
      </c>
      <c r="H974">
        <v>59654146</v>
      </c>
      <c r="I974" t="s">
        <v>131</v>
      </c>
    </row>
    <row r="975" spans="1:9" x14ac:dyDescent="0.25">
      <c r="A975">
        <v>7937996560</v>
      </c>
      <c r="B975" t="s">
        <v>1243</v>
      </c>
      <c r="C975" t="s">
        <v>128</v>
      </c>
      <c r="D975" t="s">
        <v>129</v>
      </c>
      <c r="E975" t="s">
        <v>1244</v>
      </c>
      <c r="F975">
        <v>40.719189999999998</v>
      </c>
      <c r="G975">
        <v>-73.985619999999997</v>
      </c>
      <c r="H975">
        <v>59654147</v>
      </c>
      <c r="I975" t="s">
        <v>131</v>
      </c>
    </row>
    <row r="976" spans="1:9" x14ac:dyDescent="0.25">
      <c r="A976">
        <v>7937993443</v>
      </c>
      <c r="B976" t="s">
        <v>1245</v>
      </c>
      <c r="C976" t="s">
        <v>128</v>
      </c>
      <c r="D976" t="s">
        <v>129</v>
      </c>
      <c r="E976" t="s">
        <v>1246</v>
      </c>
      <c r="F976">
        <v>40.718200000000003</v>
      </c>
      <c r="G976">
        <v>-73.985609999999994</v>
      </c>
      <c r="H976">
        <v>59654156</v>
      </c>
      <c r="I976" t="s">
        <v>131</v>
      </c>
    </row>
    <row r="977" spans="1:9" x14ac:dyDescent="0.25">
      <c r="A977">
        <v>7937993200</v>
      </c>
      <c r="B977" t="s">
        <v>1247</v>
      </c>
      <c r="C977" t="s">
        <v>128</v>
      </c>
      <c r="D977" t="s">
        <v>129</v>
      </c>
      <c r="E977" t="s">
        <v>1248</v>
      </c>
      <c r="F977">
        <v>40.718254000000002</v>
      </c>
      <c r="G977">
        <v>-73.985579999999999</v>
      </c>
      <c r="H977">
        <v>59654156</v>
      </c>
      <c r="I977" t="s">
        <v>131</v>
      </c>
    </row>
    <row r="978" spans="1:9" x14ac:dyDescent="0.25">
      <c r="A978">
        <v>7391085492</v>
      </c>
      <c r="B978" t="s">
        <v>1247</v>
      </c>
      <c r="C978" t="s">
        <v>128</v>
      </c>
      <c r="D978" t="s">
        <v>129</v>
      </c>
      <c r="E978" t="s">
        <v>1248</v>
      </c>
      <c r="F978">
        <v>40.718254000000002</v>
      </c>
      <c r="G978">
        <v>-73.985579999999999</v>
      </c>
      <c r="H978">
        <v>59654156</v>
      </c>
      <c r="I978" t="s">
        <v>131</v>
      </c>
    </row>
    <row r="979" spans="1:9" x14ac:dyDescent="0.25">
      <c r="A979">
        <v>7937996559</v>
      </c>
      <c r="B979" t="s">
        <v>1249</v>
      </c>
      <c r="C979" t="s">
        <v>128</v>
      </c>
      <c r="D979" t="s">
        <v>129</v>
      </c>
      <c r="E979" t="s">
        <v>1250</v>
      </c>
      <c r="F979">
        <v>40.718359999999997</v>
      </c>
      <c r="G979">
        <v>-73.985529999999997</v>
      </c>
      <c r="H979">
        <v>59654156</v>
      </c>
      <c r="I979" t="s">
        <v>131</v>
      </c>
    </row>
    <row r="980" spans="1:9" x14ac:dyDescent="0.25">
      <c r="A980">
        <v>7937993613</v>
      </c>
      <c r="B980" t="s">
        <v>1251</v>
      </c>
      <c r="C980" t="s">
        <v>128</v>
      </c>
      <c r="D980" t="s">
        <v>129</v>
      </c>
      <c r="E980" t="s">
        <v>1252</v>
      </c>
      <c r="F980">
        <v>40.719279999999998</v>
      </c>
      <c r="G980">
        <v>-73.985519999999994</v>
      </c>
      <c r="H980">
        <v>59654147</v>
      </c>
      <c r="I980" t="s">
        <v>134</v>
      </c>
    </row>
    <row r="981" spans="1:9" x14ac:dyDescent="0.25">
      <c r="A981">
        <v>7937993650</v>
      </c>
      <c r="B981" t="s">
        <v>1253</v>
      </c>
      <c r="C981" t="s">
        <v>128</v>
      </c>
      <c r="D981" t="s">
        <v>129</v>
      </c>
      <c r="E981" t="s">
        <v>1254</v>
      </c>
      <c r="F981">
        <v>40.717936999999999</v>
      </c>
      <c r="G981">
        <v>-73.985504000000006</v>
      </c>
      <c r="H981">
        <v>59654151</v>
      </c>
      <c r="I981" t="s">
        <v>134</v>
      </c>
    </row>
    <row r="982" spans="1:9" x14ac:dyDescent="0.25">
      <c r="A982">
        <v>7937991460</v>
      </c>
      <c r="B982" t="s">
        <v>1255</v>
      </c>
      <c r="C982" t="s">
        <v>128</v>
      </c>
      <c r="D982" t="s">
        <v>129</v>
      </c>
      <c r="E982" t="s">
        <v>1256</v>
      </c>
      <c r="F982">
        <v>40.718525</v>
      </c>
      <c r="G982">
        <v>-73.985439999999997</v>
      </c>
      <c r="H982">
        <v>59654156</v>
      </c>
      <c r="I982" t="s">
        <v>131</v>
      </c>
    </row>
    <row r="983" spans="1:9" x14ac:dyDescent="0.25">
      <c r="A983">
        <v>7937992840</v>
      </c>
      <c r="B983" t="s">
        <v>1255</v>
      </c>
      <c r="C983" t="s">
        <v>128</v>
      </c>
      <c r="D983" t="s">
        <v>129</v>
      </c>
      <c r="E983" t="s">
        <v>1256</v>
      </c>
      <c r="F983">
        <v>40.718525</v>
      </c>
      <c r="G983">
        <v>-73.985439999999997</v>
      </c>
      <c r="H983">
        <v>59654156</v>
      </c>
      <c r="I983" t="s">
        <v>131</v>
      </c>
    </row>
    <row r="984" spans="1:9" x14ac:dyDescent="0.25">
      <c r="A984">
        <v>7937993534</v>
      </c>
      <c r="B984" t="s">
        <v>1257</v>
      </c>
      <c r="C984" t="s">
        <v>128</v>
      </c>
      <c r="D984" t="s">
        <v>129</v>
      </c>
      <c r="E984" t="s">
        <v>1258</v>
      </c>
      <c r="F984">
        <v>40.720585</v>
      </c>
      <c r="G984">
        <v>-73.985429999999994</v>
      </c>
      <c r="H984">
        <v>59654134</v>
      </c>
      <c r="I984" t="s">
        <v>134</v>
      </c>
    </row>
    <row r="985" spans="1:9" x14ac:dyDescent="0.25">
      <c r="A985">
        <v>7937993212</v>
      </c>
      <c r="B985" t="s">
        <v>1259</v>
      </c>
      <c r="C985" t="s">
        <v>128</v>
      </c>
      <c r="D985" t="s">
        <v>129</v>
      </c>
      <c r="E985" t="s">
        <v>1260</v>
      </c>
      <c r="F985">
        <v>40.718580000000003</v>
      </c>
      <c r="G985">
        <v>-73.985410000000002</v>
      </c>
      <c r="H985">
        <v>59654156</v>
      </c>
      <c r="I985" t="s">
        <v>131</v>
      </c>
    </row>
    <row r="986" spans="1:9" x14ac:dyDescent="0.25">
      <c r="A986">
        <v>7937992852</v>
      </c>
      <c r="B986" t="s">
        <v>1259</v>
      </c>
      <c r="C986" t="s">
        <v>128</v>
      </c>
      <c r="D986" t="s">
        <v>129</v>
      </c>
      <c r="E986" t="s">
        <v>1260</v>
      </c>
      <c r="F986">
        <v>40.718580000000003</v>
      </c>
      <c r="G986">
        <v>-73.985410000000002</v>
      </c>
      <c r="H986">
        <v>59654156</v>
      </c>
      <c r="I986" t="s">
        <v>131</v>
      </c>
    </row>
    <row r="987" spans="1:9" x14ac:dyDescent="0.25">
      <c r="A987">
        <v>7937993637</v>
      </c>
      <c r="B987" t="s">
        <v>1261</v>
      </c>
      <c r="C987" t="s">
        <v>128</v>
      </c>
      <c r="D987" t="s">
        <v>129</v>
      </c>
      <c r="E987" t="s">
        <v>1262</v>
      </c>
      <c r="F987">
        <v>40.717903</v>
      </c>
      <c r="G987">
        <v>-73.985399999999998</v>
      </c>
      <c r="H987">
        <v>59654151</v>
      </c>
      <c r="I987" t="s">
        <v>134</v>
      </c>
    </row>
    <row r="988" spans="1:9" x14ac:dyDescent="0.25">
      <c r="A988">
        <v>7937991471</v>
      </c>
      <c r="B988" t="s">
        <v>1263</v>
      </c>
      <c r="C988" t="s">
        <v>128</v>
      </c>
      <c r="D988" t="s">
        <v>129</v>
      </c>
      <c r="E988" t="s">
        <v>1264</v>
      </c>
      <c r="F988">
        <v>40.718635999999996</v>
      </c>
      <c r="G988">
        <v>-73.985380000000006</v>
      </c>
      <c r="H988">
        <v>59654156</v>
      </c>
      <c r="I988" t="s">
        <v>131</v>
      </c>
    </row>
    <row r="989" spans="1:9" x14ac:dyDescent="0.25">
      <c r="A989">
        <v>7937992475</v>
      </c>
      <c r="B989" t="s">
        <v>1265</v>
      </c>
      <c r="C989" t="s">
        <v>128</v>
      </c>
      <c r="D989" t="s">
        <v>129</v>
      </c>
      <c r="E989" t="s">
        <v>1266</v>
      </c>
      <c r="F989">
        <v>40.718837999999998</v>
      </c>
      <c r="G989">
        <v>-73.985119999999995</v>
      </c>
      <c r="H989">
        <v>59654156</v>
      </c>
      <c r="I989" t="s">
        <v>134</v>
      </c>
    </row>
    <row r="990" spans="1:9" x14ac:dyDescent="0.25">
      <c r="A990">
        <v>7937992864</v>
      </c>
      <c r="B990" t="s">
        <v>1267</v>
      </c>
      <c r="C990" t="s">
        <v>128</v>
      </c>
      <c r="D990" t="s">
        <v>129</v>
      </c>
      <c r="E990" t="s">
        <v>1268</v>
      </c>
      <c r="F990">
        <v>40.718902999999997</v>
      </c>
      <c r="G990">
        <v>-73.98509</v>
      </c>
      <c r="H990">
        <v>59654156</v>
      </c>
      <c r="I990" t="s">
        <v>134</v>
      </c>
    </row>
    <row r="991" spans="1:9" x14ac:dyDescent="0.25">
      <c r="A991">
        <v>7937993649</v>
      </c>
      <c r="B991" t="s">
        <v>1269</v>
      </c>
      <c r="C991" t="s">
        <v>128</v>
      </c>
      <c r="D991" t="s">
        <v>129</v>
      </c>
      <c r="E991" t="s">
        <v>1270</v>
      </c>
      <c r="F991">
        <v>40.717799999999997</v>
      </c>
      <c r="G991">
        <v>-73.985060000000004</v>
      </c>
      <c r="H991">
        <v>59654151</v>
      </c>
      <c r="I991" t="s">
        <v>134</v>
      </c>
    </row>
    <row r="992" spans="1:9" x14ac:dyDescent="0.25">
      <c r="A992">
        <v>7937993509</v>
      </c>
      <c r="B992" t="s">
        <v>1271</v>
      </c>
      <c r="C992" t="s">
        <v>128</v>
      </c>
      <c r="D992" t="s">
        <v>129</v>
      </c>
      <c r="E992" t="s">
        <v>1272</v>
      </c>
      <c r="F992">
        <v>40.719462999999998</v>
      </c>
      <c r="G992">
        <v>-73.984954999999999</v>
      </c>
      <c r="H992">
        <v>59654154</v>
      </c>
      <c r="I992" t="s">
        <v>131</v>
      </c>
    </row>
    <row r="993" spans="1:9" x14ac:dyDescent="0.25">
      <c r="A993">
        <v>7937993510</v>
      </c>
      <c r="B993" t="s">
        <v>1273</v>
      </c>
      <c r="C993" t="s">
        <v>128</v>
      </c>
      <c r="D993" t="s">
        <v>129</v>
      </c>
      <c r="E993" t="s">
        <v>1274</v>
      </c>
      <c r="F993">
        <v>40.719569999999997</v>
      </c>
      <c r="G993">
        <v>-73.984899999999996</v>
      </c>
      <c r="H993">
        <v>59654154</v>
      </c>
      <c r="I993" t="s">
        <v>131</v>
      </c>
    </row>
    <row r="994" spans="1:9" x14ac:dyDescent="0.25">
      <c r="A994">
        <v>7937995646</v>
      </c>
      <c r="B994" t="s">
        <v>1275</v>
      </c>
      <c r="C994" t="s">
        <v>128</v>
      </c>
      <c r="D994" t="s">
        <v>129</v>
      </c>
      <c r="E994" t="s">
        <v>1276</v>
      </c>
      <c r="F994">
        <v>40.719059999999999</v>
      </c>
      <c r="G994">
        <v>-73.984795000000005</v>
      </c>
      <c r="H994">
        <v>59654157</v>
      </c>
      <c r="I994" t="s">
        <v>134</v>
      </c>
    </row>
    <row r="995" spans="1:9" x14ac:dyDescent="0.25">
      <c r="A995">
        <v>7937993455</v>
      </c>
      <c r="B995" t="s">
        <v>1277</v>
      </c>
      <c r="C995" t="s">
        <v>128</v>
      </c>
      <c r="D995" t="s">
        <v>129</v>
      </c>
      <c r="E995" t="s">
        <v>1278</v>
      </c>
      <c r="F995">
        <v>40.719788000000001</v>
      </c>
      <c r="G995">
        <v>-73.984790000000004</v>
      </c>
      <c r="H995">
        <v>59654154</v>
      </c>
      <c r="I995" t="s">
        <v>131</v>
      </c>
    </row>
    <row r="996" spans="1:9" hidden="1" x14ac:dyDescent="0.25">
      <c r="A996">
        <v>7391083641</v>
      </c>
      <c r="B996" t="s">
        <v>1279</v>
      </c>
      <c r="C996" t="s">
        <v>156</v>
      </c>
    </row>
    <row r="997" spans="1:9" x14ac:dyDescent="0.25">
      <c r="A997">
        <v>7937996481</v>
      </c>
      <c r="B997" t="s">
        <v>1280</v>
      </c>
      <c r="C997" t="s">
        <v>128</v>
      </c>
      <c r="D997" t="s">
        <v>129</v>
      </c>
      <c r="E997" t="s">
        <v>1281</v>
      </c>
      <c r="F997">
        <v>40.719949999999997</v>
      </c>
      <c r="G997">
        <v>-73.984700000000004</v>
      </c>
      <c r="H997">
        <v>59654154</v>
      </c>
      <c r="I997" t="s">
        <v>131</v>
      </c>
    </row>
    <row r="998" spans="1:9" x14ac:dyDescent="0.25">
      <c r="A998">
        <v>7937993522</v>
      </c>
      <c r="B998" t="s">
        <v>1280</v>
      </c>
      <c r="C998" t="s">
        <v>128</v>
      </c>
      <c r="D998" t="s">
        <v>129</v>
      </c>
      <c r="E998" t="s">
        <v>1281</v>
      </c>
      <c r="F998">
        <v>40.719949999999997</v>
      </c>
      <c r="G998">
        <v>-73.984700000000004</v>
      </c>
      <c r="H998">
        <v>59654154</v>
      </c>
      <c r="I998" t="s">
        <v>131</v>
      </c>
    </row>
    <row r="999" spans="1:9" x14ac:dyDescent="0.25">
      <c r="A999">
        <v>7937991483</v>
      </c>
      <c r="B999" t="s">
        <v>1282</v>
      </c>
      <c r="C999" t="s">
        <v>128</v>
      </c>
      <c r="D999" t="s">
        <v>129</v>
      </c>
      <c r="E999" t="s">
        <v>1283</v>
      </c>
      <c r="F999">
        <v>40.719726999999999</v>
      </c>
      <c r="G999">
        <v>-73.984665000000007</v>
      </c>
      <c r="H999">
        <v>59654154</v>
      </c>
      <c r="I999" t="s">
        <v>134</v>
      </c>
    </row>
    <row r="1000" spans="1:9" x14ac:dyDescent="0.25">
      <c r="A1000">
        <v>7937991586</v>
      </c>
      <c r="B1000" t="s">
        <v>1284</v>
      </c>
      <c r="C1000" t="s">
        <v>128</v>
      </c>
      <c r="D1000" t="s">
        <v>129</v>
      </c>
      <c r="E1000" t="s">
        <v>1285</v>
      </c>
      <c r="F1000">
        <v>40.719799999999999</v>
      </c>
      <c r="G1000">
        <v>-73.983249999999998</v>
      </c>
      <c r="H1000">
        <v>59654159</v>
      </c>
      <c r="I1000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353164</vt:lpstr>
      <vt:lpstr>Sheet1</vt:lpstr>
      <vt:lpstr>ViolationCodes_match</vt:lpstr>
      <vt:lpstr>GeocodeResults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2014-04-29T03:00:11Z</dcterms:created>
  <dcterms:modified xsi:type="dcterms:W3CDTF">2014-04-29T04:15:57Z</dcterms:modified>
</cp:coreProperties>
</file>