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db195946a43cfe/Documents/"/>
    </mc:Choice>
  </mc:AlternateContent>
  <xr:revisionPtr revIDLastSave="1695" documentId="8_{05DD1EC1-4694-4283-BAE7-5356FE11DFB1}" xr6:coauthVersionLast="47" xr6:coauthVersionMax="47" xr10:uidLastSave="{51ED2AC5-BE28-4A49-BBB2-A43189D65480}"/>
  <bookViews>
    <workbookView xWindow="34290" yWindow="-90" windowWidth="34620" windowHeight="13900" xr2:uid="{EA72F7DA-6094-4225-A0BF-668D36CBCDDF}"/>
  </bookViews>
  <sheets>
    <sheet name="README" sheetId="15" r:id="rId1"/>
    <sheet name="Evaluation" sheetId="2" r:id="rId2"/>
    <sheet name="Details" sheetId="14" r:id="rId3"/>
    <sheet name="Notes" sheetId="16" r:id="rId4"/>
    <sheet name="Read(Initial)" sheetId="8" r:id="rId5"/>
    <sheet name="Sizes" sheetId="6" r:id="rId6"/>
    <sheet name="Write_Raw" sheetId="11" r:id="rId7"/>
    <sheet name="Read_Raw" sheetId="10" r:id="rId8"/>
    <sheet name="Write" sheetId="4" r:id="rId9"/>
    <sheet name="Read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5" l="1"/>
  <c r="Q9" i="15"/>
  <c r="Q8" i="15"/>
  <c r="Q7" i="15"/>
  <c r="Q6" i="15"/>
  <c r="Q5" i="15"/>
  <c r="Q4" i="15"/>
  <c r="Q3" i="15"/>
  <c r="Q2" i="15"/>
  <c r="J9" i="5"/>
  <c r="J8" i="5"/>
  <c r="J7" i="5"/>
  <c r="J6" i="5"/>
  <c r="J5" i="5"/>
  <c r="J4" i="5"/>
  <c r="J3" i="5"/>
  <c r="J2" i="5"/>
  <c r="A37" i="4" a="1"/>
  <c r="A37" i="4" s="1"/>
  <c r="A37" i="5" a="1"/>
  <c r="A37" i="5" s="1"/>
  <c r="I12" i="2" a="1"/>
  <c r="I12" i="2" s="1"/>
  <c r="E12" i="2" a="1"/>
  <c r="E12" i="2" s="1"/>
  <c r="D9" i="2"/>
  <c r="D8" i="2"/>
  <c r="D7" i="2"/>
  <c r="D6" i="2"/>
  <c r="D5" i="2"/>
  <c r="D4" i="2"/>
  <c r="D3" i="2"/>
  <c r="D2" i="2"/>
  <c r="D12" i="2" s="1" a="1"/>
  <c r="D12" i="2" s="1"/>
  <c r="B23" i="6"/>
  <c r="B22" i="6"/>
  <c r="B21" i="6"/>
  <c r="B20" i="6"/>
  <c r="B19" i="6"/>
  <c r="B18" i="6"/>
  <c r="B17" i="6"/>
  <c r="B16" i="6"/>
  <c r="B14" i="6"/>
  <c r="B13" i="6"/>
  <c r="C9" i="2"/>
  <c r="C8" i="2"/>
  <c r="C7" i="2"/>
  <c r="C6" i="2"/>
  <c r="C5" i="2"/>
  <c r="C4" i="2"/>
  <c r="C3" i="2"/>
  <c r="C2" i="2"/>
  <c r="C12" i="2" s="1" a="1"/>
  <c r="C12" i="2" s="1"/>
  <c r="H33" i="4"/>
  <c r="F20" i="4"/>
  <c r="F31" i="4" s="1"/>
  <c r="F16" i="4"/>
  <c r="F27" i="4" s="1"/>
  <c r="D16" i="4"/>
  <c r="D27" i="4" s="1"/>
  <c r="H14" i="4"/>
  <c r="G14" i="4"/>
  <c r="F14" i="4"/>
  <c r="E14" i="4"/>
  <c r="E20" i="4" s="1"/>
  <c r="E31" i="4" s="1"/>
  <c r="D14" i="4"/>
  <c r="C14" i="4"/>
  <c r="C19" i="4" s="1"/>
  <c r="C30" i="4" s="1"/>
  <c r="B14" i="4"/>
  <c r="H13" i="4"/>
  <c r="H22" i="4" s="1"/>
  <c r="G13" i="4"/>
  <c r="G22" i="4" s="1"/>
  <c r="G33" i="4" s="1"/>
  <c r="F13" i="4"/>
  <c r="F18" i="4" s="1"/>
  <c r="F29" i="4" s="1"/>
  <c r="E13" i="4"/>
  <c r="E18" i="4" s="1"/>
  <c r="E29" i="4" s="1"/>
  <c r="D13" i="4"/>
  <c r="D18" i="4" s="1"/>
  <c r="D29" i="4" s="1"/>
  <c r="C13" i="4"/>
  <c r="C18" i="4" s="1"/>
  <c r="C29" i="4" s="1"/>
  <c r="B13" i="4"/>
  <c r="H14" i="5"/>
  <c r="G14" i="5"/>
  <c r="F14" i="5"/>
  <c r="E14" i="5"/>
  <c r="D14" i="5"/>
  <c r="C14" i="5"/>
  <c r="B14" i="5"/>
  <c r="H13" i="5"/>
  <c r="G13" i="5"/>
  <c r="F13" i="5"/>
  <c r="E13" i="5"/>
  <c r="D13" i="5"/>
  <c r="C13" i="5"/>
  <c r="B13" i="5"/>
  <c r="B32" i="6" l="1"/>
  <c r="D32" i="6" s="1"/>
  <c r="B28" i="6"/>
  <c r="D28" i="6" s="1"/>
  <c r="B30" i="6"/>
  <c r="D30" i="6" s="1"/>
  <c r="B33" i="6"/>
  <c r="D33" i="6" s="1"/>
  <c r="B31" i="6"/>
  <c r="D31" i="6" s="1"/>
  <c r="B29" i="6"/>
  <c r="D29" i="6" s="1"/>
  <c r="B34" i="6"/>
  <c r="D34" i="6" s="1"/>
  <c r="B27" i="6"/>
  <c r="D27" i="6" s="1"/>
  <c r="D21" i="5"/>
  <c r="D32" i="5" s="1"/>
  <c r="B16" i="5"/>
  <c r="C18" i="5"/>
  <c r="C16" i="5"/>
  <c r="C27" i="5" s="1"/>
  <c r="B18" i="5"/>
  <c r="B29" i="5" s="1"/>
  <c r="B21" i="5"/>
  <c r="B32" i="5" s="1"/>
  <c r="C21" i="5"/>
  <c r="C32" i="5" s="1"/>
  <c r="E17" i="5"/>
  <c r="E28" i="5" s="1"/>
  <c r="B23" i="5"/>
  <c r="B34" i="5" s="1"/>
  <c r="F22" i="5"/>
  <c r="D18" i="5"/>
  <c r="D29" i="5" s="1"/>
  <c r="C23" i="5"/>
  <c r="C34" i="5" s="1"/>
  <c r="E18" i="5"/>
  <c r="E29" i="5" s="1"/>
  <c r="E20" i="5"/>
  <c r="E31" i="5" s="1"/>
  <c r="D23" i="5"/>
  <c r="D34" i="5" s="1"/>
  <c r="E21" i="5"/>
  <c r="E32" i="5" s="1"/>
  <c r="G23" i="5"/>
  <c r="G34" i="5" s="1"/>
  <c r="E23" i="5"/>
  <c r="H22" i="5"/>
  <c r="H33" i="5" s="1"/>
  <c r="F20" i="5"/>
  <c r="F31" i="5" s="1"/>
  <c r="F23" i="5"/>
  <c r="D16" i="5"/>
  <c r="D27" i="5" s="1"/>
  <c r="C17" i="5"/>
  <c r="C28" i="5" s="1"/>
  <c r="E16" i="5"/>
  <c r="E27" i="5" s="1"/>
  <c r="F18" i="5"/>
  <c r="F29" i="5" s="1"/>
  <c r="D17" i="5"/>
  <c r="D28" i="5" s="1"/>
  <c r="F16" i="5"/>
  <c r="F27" i="5" s="1"/>
  <c r="B18" i="4"/>
  <c r="B29" i="4" s="1"/>
  <c r="E19" i="4"/>
  <c r="E30" i="4" s="1"/>
  <c r="F22" i="4"/>
  <c r="F33" i="4" s="1"/>
  <c r="C20" i="4"/>
  <c r="C31" i="4" s="1"/>
  <c r="D20" i="4"/>
  <c r="D31" i="4" s="1"/>
  <c r="G21" i="4"/>
  <c r="G32" i="4" s="1"/>
  <c r="H17" i="4"/>
  <c r="H28" i="4" s="1"/>
  <c r="B16" i="4"/>
  <c r="B27" i="4" s="1"/>
  <c r="C16" i="4"/>
  <c r="C27" i="4" s="1"/>
  <c r="G20" i="5"/>
  <c r="G31" i="5" s="1"/>
  <c r="G21" i="5"/>
  <c r="B22" i="5"/>
  <c r="B19" i="5"/>
  <c r="B30" i="5" s="1"/>
  <c r="D19" i="5"/>
  <c r="D30" i="5" s="1"/>
  <c r="C22" i="5"/>
  <c r="C33" i="5" s="1"/>
  <c r="G16" i="5"/>
  <c r="G27" i="5" s="1"/>
  <c r="H21" i="5"/>
  <c r="H32" i="5" s="1"/>
  <c r="G19" i="5"/>
  <c r="G30" i="5" s="1"/>
  <c r="H19" i="5"/>
  <c r="H30" i="5" s="1"/>
  <c r="G17" i="5"/>
  <c r="G28" i="5" s="1"/>
  <c r="B20" i="5"/>
  <c r="B31" i="5" s="1"/>
  <c r="D22" i="5"/>
  <c r="G18" i="5"/>
  <c r="G29" i="5" s="1"/>
  <c r="H16" i="5"/>
  <c r="H27" i="5" s="1"/>
  <c r="B17" i="5"/>
  <c r="B28" i="5" s="1"/>
  <c r="E19" i="5"/>
  <c r="E30" i="5" s="1"/>
  <c r="F17" i="5"/>
  <c r="F28" i="5" s="1"/>
  <c r="H17" i="5"/>
  <c r="H28" i="5" s="1"/>
  <c r="C20" i="5"/>
  <c r="C31" i="5" s="1"/>
  <c r="E22" i="5"/>
  <c r="H18" i="5"/>
  <c r="H29" i="5" s="1"/>
  <c r="C19" i="5"/>
  <c r="C30" i="5" s="1"/>
  <c r="H23" i="5"/>
  <c r="H34" i="5" s="1"/>
  <c r="D20" i="5"/>
  <c r="D31" i="5" s="1"/>
  <c r="G22" i="5"/>
  <c r="G33" i="5" s="1"/>
  <c r="H20" i="5"/>
  <c r="H31" i="5" s="1"/>
  <c r="F21" i="5"/>
  <c r="F32" i="5" s="1"/>
  <c r="F19" i="5"/>
  <c r="F30" i="5" s="1"/>
  <c r="G16" i="4"/>
  <c r="G27" i="4" s="1"/>
  <c r="D21" i="4"/>
  <c r="D32" i="4" s="1"/>
  <c r="F23" i="4"/>
  <c r="F34" i="4" s="1"/>
  <c r="H23" i="4"/>
  <c r="H34" i="4" s="1"/>
  <c r="H20" i="4"/>
  <c r="H31" i="4" s="1"/>
  <c r="B23" i="4"/>
  <c r="B34" i="4" s="1"/>
  <c r="C23" i="4"/>
  <c r="C34" i="4" s="1"/>
  <c r="D23" i="4"/>
  <c r="D34" i="4" s="1"/>
  <c r="H16" i="4"/>
  <c r="H27" i="4" s="1"/>
  <c r="G23" i="4"/>
  <c r="G34" i="4" s="1"/>
  <c r="D19" i="4"/>
  <c r="D30" i="4" s="1"/>
  <c r="D17" i="4"/>
  <c r="D28" i="4" s="1"/>
  <c r="F19" i="4"/>
  <c r="F30" i="4" s="1"/>
  <c r="H21" i="4"/>
  <c r="H32" i="4" s="1"/>
  <c r="E17" i="4"/>
  <c r="E28" i="4" s="1"/>
  <c r="G19" i="4"/>
  <c r="G30" i="4" s="1"/>
  <c r="B22" i="4"/>
  <c r="B33" i="4" s="1"/>
  <c r="G18" i="4"/>
  <c r="G29" i="4" s="1"/>
  <c r="C21" i="4"/>
  <c r="C32" i="4" s="1"/>
  <c r="B19" i="4"/>
  <c r="B30" i="4" s="1"/>
  <c r="F17" i="4"/>
  <c r="F28" i="4" s="1"/>
  <c r="H19" i="4"/>
  <c r="H30" i="4" s="1"/>
  <c r="C22" i="4"/>
  <c r="C33" i="4" s="1"/>
  <c r="G20" i="4"/>
  <c r="G31" i="4" s="1"/>
  <c r="E16" i="4"/>
  <c r="E27" i="4" s="1"/>
  <c r="C17" i="4"/>
  <c r="C28" i="4" s="1"/>
  <c r="G17" i="4"/>
  <c r="G28" i="4" s="1"/>
  <c r="B20" i="4"/>
  <c r="B31" i="4" s="1"/>
  <c r="D22" i="4"/>
  <c r="D33" i="4" s="1"/>
  <c r="B21" i="4"/>
  <c r="B32" i="4" s="1"/>
  <c r="H18" i="4"/>
  <c r="H29" i="4" s="1"/>
  <c r="E22" i="4"/>
  <c r="E33" i="4" s="1"/>
  <c r="E23" i="4"/>
  <c r="E34" i="4" s="1"/>
  <c r="E21" i="4"/>
  <c r="E32" i="4" s="1"/>
  <c r="B17" i="4"/>
  <c r="B28" i="4" s="1"/>
  <c r="J28" i="4" s="1"/>
  <c r="F21" i="4"/>
  <c r="F32" i="4" s="1"/>
  <c r="F34" i="5"/>
  <c r="B33" i="5"/>
  <c r="G32" i="5"/>
  <c r="D33" i="5"/>
  <c r="C29" i="5"/>
  <c r="E33" i="5"/>
  <c r="F33" i="5"/>
  <c r="B27" i="5"/>
  <c r="E34" i="5"/>
  <c r="A37" i="6" l="1" a="1"/>
  <c r="A37" i="6" s="1"/>
  <c r="J28" i="5"/>
  <c r="B3" i="2" s="1"/>
  <c r="K3" i="2" s="1"/>
  <c r="J31" i="5"/>
  <c r="B6" i="2" s="1"/>
  <c r="K6" i="2" s="1"/>
  <c r="J32" i="5"/>
  <c r="B7" i="2" s="1"/>
  <c r="K7" i="2" s="1"/>
  <c r="J33" i="5"/>
  <c r="B8" i="2" s="1"/>
  <c r="K8" i="2" s="1"/>
  <c r="J29" i="5"/>
  <c r="B4" i="2" s="1"/>
  <c r="K4" i="2" s="1"/>
  <c r="J27" i="5"/>
  <c r="B2" i="2" s="1"/>
  <c r="K2" i="2" s="1"/>
  <c r="J30" i="5"/>
  <c r="B5" i="2" s="1"/>
  <c r="K5" i="2" s="1"/>
  <c r="J34" i="5"/>
  <c r="B9" i="2" s="1"/>
  <c r="K9" i="2" s="1"/>
  <c r="J33" i="4"/>
  <c r="J31" i="4"/>
  <c r="J34" i="4"/>
  <c r="J29" i="4"/>
  <c r="J27" i="4"/>
  <c r="J30" i="4"/>
  <c r="J32" i="4"/>
  <c r="K12" i="2" l="1" a="1"/>
  <c r="B12" i="2" a="1"/>
  <c r="B12" i="2" s="1"/>
  <c r="K12" i="2" l="1"/>
  <c r="R2" i="15" s="1"/>
  <c r="R7" i="15"/>
  <c r="R6" i="15"/>
  <c r="R4" i="15"/>
  <c r="R5" i="15"/>
  <c r="R3" i="15"/>
  <c r="R9" i="15"/>
  <c r="R8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<sst xmlns="http://schemas.openxmlformats.org/spreadsheetml/2006/main" count="530" uniqueCount="198">
  <si>
    <t>Read Type (Id)</t>
  </si>
  <si>
    <t>Runtime Mean (ms)</t>
  </si>
  <si>
    <t>Disk Read Mean (Counts)</t>
  </si>
  <si>
    <t>Disk Read Median (Counts)</t>
  </si>
  <si>
    <t>Disk Read Mode (Counts)</t>
  </si>
  <si>
    <t>Disk Read StdDev (Counts0</t>
  </si>
  <si>
    <t>Disk Read Variance (Counts)</t>
  </si>
  <si>
    <t>Disk Write Mean (Counts)</t>
  </si>
  <si>
    <t>Disk Write Median (Counts)</t>
  </si>
  <si>
    <t>Disk Write Mode (Counts)</t>
  </si>
  <si>
    <t>Disk Write StdDev (Counts0</t>
  </si>
  <si>
    <t>Disk Write Variance (Counts)</t>
  </si>
  <si>
    <t>General Disk Read Mean (Counts)</t>
  </si>
  <si>
    <t>General Disk Read Median (Counts)</t>
  </si>
  <si>
    <t>General Disk Read Mode (Counts)</t>
  </si>
  <si>
    <t>General Disk Read StdDev (Counts0</t>
  </si>
  <si>
    <t>General Disk Read Variance (Counts)</t>
  </si>
  <si>
    <t>General Disk Write Mean (Counts)</t>
  </si>
  <si>
    <t>General Disk Write Median (Counts)</t>
  </si>
  <si>
    <t>General Disk Write Mode (Counts)</t>
  </si>
  <si>
    <t>General 'Disk Write StdDev (Counts0</t>
  </si>
  <si>
    <t>General Disk Write Variance (Counts)</t>
  </si>
  <si>
    <t>Disk Read Mean (ms)</t>
  </si>
  <si>
    <t>Disk Read Median (ms)</t>
  </si>
  <si>
    <t>Disk Read Mode (ms)</t>
  </si>
  <si>
    <t>Disk Read StdDev (ms)</t>
  </si>
  <si>
    <t>Disk Read Variance (ms)</t>
  </si>
  <si>
    <t>Disk Write Mean (ms)</t>
  </si>
  <si>
    <t>Disk Write Median (ms)</t>
  </si>
  <si>
    <t>Disk Write Mode (ms)</t>
  </si>
  <si>
    <t>Disk Write StdDev (ms)</t>
  </si>
  <si>
    <t>Disk Write Variance (ms)</t>
  </si>
  <si>
    <t>General Disk Read Mean (ms)</t>
  </si>
  <si>
    <t>General Disk Read Median (ms)</t>
  </si>
  <si>
    <t>General Disk Read Mode (ms)</t>
  </si>
  <si>
    <t>General Disk Read StdDev (ms)</t>
  </si>
  <si>
    <t>General Disk Read Variance (ms)</t>
  </si>
  <si>
    <t>General Disk Write Mean (ms)</t>
  </si>
  <si>
    <t>General Disk Write Median (ms)</t>
  </si>
  <si>
    <t>General Disk Write Mode (ms)</t>
  </si>
  <si>
    <t>General 'Disk Write StdDev (ms)</t>
  </si>
  <si>
    <t>General Disk Write Variance (ms)</t>
  </si>
  <si>
    <t>Current Memory Mean (MB)</t>
  </si>
  <si>
    <t>Current Memory Median (MB)</t>
  </si>
  <si>
    <t>Current Memory Mode (MB)</t>
  </si>
  <si>
    <t>Current Memory StdDev (MS)</t>
  </si>
  <si>
    <t>Current Memory Variance (MB)</t>
  </si>
  <si>
    <t>NetCDF Read (26 @ 6.7 GB)</t>
  </si>
  <si>
    <t>TensorFlow</t>
  </si>
  <si>
    <t>Zarr</t>
  </si>
  <si>
    <t>Numpy (native)</t>
  </si>
  <si>
    <t>PyTorch</t>
  </si>
  <si>
    <t>Pandas</t>
  </si>
  <si>
    <t>Parquet (dask)</t>
  </si>
  <si>
    <t>Parquet (native)</t>
  </si>
  <si>
    <t>Numpy (Pandas)</t>
  </si>
  <si>
    <t>Library</t>
  </si>
  <si>
    <t>Disk Size (GB)</t>
  </si>
  <si>
    <t>Peak Memory Mean (MB)</t>
  </si>
  <si>
    <t>Peak Memory Median (MB)</t>
  </si>
  <si>
    <t>Peak Memory Mode (MB)</t>
  </si>
  <si>
    <t>Peak Memory StdDev (MS)</t>
  </si>
  <si>
    <t>Peak Memory Variance (MB)</t>
  </si>
  <si>
    <t>Size (GB)</t>
  </si>
  <si>
    <r>
      <rPr>
        <sz val="11"/>
        <color theme="1"/>
        <rFont val="Peak"/>
      </rPr>
      <t>Peak</t>
    </r>
    <r>
      <rPr>
        <sz val="11"/>
        <color theme="1"/>
        <rFont val="Aptos Narrow"/>
        <family val="2"/>
        <scheme val="minor"/>
      </rPr>
      <t xml:space="preserve"> Memory Mode (MB)</t>
    </r>
  </si>
  <si>
    <t>Rank</t>
  </si>
  <si>
    <t>Normalize Values</t>
  </si>
  <si>
    <t>Max</t>
  </si>
  <si>
    <t>Min</t>
  </si>
  <si>
    <t>Write Operations</t>
  </si>
  <si>
    <t>Read Operations</t>
  </si>
  <si>
    <t>Composite Score</t>
  </si>
  <si>
    <t>Numpy (pandas)</t>
  </si>
  <si>
    <t>Ranked List</t>
  </si>
  <si>
    <t>Read</t>
  </si>
  <si>
    <t>Write</t>
  </si>
  <si>
    <t>Disk Size</t>
  </si>
  <si>
    <t>Ease of Use</t>
  </si>
  <si>
    <t>Perceived Ease of Use</t>
  </si>
  <si>
    <t>Percevied Ease of Use</t>
  </si>
  <si>
    <t>Perplexity.ai</t>
  </si>
  <si>
    <t>rank the following python libraries based on perceived ease of use: Numpy (native) Numpy (pandas) Pandas Parquet (native) Parquet (dask) PyTorch TensorFlow Zarr</t>
  </si>
  <si>
    <t>Use Reasoning</t>
  </si>
  <si>
    <t>Intuitive, well-documented, and widely used for tabular data manipulation</t>
  </si>
  <si>
    <t>Core array operations are simple; foundational for scientific computing</t>
  </si>
  <si>
    <t>GPU Enabled?</t>
  </si>
  <si>
    <t>Used transparently within Pandas; users benefit from Numpy's speed without direct complexity</t>
  </si>
  <si>
    <t>Reading/writing Parquet files with libraries like pyarrow is straightforward for basic use</t>
  </si>
  <si>
    <t>Simple API for chunked, compressed arrays, but less familiar to most users.</t>
  </si>
  <si>
    <t>Dask adds parallelism and scalability, but introduces more complexity than Pandas</t>
  </si>
  <si>
    <t>Designed for deep learning; higher learning curve for those outside ML/AI.</t>
  </si>
  <si>
    <t>Powerful but complex, especially outside the Keras API; steepest learning curve here.</t>
  </si>
  <si>
    <t>Popularity</t>
  </si>
  <si>
    <t>rank the following python libraries based on popularity: Numpy (native) Numpy (pandas) Pandas Parquet (native) Parquet (dask) PyTorch TensorFlow Zarr</t>
  </si>
  <si>
    <t>Metric</t>
  </si>
  <si>
    <t>AI Engine</t>
  </si>
  <si>
    <t>Query</t>
  </si>
  <si>
    <t>Popularity Reasoning</t>
  </si>
  <si>
    <t>One of the most used libraries for data manipulation and analysis; 41K GitHub stars, 1.6B downloads</t>
  </si>
  <si>
    <t>Foundational for scientific computing; 25K GitHub stars, 2.4B downloads</t>
  </si>
  <si>
    <t>Numpy is the backbone of Pandas, so its usage within Pandas is as popular as Pandas itself</t>
  </si>
  <si>
    <t>Leading deep learning framework; 180K GitHub stars, 384M downloads</t>
  </si>
  <si>
    <t>Top deep learning library for research; widely adopted, especially in academia and AI</t>
  </si>
  <si>
    <t>Parquet is a popular storage format, but its native Python usage (via pyarrow, fastparquet) is less common than Pandas/Numpy</t>
  </si>
  <si>
    <t>Dask is recognized for big data but is less widely used than Pandas/Numpy; Parquet with Dask is a niche use</t>
  </si>
  <si>
    <t>Niche library for chunked, compressed, N-dimensional arrays; less mainstream than others on this list</t>
  </si>
  <si>
    <t>GPU Notes</t>
  </si>
  <si>
    <t>cuDF</t>
  </si>
  <si>
    <t>Cupy</t>
  </si>
  <si>
    <t>RAPIDS</t>
  </si>
  <si>
    <t>CUDA</t>
  </si>
  <si>
    <t>Expects Cupy</t>
  </si>
  <si>
    <t>Version Used</t>
  </si>
  <si>
    <t>Latest Version</t>
  </si>
  <si>
    <t>1.26.4</t>
  </si>
  <si>
    <t>2.2.3</t>
  </si>
  <si>
    <t>2024.12.1</t>
  </si>
  <si>
    <t>2.6.0+cu124</t>
  </si>
  <si>
    <t>3.0.5</t>
  </si>
  <si>
    <t>2024.11.0</t>
  </si>
  <si>
    <t>Inverted Values giving lowest value highest rank, less resource use is most valuable.</t>
  </si>
  <si>
    <t>Inverted Values giving lowest value highest rank, less resource use is more valuable.</t>
  </si>
  <si>
    <t>2025.5.1</t>
  </si>
  <si>
    <t>2.7.0</t>
  </si>
  <si>
    <t>2.19</t>
  </si>
  <si>
    <t>3.0.8</t>
  </si>
  <si>
    <t>l</t>
  </si>
  <si>
    <t>Read Ratio to Raw NetCDF</t>
  </si>
  <si>
    <t>Binary</t>
  </si>
  <si>
    <t>Language Support</t>
  </si>
  <si>
    <t>Python, Java, C++, Rust, R, Go, C#, and are often accessible through the Apache Arrow project, allowing integration with various data processing frameworks like Apache Spark, Hive, and Presto.</t>
  </si>
  <si>
    <t>Python, Java, JavaScript, C++, Rust and Julia.</t>
  </si>
  <si>
    <t>Expert Verified</t>
  </si>
  <si>
    <t>Yes</t>
  </si>
  <si>
    <t>URL</t>
  </si>
  <si>
    <t>https://parquet.apache.org/</t>
  </si>
  <si>
    <t>https://pytorch.org/</t>
  </si>
  <si>
    <t>https://zarr.dev/</t>
  </si>
  <si>
    <t>https://www.tensorflow.org/</t>
  </si>
  <si>
    <t>Xarray</t>
  </si>
  <si>
    <t>Polars</t>
  </si>
  <si>
    <t>1.3.0</t>
  </si>
  <si>
    <t>1.2.4</t>
  </si>
  <si>
    <t>2025.04.0</t>
  </si>
  <si>
    <t>Final Notes</t>
  </si>
  <si>
    <t>Export Formats</t>
  </si>
  <si>
    <t>Python</t>
  </si>
  <si>
    <t>C, C++, Fortran, LLVM with Python bindings.</t>
  </si>
  <si>
    <t>Python, Rust</t>
  </si>
  <si>
    <t>Python, C++, Java (Experimental)</t>
  </si>
  <si>
    <t>Python, JavaScript, C++, Java</t>
  </si>
  <si>
    <t>NetCDF, HDF5, Zarr, GRIB, OPenDAP</t>
  </si>
  <si>
    <t>https://numpy.org/</t>
  </si>
  <si>
    <t>https://pandas.pydata.org/</t>
  </si>
  <si>
    <t>https://www.dask.org/</t>
  </si>
  <si>
    <t>https://pola.rs/</t>
  </si>
  <si>
    <t>https://docs.xarray.dev/en/stable/</t>
  </si>
  <si>
    <t>Parquet (Dask)</t>
  </si>
  <si>
    <t>Parquet (Apache, native)</t>
  </si>
  <si>
    <t>.npy (binary), .npz (compressed), text</t>
  </si>
  <si>
    <t>Excel, JSON, HTML, XML, LaTex, Parquet, Feather, HDF5</t>
  </si>
  <si>
    <t>Data Storage Format not a data management library.</t>
  </si>
  <si>
    <t>Text, Excel, JSON, HTML, XML, LaTex, Parquet, Feather, HDF5</t>
  </si>
  <si>
    <t>Text, JSON, HDF, Parquet, ORC, SQL DB</t>
  </si>
  <si>
    <t>Text, Excel, JSON, Apache Feather, Avro, Data Lake Icebert</t>
  </si>
  <si>
    <t>PyTorch Native Formats (binary)</t>
  </si>
  <si>
    <t>Text, JSON, TFRecord</t>
  </si>
  <si>
    <t>Zarr is a data storage format not a data processing library.</t>
  </si>
  <si>
    <t>Standard and optimized for much data science.</t>
  </si>
  <si>
    <t>Standard for data science, well known.</t>
  </si>
  <si>
    <t>Dask is an excellent multi-server, processor system.</t>
  </si>
  <si>
    <t>Newcomer challenging Pandas.</t>
  </si>
  <si>
    <t>Equal footing with PyTorch and been around a while, focuses on Tensors.</t>
  </si>
  <si>
    <t>Equal footing with TensorFlow and been around a while, focuses on Tensors.</t>
  </si>
  <si>
    <t>Not evaluated in README due to exhorbiant processing times.</t>
  </si>
  <si>
    <t>Newcomer, data storage format.</t>
  </si>
  <si>
    <t>Data Element</t>
  </si>
  <si>
    <t>File Output</t>
  </si>
  <si>
    <t>Ranking (lowest to Highest)</t>
  </si>
  <si>
    <t>Ranking (best performer to worst)</t>
  </si>
  <si>
    <t>Final Ranking</t>
  </si>
  <si>
    <t>Ranking</t>
  </si>
  <si>
    <t>A read of data by the slowest library is 200 times faster than reading the NetCDF format sequentially.</t>
  </si>
  <si>
    <t>Utilized https://code.google.com/archive/p/psutil/wikis/Documentation.wiki#Disks (psutil) to evaluate results with a profiler.</t>
  </si>
  <si>
    <t>Performed in /dev/sdc the drive subject data was located on.  The number of write input/output operations generated by a process, including file, network, and device I/Os. I/O Writes directed to CONSOLE (console input object) handles are not counted.</t>
  </si>
  <si>
    <t>Represents the operating system disk operations as part of running the process. The number of write input/output operations generated by a process, including file, network, and device I/Os. I/O Writes directed to CONSOLE (console input object) handles are not counted.</t>
  </si>
  <si>
    <t>Performed on /dev/sdc, the drive subject data was located on and represents the time spent reading from disk (in milliseconds).</t>
  </si>
  <si>
    <t>Performed on the operating system disk, the drive subject data was located on and represents the time spent reading from disk (in milliseconds).</t>
  </si>
  <si>
    <t>Current memory is the memory the code is currently using.</t>
  </si>
  <si>
    <t>Peak used memory is the highest recorded value for used memory for this isolated process. Peak memory is the maximum space the program used while executing.</t>
  </si>
  <si>
    <t>Runtime Mean (s)</t>
  </si>
  <si>
    <t>The total runtime of the operation in seconds.</t>
  </si>
  <si>
    <t>Size of final output on the operating system measured with (du -h).</t>
  </si>
  <si>
    <t>Target solution used to output the individual file format.</t>
  </si>
  <si>
    <t>Runtime Median (s)</t>
  </si>
  <si>
    <t>Runtime Mode (s)</t>
  </si>
  <si>
    <t>Runtime StdDev (s)</t>
  </si>
  <si>
    <t>Runtime Variance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</si>
</sst>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Peak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4D4D4C"/>
      <name val="Century Gothic"/>
      <family val="2"/>
    </font>
    <font>
      <b/>
      <sz val="10"/>
      <color theme="1"/>
      <name val="Century Gothic"/>
      <family val="2"/>
    </font>
    <font>
      <b/>
      <sz val="14"/>
      <color theme="1"/>
      <name val="Aptos Display"/>
      <family val="2"/>
      <scheme val="maj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Aptos Display"/>
      <family val="2"/>
      <scheme val="major"/>
    </font>
    <font>
      <b/>
      <sz val="12"/>
      <color rgb="FF4D4D4C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textRotation="45"/>
    </xf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1" fontId="0" fillId="0" borderId="0" xfId="0" applyNumberFormat="1"/>
    <xf numFmtId="0" fontId="16" fillId="0" borderId="0" xfId="0" applyFont="1"/>
    <xf numFmtId="0" fontId="19" fillId="0" borderId="0" xfId="0" applyFont="1"/>
    <xf numFmtId="0" fontId="16" fillId="0" borderId="0" xfId="0" applyFont="1" applyAlignment="1">
      <alignment textRotation="45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2" fontId="19" fillId="0" borderId="0" xfId="0" applyNumberFormat="1" applyFont="1"/>
    <xf numFmtId="0" fontId="20" fillId="0" borderId="0" xfId="0" applyFont="1" applyAlignment="1">
      <alignment horizontal="center"/>
    </xf>
    <xf numFmtId="49" fontId="25" fillId="0" borderId="0" xfId="0" applyNumberFormat="1" applyFont="1" applyAlignment="1">
      <alignment wrapText="1"/>
    </xf>
    <xf numFmtId="1" fontId="19" fillId="0" borderId="0" xfId="0" applyNumberFormat="1" applyFont="1"/>
    <xf numFmtId="1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right"/>
    </xf>
    <xf numFmtId="0" fontId="26" fillId="0" borderId="0" xfId="0" applyFont="1"/>
    <xf numFmtId="0" fontId="19" fillId="0" borderId="0" xfId="0" applyFont="1" applyAlignment="1">
      <alignment textRotation="45"/>
    </xf>
    <xf numFmtId="164" fontId="19" fillId="0" borderId="0" xfId="0" applyNumberFormat="1" applyFont="1"/>
    <xf numFmtId="164" fontId="19" fillId="0" borderId="0" xfId="0" quotePrefix="1" applyNumberFormat="1" applyFont="1"/>
    <xf numFmtId="0" fontId="20" fillId="0" borderId="0" xfId="0" applyFont="1" applyAlignment="1">
      <alignment textRotation="45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5" fillId="0" borderId="0" xfId="0" applyFont="1" applyAlignment="1">
      <alignment wrapText="1"/>
    </xf>
    <xf numFmtId="0" fontId="0" fillId="0" borderId="0" xfId="0" applyFill="1"/>
    <xf numFmtId="0" fontId="26" fillId="33" borderId="0" xfId="0" applyFont="1" applyFill="1"/>
    <xf numFmtId="0" fontId="30" fillId="0" borderId="0" xfId="0" applyFont="1"/>
    <xf numFmtId="0" fontId="31" fillId="0" borderId="0" xfId="0" applyFont="1" applyAlignment="1">
      <alignment horizontal="left"/>
    </xf>
    <xf numFmtId="0" fontId="31" fillId="0" borderId="0" xfId="0" applyFo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165100</xdr:colOff>
      <xdr:row>31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6CDF18-7B3C-4771-88A9-51FD8FE793EC}"/>
            </a:ext>
          </a:extLst>
        </xdr:cNvPr>
        <xdr:cNvSpPr txBox="1"/>
      </xdr:nvSpPr>
      <xdr:spPr>
        <a:xfrm>
          <a:off x="0" y="0"/>
          <a:ext cx="9309100" cy="580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https://github.com/christophergarthwood/jbooks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10K</a:t>
          </a:r>
          <a:r>
            <a:rPr lang="en-US" sz="1100" baseline="0"/>
            <a:t> read/write operations on 26 @ 6.7 GB NetCDF NOAA files.</a:t>
          </a:r>
        </a:p>
        <a:p>
          <a:endParaRPr lang="en-US" sz="1100" baseline="0"/>
        </a:p>
        <a:p>
          <a:r>
            <a:rPr lang="en-US" sz="1100" baseline="0"/>
            <a:t>Extracted latitude, longitude, and a physical parameter.</a:t>
          </a:r>
        </a:p>
        <a:p>
          <a:r>
            <a:rPr lang="en-US" sz="1100"/>
            <a:t>Marshalled</a:t>
          </a:r>
          <a:r>
            <a:rPr lang="en-US" sz="1100" baseline="0"/>
            <a:t> arrays for each parameter and stored as Numpy arrays for all operations.</a:t>
          </a:r>
        </a:p>
        <a:p>
          <a:endParaRPr lang="en-US" sz="1100" baseline="0"/>
        </a:p>
        <a:p>
          <a:r>
            <a:rPr lang="en-US" sz="1100" baseline="0"/>
            <a:t>Time spent marshalling data into specific libraries not measured.</a:t>
          </a:r>
        </a:p>
        <a:p>
          <a:endParaRPr lang="en-US" sz="1100" baseline="0"/>
        </a:p>
        <a:p>
          <a:r>
            <a:rPr lang="en-US" sz="1100" baseline="0"/>
            <a:t>Once variables are in proper library format read/write operations executed with a `os.sync` and `sleep(1)` performed between each operation.</a:t>
          </a:r>
        </a:p>
        <a:p>
          <a:endParaRPr lang="en-US" sz="1100" baseline="0"/>
        </a:p>
        <a:p>
          <a:r>
            <a:rPr lang="en-US" sz="1100" baseline="0"/>
            <a:t>Each read/write profiled atomically  and saved to filesystem after operation.</a:t>
          </a:r>
        </a:p>
        <a:p>
          <a:endParaRPr lang="en-US" sz="1100" baseline="0"/>
        </a:p>
        <a:p>
          <a:r>
            <a:rPr lang="en-US" sz="1100" baseline="0"/>
            <a:t>Metrics calculated after processing of all data.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Read/Write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operations composite score based on: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Runtime Mean (s)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Disk Read or Write Mean (Counts)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General Disk Read or Write Mean (Counts)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Disk Read or Write Mean (ms)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 Disk Read or Write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 (ms)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Current Memory Mean (MB)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Peak Memory Mean (MB)</a:t>
          </a:r>
          <a:r>
            <a:rPr lang="en-US"/>
            <a:t> </a:t>
          </a:r>
        </a:p>
        <a:p>
          <a:endParaRPr lang="en-US" sz="1100" baseline="0"/>
        </a:p>
        <a:p>
          <a:r>
            <a:rPr lang="en-US" sz="1100" baseline="0"/>
            <a:t>Windows 11 Pro, WSL  6.6.87.1-microsoft-standard-WSL2</a:t>
          </a:r>
        </a:p>
        <a:p>
          <a:r>
            <a:rPr lang="en-US" sz="1100" baseline="0"/>
            <a:t>64 GB DDR-4 Memory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Intel Core i9-9900K running at 4.7GHz 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NVIDIA GeForce RTX 2060</a:t>
          </a: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 3.12.9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STEM-006-AIReadyData-Download-001     - Download actual NetCDF data files.</a:t>
          </a:r>
        </a:p>
        <a:p>
          <a:r>
            <a:rPr lang="en-US" sz="1100" baseline="0"/>
            <a:t>STEM-006-AIReadyData-IO-Tests-002         - Read/Write tests.</a:t>
          </a:r>
        </a:p>
        <a:p>
          <a:r>
            <a:rPr lang="en-US" sz="1100" baseline="0"/>
            <a:t>STEM-006-AIeadyData-Speed-Tests-003 - Statistics on results.</a:t>
          </a:r>
        </a:p>
        <a:p>
          <a:endParaRPr lang="en-US" sz="11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868-87AB-40B1-8C26-6C83DF688E0C}">
  <dimension ref="Q1:R9"/>
  <sheetViews>
    <sheetView tabSelected="1" workbookViewId="0">
      <selection activeCell="Q2" sqref="Q2"/>
    </sheetView>
  </sheetViews>
  <sheetFormatPr defaultRowHeight="14.5"/>
  <cols>
    <col min="17" max="17" width="16.90625" customWidth="1"/>
    <col min="18" max="18" width="30.90625" customWidth="1"/>
  </cols>
  <sheetData>
    <row r="1" spans="17:18" ht="21">
      <c r="Q1" s="30" t="s">
        <v>181</v>
      </c>
      <c r="R1" s="30" t="str">
        <f>+Evaluation!K11</f>
        <v>Final Ranking</v>
      </c>
    </row>
    <row r="2" spans="17:18" ht="21">
      <c r="Q2" s="31">
        <f>+Evaluation!A12</f>
        <v>1</v>
      </c>
      <c r="R2" s="32" t="str">
        <f>+Evaluation!K12</f>
        <v>Pandas</v>
      </c>
    </row>
    <row r="3" spans="17:18" ht="21">
      <c r="Q3" s="31">
        <f>+Evaluation!A13</f>
        <v>2</v>
      </c>
      <c r="R3" s="32" t="str">
        <f>+Evaluation!K13</f>
        <v>Numpy (native)</v>
      </c>
    </row>
    <row r="4" spans="17:18" ht="21">
      <c r="Q4" s="31">
        <f>+Evaluation!A14</f>
        <v>3</v>
      </c>
      <c r="R4" s="32" t="str">
        <f>+Evaluation!K14</f>
        <v>Numpy (Pandas)</v>
      </c>
    </row>
    <row r="5" spans="17:18" ht="21">
      <c r="Q5" s="31">
        <f>+Evaluation!A15</f>
        <v>4</v>
      </c>
      <c r="R5" s="32" t="str">
        <f>+Evaluation!K15</f>
        <v>TensorFlow</v>
      </c>
    </row>
    <row r="6" spans="17:18" ht="21">
      <c r="Q6" s="31">
        <f>+Evaluation!A16</f>
        <v>5</v>
      </c>
      <c r="R6" s="32" t="str">
        <f>+Evaluation!K16</f>
        <v>PyTorch</v>
      </c>
    </row>
    <row r="7" spans="17:18" ht="21">
      <c r="Q7" s="31">
        <f>+Evaluation!A17</f>
        <v>6</v>
      </c>
      <c r="R7" s="32" t="str">
        <f>+Evaluation!K17</f>
        <v>Parquet (Apache, native)</v>
      </c>
    </row>
    <row r="8" spans="17:18" ht="21">
      <c r="Q8" s="31">
        <f>+Evaluation!A18</f>
        <v>7</v>
      </c>
      <c r="R8" s="32" t="str">
        <f>+Evaluation!K18</f>
        <v>Parquet (Dask)</v>
      </c>
    </row>
    <row r="9" spans="17:18" ht="21">
      <c r="Q9" s="31">
        <f>+Evaluation!A19</f>
        <v>8</v>
      </c>
      <c r="R9" s="32" t="str">
        <f>+Evaluation!K19</f>
        <v>Zarr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C265-063C-4D53-8CB5-4699322498D6}">
  <dimension ref="A1:K19"/>
  <sheetViews>
    <sheetView workbookViewId="0">
      <selection activeCell="K12" sqref="K12"/>
    </sheetView>
  </sheetViews>
  <sheetFormatPr defaultRowHeight="14.5"/>
  <cols>
    <col min="1" max="1" width="24.1796875" customWidth="1"/>
    <col min="2" max="2" width="18.1796875" customWidth="1"/>
    <col min="3" max="3" width="18.90625" customWidth="1"/>
    <col min="4" max="4" width="18.453125" customWidth="1"/>
    <col min="5" max="5" width="23.81640625" customWidth="1"/>
    <col min="6" max="6" width="23" customWidth="1"/>
    <col min="7" max="7" width="16.453125" customWidth="1"/>
    <col min="8" max="8" width="13.1796875" customWidth="1"/>
    <col min="9" max="9" width="13.453125" customWidth="1"/>
    <col min="10" max="10" width="23" customWidth="1"/>
    <col min="11" max="11" width="16.54296875" customWidth="1"/>
  </cols>
  <sheetData>
    <row r="1" spans="1:11" ht="18.5">
      <c r="A1" s="12" t="s">
        <v>56</v>
      </c>
      <c r="B1" s="12" t="s">
        <v>70</v>
      </c>
      <c r="C1" s="12" t="s">
        <v>69</v>
      </c>
      <c r="D1" s="12" t="s">
        <v>76</v>
      </c>
      <c r="E1" s="12" t="s">
        <v>78</v>
      </c>
      <c r="F1" s="12" t="s">
        <v>82</v>
      </c>
      <c r="G1" s="12" t="s">
        <v>85</v>
      </c>
      <c r="H1" s="12" t="s">
        <v>106</v>
      </c>
      <c r="I1" s="12" t="s">
        <v>92</v>
      </c>
      <c r="J1" s="12" t="s">
        <v>97</v>
      </c>
      <c r="K1" s="12" t="s">
        <v>71</v>
      </c>
    </row>
    <row r="2" spans="1:11" ht="33">
      <c r="A2" s="7" t="s">
        <v>50</v>
      </c>
      <c r="B2" s="13">
        <f>+Read!J27</f>
        <v>6.9491372418442774</v>
      </c>
      <c r="C2" s="13">
        <f>+Write!J27</f>
        <v>5.1063384261526927</v>
      </c>
      <c r="D2" s="21">
        <f>+Sizes!D27</f>
        <v>0</v>
      </c>
      <c r="E2" s="17">
        <v>6</v>
      </c>
      <c r="F2" s="15" t="s">
        <v>84</v>
      </c>
      <c r="G2" s="17">
        <v>1</v>
      </c>
      <c r="H2" s="16" t="s">
        <v>108</v>
      </c>
      <c r="I2" s="17">
        <v>7</v>
      </c>
      <c r="J2" s="15" t="s">
        <v>99</v>
      </c>
      <c r="K2" s="13">
        <f>+SUM(B2,C2,D2,E2,G2,I2)</f>
        <v>26.055475667996969</v>
      </c>
    </row>
    <row r="3" spans="1:11" ht="33">
      <c r="A3" s="7" t="s">
        <v>55</v>
      </c>
      <c r="B3" s="13">
        <f>+Read!J28</f>
        <v>6.9491372418442774</v>
      </c>
      <c r="C3" s="13">
        <f>+Write!J28</f>
        <v>4.8096507170799621</v>
      </c>
      <c r="D3" s="21">
        <f>+Sizes!D28</f>
        <v>0</v>
      </c>
      <c r="E3" s="17">
        <v>7</v>
      </c>
      <c r="F3" s="15" t="s">
        <v>86</v>
      </c>
      <c r="G3" s="17">
        <v>1</v>
      </c>
      <c r="H3" s="16" t="s">
        <v>108</v>
      </c>
      <c r="I3" s="17">
        <v>6</v>
      </c>
      <c r="J3" s="15" t="s">
        <v>100</v>
      </c>
      <c r="K3" s="13">
        <f t="shared" ref="K3:K9" si="0">+SUM(B3,C3,D3,E3,G3,I3)</f>
        <v>25.758787958924238</v>
      </c>
    </row>
    <row r="4" spans="1:11" ht="33">
      <c r="A4" s="7" t="s">
        <v>52</v>
      </c>
      <c r="B4" s="13">
        <f>+Read!J29</f>
        <v>5.5315612177727624</v>
      </c>
      <c r="C4" s="13">
        <f>+Write!J29</f>
        <v>6.9529667817804608</v>
      </c>
      <c r="D4" s="21">
        <f>+Sizes!D29</f>
        <v>0</v>
      </c>
      <c r="E4" s="17">
        <v>8</v>
      </c>
      <c r="F4" s="15" t="s">
        <v>83</v>
      </c>
      <c r="G4" s="17">
        <v>1</v>
      </c>
      <c r="H4" s="16" t="s">
        <v>107</v>
      </c>
      <c r="I4" s="17">
        <v>8</v>
      </c>
      <c r="J4" s="15" t="s">
        <v>98</v>
      </c>
      <c r="K4" s="13">
        <f t="shared" si="0"/>
        <v>29.484527999553222</v>
      </c>
    </row>
    <row r="5" spans="1:11" ht="43.5">
      <c r="A5" s="7" t="s">
        <v>158</v>
      </c>
      <c r="B5" s="13">
        <f>+Read!J30</f>
        <v>5.7085266623844273</v>
      </c>
      <c r="C5" s="13">
        <f>+Write!J30</f>
        <v>6.3565531433743061</v>
      </c>
      <c r="D5" s="21">
        <f>+Sizes!D30</f>
        <v>1</v>
      </c>
      <c r="E5" s="17">
        <v>2</v>
      </c>
      <c r="F5" s="15" t="s">
        <v>87</v>
      </c>
      <c r="G5" s="17">
        <v>1</v>
      </c>
      <c r="H5" s="16" t="s">
        <v>109</v>
      </c>
      <c r="I5" s="17">
        <v>3</v>
      </c>
      <c r="J5" s="15" t="s">
        <v>103</v>
      </c>
      <c r="K5" s="13">
        <f t="shared" si="0"/>
        <v>19.065079805758735</v>
      </c>
    </row>
    <row r="6" spans="1:11" ht="33">
      <c r="A6" s="7" t="s">
        <v>157</v>
      </c>
      <c r="B6" s="13">
        <f>+Read!J31</f>
        <v>6.334551612626476</v>
      </c>
      <c r="C6" s="13">
        <f>+Write!J31</f>
        <v>3.6814829773124389</v>
      </c>
      <c r="D6" s="21">
        <f>+Sizes!D31</f>
        <v>0.61465721040189125</v>
      </c>
      <c r="E6" s="17">
        <v>3</v>
      </c>
      <c r="F6" s="15" t="s">
        <v>89</v>
      </c>
      <c r="G6" s="17">
        <v>1</v>
      </c>
      <c r="H6" s="16" t="s">
        <v>109</v>
      </c>
      <c r="I6" s="17">
        <v>2</v>
      </c>
      <c r="J6" s="15" t="s">
        <v>104</v>
      </c>
      <c r="K6" s="13">
        <f t="shared" si="0"/>
        <v>16.630691800340806</v>
      </c>
    </row>
    <row r="7" spans="1:11" ht="33">
      <c r="A7" s="7" t="s">
        <v>51</v>
      </c>
      <c r="B7" s="13">
        <f>+Read!J32</f>
        <v>3.0142383910825314</v>
      </c>
      <c r="C7" s="13">
        <f>+Write!J32</f>
        <v>6.9239330873186002</v>
      </c>
      <c r="D7" s="21">
        <f>+Sizes!D32</f>
        <v>0</v>
      </c>
      <c r="E7" s="17">
        <v>5</v>
      </c>
      <c r="F7" s="15" t="s">
        <v>90</v>
      </c>
      <c r="G7" s="17">
        <v>1</v>
      </c>
      <c r="H7" s="16" t="s">
        <v>110</v>
      </c>
      <c r="I7" s="17">
        <v>4</v>
      </c>
      <c r="J7" s="15" t="s">
        <v>102</v>
      </c>
      <c r="K7" s="13">
        <f t="shared" si="0"/>
        <v>19.938171478401131</v>
      </c>
    </row>
    <row r="8" spans="1:11" ht="33">
      <c r="A8" s="7" t="s">
        <v>48</v>
      </c>
      <c r="B8" s="13">
        <f>+Read!J33</f>
        <v>5.8071746205254193</v>
      </c>
      <c r="C8" s="13">
        <f>+Write!J33</f>
        <v>4.9748166015884694</v>
      </c>
      <c r="D8" s="21">
        <f>+Sizes!D33</f>
        <v>0</v>
      </c>
      <c r="E8" s="17">
        <v>4</v>
      </c>
      <c r="F8" s="15" t="s">
        <v>91</v>
      </c>
      <c r="G8" s="17">
        <v>1</v>
      </c>
      <c r="H8" s="16" t="s">
        <v>110</v>
      </c>
      <c r="I8" s="17">
        <v>5</v>
      </c>
      <c r="J8" s="15" t="s">
        <v>101</v>
      </c>
      <c r="K8" s="13">
        <f t="shared" si="0"/>
        <v>20.781991222113888</v>
      </c>
    </row>
    <row r="9" spans="1:11" ht="43.5">
      <c r="A9" s="7" t="s">
        <v>49</v>
      </c>
      <c r="B9" s="13">
        <f>+Read!J34</f>
        <v>3.5156703031111718</v>
      </c>
      <c r="C9" s="13">
        <f>+Write!J34</f>
        <v>5.6981004795130836</v>
      </c>
      <c r="D9" s="21">
        <f>+Sizes!D34</f>
        <v>0.99992836163048926</v>
      </c>
      <c r="E9" s="17">
        <v>1</v>
      </c>
      <c r="F9" s="15" t="s">
        <v>88</v>
      </c>
      <c r="G9" s="17">
        <v>1</v>
      </c>
      <c r="H9" s="16" t="s">
        <v>111</v>
      </c>
      <c r="I9" s="17">
        <v>1</v>
      </c>
      <c r="J9" s="15" t="s">
        <v>105</v>
      </c>
      <c r="K9" s="13">
        <f t="shared" si="0"/>
        <v>13.213699144254745</v>
      </c>
    </row>
    <row r="11" spans="1:11" ht="18.5">
      <c r="A11" s="12" t="s">
        <v>73</v>
      </c>
      <c r="B11" s="12" t="s">
        <v>74</v>
      </c>
      <c r="C11" s="12" t="s">
        <v>75</v>
      </c>
      <c r="D11" s="12" t="s">
        <v>76</v>
      </c>
      <c r="E11" s="12" t="s">
        <v>77</v>
      </c>
      <c r="F11" s="12"/>
      <c r="G11" s="12"/>
      <c r="H11" s="12"/>
      <c r="I11" s="12" t="s">
        <v>92</v>
      </c>
      <c r="J11" s="12"/>
      <c r="K11" s="12" t="s">
        <v>180</v>
      </c>
    </row>
    <row r="12" spans="1:11" ht="17.5">
      <c r="A12" s="14">
        <v>1</v>
      </c>
      <c r="B12" s="19" t="str" cm="1">
        <f t="array" ref="B12:B19">_xlfn.SORTBY(A2:A9,B2:B9,-1)</f>
        <v>Numpy (native)</v>
      </c>
      <c r="C12" s="19" t="str" cm="1">
        <f t="array" ref="C12:C19">_xlfn.SORTBY(A2:A9,C2:C9,-1)</f>
        <v>Pandas</v>
      </c>
      <c r="D12" s="19" t="str" cm="1">
        <f t="array" ref="D12:D19">_xlfn.SORTBY(A2:A9,D2:D9,-1)</f>
        <v>Parquet (Apache, native)</v>
      </c>
      <c r="E12" s="19" t="str" cm="1">
        <f t="array" ref="E12:E19">_xlfn.SORTBY(A2:A9,E2:E9,-1)</f>
        <v>Pandas</v>
      </c>
      <c r="F12" s="19"/>
      <c r="G12" s="19"/>
      <c r="H12" s="19"/>
      <c r="I12" s="19" t="str" cm="1">
        <f t="array" ref="I12:I19">_xlfn.SORTBY(A2:A9,I2:I9,-1)</f>
        <v>Pandas</v>
      </c>
      <c r="J12" s="19"/>
      <c r="K12" s="29" t="str" cm="1">
        <f t="array" ref="K12:K19">_xlfn.SORTBY(A2:A9,K2:K9,-1)</f>
        <v>Pandas</v>
      </c>
    </row>
    <row r="13" spans="1:11" ht="17.5">
      <c r="A13" s="14">
        <v>2</v>
      </c>
      <c r="B13" s="19" t="str">
        <v>Numpy (Pandas)</v>
      </c>
      <c r="C13" s="19" t="str">
        <v>PyTorch</v>
      </c>
      <c r="D13" s="19" t="str">
        <v>Zarr</v>
      </c>
      <c r="E13" s="19" t="str">
        <v>Numpy (Pandas)</v>
      </c>
      <c r="F13" s="19"/>
      <c r="G13" s="19"/>
      <c r="H13" s="19"/>
      <c r="I13" s="19" t="str">
        <v>Numpy (native)</v>
      </c>
      <c r="J13" s="19"/>
      <c r="K13" s="29" t="str">
        <v>Numpy (native)</v>
      </c>
    </row>
    <row r="14" spans="1:11" ht="17.5">
      <c r="A14" s="14">
        <v>3</v>
      </c>
      <c r="B14" s="19" t="str">
        <v>Parquet (Dask)</v>
      </c>
      <c r="C14" s="19" t="str">
        <v>Parquet (Apache, native)</v>
      </c>
      <c r="D14" s="19" t="str">
        <v>Parquet (Dask)</v>
      </c>
      <c r="E14" s="19" t="str">
        <v>Numpy (native)</v>
      </c>
      <c r="F14" s="19"/>
      <c r="G14" s="19"/>
      <c r="H14" s="19"/>
      <c r="I14" s="19" t="str">
        <v>Numpy (Pandas)</v>
      </c>
      <c r="J14" s="19"/>
      <c r="K14" s="29" t="str">
        <v>Numpy (Pandas)</v>
      </c>
    </row>
    <row r="15" spans="1:11" ht="17.5">
      <c r="A15" s="14">
        <v>4</v>
      </c>
      <c r="B15" s="19" t="str">
        <v>TensorFlow</v>
      </c>
      <c r="C15" s="19" t="str">
        <v>Zarr</v>
      </c>
      <c r="D15" s="19" t="str">
        <v>Numpy (native)</v>
      </c>
      <c r="E15" s="19" t="str">
        <v>PyTorch</v>
      </c>
      <c r="F15" s="19"/>
      <c r="G15" s="19"/>
      <c r="H15" s="19"/>
      <c r="I15" s="19" t="str">
        <v>TensorFlow</v>
      </c>
      <c r="J15" s="19"/>
      <c r="K15" s="29" t="str">
        <v>TensorFlow</v>
      </c>
    </row>
    <row r="16" spans="1:11" ht="17.5">
      <c r="A16" s="14">
        <v>5</v>
      </c>
      <c r="B16" s="19" t="str">
        <v>Parquet (Apache, native)</v>
      </c>
      <c r="C16" s="19" t="str">
        <v>Numpy (native)</v>
      </c>
      <c r="D16" s="19" t="str">
        <v>Numpy (Pandas)</v>
      </c>
      <c r="E16" s="19" t="str">
        <v>TensorFlow</v>
      </c>
      <c r="F16" s="19"/>
      <c r="G16" s="19"/>
      <c r="H16" s="19"/>
      <c r="I16" s="19" t="str">
        <v>PyTorch</v>
      </c>
      <c r="J16" s="19"/>
      <c r="K16" s="29" t="str">
        <v>PyTorch</v>
      </c>
    </row>
    <row r="17" spans="1:11" ht="17.5">
      <c r="A17" s="14">
        <v>6</v>
      </c>
      <c r="B17" s="19" t="str">
        <v>Pandas</v>
      </c>
      <c r="C17" s="19" t="str">
        <v>TensorFlow</v>
      </c>
      <c r="D17" s="19" t="str">
        <v>Pandas</v>
      </c>
      <c r="E17" s="19" t="str">
        <v>Parquet (Dask)</v>
      </c>
      <c r="F17" s="19"/>
      <c r="G17" s="19"/>
      <c r="H17" s="19"/>
      <c r="I17" s="19" t="str">
        <v>Parquet (Apache, native)</v>
      </c>
      <c r="J17" s="19"/>
      <c r="K17" s="29" t="str">
        <v>Parquet (Apache, native)</v>
      </c>
    </row>
    <row r="18" spans="1:11" ht="17.5">
      <c r="A18" s="14">
        <v>7</v>
      </c>
      <c r="B18" s="19" t="str">
        <v>Zarr</v>
      </c>
      <c r="C18" s="19" t="str">
        <v>Numpy (Pandas)</v>
      </c>
      <c r="D18" s="19" t="str">
        <v>PyTorch</v>
      </c>
      <c r="E18" s="19" t="str">
        <v>Parquet (Apache, native)</v>
      </c>
      <c r="F18" s="19"/>
      <c r="G18" s="19"/>
      <c r="H18" s="19"/>
      <c r="I18" s="19" t="str">
        <v>Parquet (Dask)</v>
      </c>
      <c r="J18" s="19"/>
      <c r="K18" s="29" t="str">
        <v>Parquet (Dask)</v>
      </c>
    </row>
    <row r="19" spans="1:11" ht="17.5">
      <c r="A19" s="14">
        <v>8</v>
      </c>
      <c r="B19" s="19" t="str">
        <v>PyTorch</v>
      </c>
      <c r="C19" s="19" t="str">
        <v>Parquet (Dask)</v>
      </c>
      <c r="D19" s="19" t="str">
        <v>TensorFlow</v>
      </c>
      <c r="E19" s="19" t="str">
        <v>Zarr</v>
      </c>
      <c r="F19" s="19"/>
      <c r="G19" s="19"/>
      <c r="H19" s="19"/>
      <c r="I19" s="19" t="str">
        <v>Zarr</v>
      </c>
      <c r="J19" s="19"/>
      <c r="K19" s="29" t="str">
        <v>Zarr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66A3-B257-47BD-86A9-868C17040C3A}">
  <dimension ref="A5:K19"/>
  <sheetViews>
    <sheetView zoomScale="115" zoomScaleNormal="115" workbookViewId="0">
      <selection activeCell="D6" sqref="D6"/>
    </sheetView>
  </sheetViews>
  <sheetFormatPr defaultRowHeight="14.5"/>
  <cols>
    <col min="1" max="1" width="26.36328125" customWidth="1"/>
    <col min="2" max="2" width="18.36328125" customWidth="1"/>
    <col min="3" max="3" width="21.26953125" customWidth="1"/>
    <col min="4" max="4" width="13.6328125" customWidth="1"/>
    <col min="5" max="5" width="18.453125" customWidth="1"/>
    <col min="6" max="6" width="41.90625" customWidth="1"/>
    <col min="7" max="7" width="30" customWidth="1"/>
    <col min="8" max="8" width="16.453125" customWidth="1"/>
    <col min="9" max="9" width="18.26953125" customWidth="1"/>
    <col min="10" max="10" width="30.90625" customWidth="1"/>
  </cols>
  <sheetData>
    <row r="5" spans="1:11" ht="18.5">
      <c r="A5" s="12" t="s">
        <v>56</v>
      </c>
      <c r="B5" s="12" t="s">
        <v>112</v>
      </c>
      <c r="C5" s="12" t="s">
        <v>113</v>
      </c>
      <c r="D5" s="12" t="s">
        <v>177</v>
      </c>
      <c r="E5" s="12" t="s">
        <v>145</v>
      </c>
      <c r="F5" s="12" t="s">
        <v>129</v>
      </c>
      <c r="G5" s="12" t="s">
        <v>134</v>
      </c>
      <c r="H5" s="12" t="s">
        <v>85</v>
      </c>
      <c r="I5" s="12" t="s">
        <v>106</v>
      </c>
      <c r="J5" s="12" t="s">
        <v>144</v>
      </c>
    </row>
    <row r="6" spans="1:11" ht="22.5">
      <c r="A6" s="7" t="s">
        <v>50</v>
      </c>
      <c r="B6" s="18" t="s">
        <v>114</v>
      </c>
      <c r="C6" s="18" t="s">
        <v>114</v>
      </c>
      <c r="D6" t="s">
        <v>128</v>
      </c>
      <c r="E6" s="27" t="s">
        <v>159</v>
      </c>
      <c r="F6" s="27" t="s">
        <v>146</v>
      </c>
      <c r="G6" s="7" t="s">
        <v>152</v>
      </c>
      <c r="H6" s="17" t="s">
        <v>133</v>
      </c>
      <c r="I6" s="16" t="s">
        <v>108</v>
      </c>
      <c r="J6" s="7" t="s">
        <v>168</v>
      </c>
      <c r="K6" s="7"/>
    </row>
    <row r="7" spans="1:11" ht="22.5">
      <c r="A7" s="7" t="s">
        <v>72</v>
      </c>
      <c r="B7" s="18" t="s">
        <v>115</v>
      </c>
      <c r="C7" s="18" t="s">
        <v>115</v>
      </c>
      <c r="D7" t="s">
        <v>128</v>
      </c>
      <c r="E7" s="27" t="s">
        <v>160</v>
      </c>
      <c r="F7" s="27" t="s">
        <v>146</v>
      </c>
      <c r="G7" s="7" t="s">
        <v>153</v>
      </c>
      <c r="H7" s="17" t="s">
        <v>133</v>
      </c>
      <c r="I7" s="16" t="s">
        <v>108</v>
      </c>
      <c r="J7" s="7"/>
      <c r="K7" s="7"/>
    </row>
    <row r="8" spans="1:11" ht="22.5">
      <c r="A8" s="7" t="s">
        <v>52</v>
      </c>
      <c r="B8" s="18" t="s">
        <v>115</v>
      </c>
      <c r="C8" s="18" t="s">
        <v>115</v>
      </c>
      <c r="D8" t="s">
        <v>128</v>
      </c>
      <c r="E8" s="27" t="s">
        <v>162</v>
      </c>
      <c r="F8" s="27"/>
      <c r="G8" s="7" t="s">
        <v>153</v>
      </c>
      <c r="H8" s="17" t="s">
        <v>133</v>
      </c>
      <c r="I8" s="16" t="s">
        <v>107</v>
      </c>
      <c r="J8" s="7" t="s">
        <v>169</v>
      </c>
      <c r="K8" s="7"/>
    </row>
    <row r="9" spans="1:11" ht="33">
      <c r="A9" s="7" t="s">
        <v>158</v>
      </c>
      <c r="B9" s="18" t="s">
        <v>119</v>
      </c>
      <c r="C9" s="18" t="s">
        <v>119</v>
      </c>
      <c r="D9" t="s">
        <v>128</v>
      </c>
      <c r="E9" s="27" t="s">
        <v>161</v>
      </c>
      <c r="F9" s="27" t="s">
        <v>130</v>
      </c>
      <c r="G9" s="7" t="s">
        <v>135</v>
      </c>
      <c r="H9" s="17" t="s">
        <v>133</v>
      </c>
      <c r="I9" s="16" t="s">
        <v>109</v>
      </c>
      <c r="J9" s="7" t="s">
        <v>175</v>
      </c>
      <c r="K9" s="7"/>
    </row>
    <row r="10" spans="1:11" ht="22.5">
      <c r="A10" s="7" t="s">
        <v>157</v>
      </c>
      <c r="B10" s="18" t="s">
        <v>116</v>
      </c>
      <c r="C10" s="18" t="s">
        <v>122</v>
      </c>
      <c r="D10" t="s">
        <v>128</v>
      </c>
      <c r="E10" s="27" t="s">
        <v>163</v>
      </c>
      <c r="F10" s="27" t="s">
        <v>147</v>
      </c>
      <c r="G10" s="7" t="s">
        <v>154</v>
      </c>
      <c r="H10" s="17" t="s">
        <v>133</v>
      </c>
      <c r="I10" s="16" t="s">
        <v>109</v>
      </c>
      <c r="J10" s="7" t="s">
        <v>170</v>
      </c>
      <c r="K10" s="7"/>
    </row>
    <row r="11" spans="1:11" ht="33">
      <c r="A11" s="7" t="s">
        <v>140</v>
      </c>
      <c r="B11" s="18" t="s">
        <v>142</v>
      </c>
      <c r="C11" s="18" t="s">
        <v>141</v>
      </c>
      <c r="D11" t="s">
        <v>128</v>
      </c>
      <c r="E11" s="27" t="s">
        <v>164</v>
      </c>
      <c r="F11" s="27" t="s">
        <v>148</v>
      </c>
      <c r="G11" s="28" t="s">
        <v>155</v>
      </c>
      <c r="H11" s="17" t="s">
        <v>133</v>
      </c>
      <c r="I11" s="16" t="s">
        <v>109</v>
      </c>
      <c r="J11" s="7" t="s">
        <v>171</v>
      </c>
      <c r="K11" s="7"/>
    </row>
    <row r="12" spans="1:11" ht="22.5">
      <c r="A12" s="7" t="s">
        <v>51</v>
      </c>
      <c r="B12" s="18" t="s">
        <v>117</v>
      </c>
      <c r="C12" s="18" t="s">
        <v>123</v>
      </c>
      <c r="D12" t="s">
        <v>128</v>
      </c>
      <c r="E12" s="27" t="s">
        <v>165</v>
      </c>
      <c r="F12" s="27" t="s">
        <v>149</v>
      </c>
      <c r="G12" s="7" t="s">
        <v>136</v>
      </c>
      <c r="H12" s="17" t="s">
        <v>133</v>
      </c>
      <c r="I12" s="16" t="s">
        <v>110</v>
      </c>
      <c r="J12" s="7" t="s">
        <v>173</v>
      </c>
      <c r="K12" s="7"/>
    </row>
    <row r="13" spans="1:11" ht="16">
      <c r="A13" s="7" t="s">
        <v>48</v>
      </c>
      <c r="B13" s="18">
        <v>2.1800000000000002</v>
      </c>
      <c r="C13" s="18" t="s">
        <v>124</v>
      </c>
      <c r="D13" t="s">
        <v>128</v>
      </c>
      <c r="E13" s="27" t="s">
        <v>166</v>
      </c>
      <c r="F13" s="27" t="s">
        <v>150</v>
      </c>
      <c r="G13" s="7" t="s">
        <v>138</v>
      </c>
      <c r="H13" s="17" t="s">
        <v>133</v>
      </c>
      <c r="I13" s="16" t="s">
        <v>110</v>
      </c>
      <c r="J13" s="7" t="s">
        <v>172</v>
      </c>
      <c r="K13" s="7"/>
    </row>
    <row r="14" spans="1:11" ht="23">
      <c r="A14" s="7" t="s">
        <v>139</v>
      </c>
      <c r="B14" s="18" t="s">
        <v>119</v>
      </c>
      <c r="C14" s="18" t="s">
        <v>143</v>
      </c>
      <c r="D14" t="s">
        <v>128</v>
      </c>
      <c r="E14" s="27" t="s">
        <v>151</v>
      </c>
      <c r="F14" s="27" t="s">
        <v>146</v>
      </c>
      <c r="G14" s="28" t="s">
        <v>156</v>
      </c>
      <c r="H14" s="17" t="s">
        <v>133</v>
      </c>
      <c r="I14" s="19" t="s">
        <v>111</v>
      </c>
      <c r="J14" s="7" t="s">
        <v>174</v>
      </c>
      <c r="K14" s="7"/>
    </row>
    <row r="15" spans="1:11" ht="22.5">
      <c r="A15" s="7" t="s">
        <v>49</v>
      </c>
      <c r="B15" s="18" t="s">
        <v>118</v>
      </c>
      <c r="C15" s="18" t="s">
        <v>125</v>
      </c>
      <c r="D15" t="s">
        <v>128</v>
      </c>
      <c r="E15" s="27" t="s">
        <v>167</v>
      </c>
      <c r="F15" s="27" t="s">
        <v>131</v>
      </c>
      <c r="G15" s="28" t="s">
        <v>137</v>
      </c>
      <c r="H15" s="17" t="s">
        <v>133</v>
      </c>
      <c r="I15" s="16" t="s">
        <v>111</v>
      </c>
      <c r="J15" s="7" t="s">
        <v>175</v>
      </c>
      <c r="K15" s="7"/>
    </row>
    <row r="16" spans="1:11" ht="17.5">
      <c r="H16" s="19"/>
      <c r="I16" s="19"/>
    </row>
    <row r="17" spans="8:9" ht="17.5">
      <c r="H17" s="19"/>
      <c r="I17" s="19"/>
    </row>
    <row r="18" spans="8:9" ht="17.5">
      <c r="H18" s="19"/>
      <c r="I18" s="19"/>
    </row>
    <row r="19" spans="8:9" ht="17.5">
      <c r="H19" s="19"/>
      <c r="I1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5A01-9341-4FB9-BCE3-49406D3A5EAD}">
  <dimension ref="A1:F22"/>
  <sheetViews>
    <sheetView workbookViewId="0">
      <selection activeCell="A9" sqref="A9"/>
    </sheetView>
  </sheetViews>
  <sheetFormatPr defaultRowHeight="14.5"/>
  <cols>
    <col min="1" max="1" width="31" customWidth="1"/>
    <col min="2" max="2" width="20.90625" customWidth="1"/>
    <col min="3" max="3" width="17.1796875" customWidth="1"/>
    <col min="6" max="6" width="78.6328125" customWidth="1"/>
  </cols>
  <sheetData>
    <row r="1" spans="1:6" ht="18.5">
      <c r="A1" s="12" t="s">
        <v>94</v>
      </c>
      <c r="B1" s="12" t="s">
        <v>95</v>
      </c>
      <c r="C1" s="12" t="s">
        <v>132</v>
      </c>
      <c r="F1" s="12" t="s">
        <v>96</v>
      </c>
    </row>
    <row r="2" spans="1:6" s="7" customFormat="1" ht="46.5" customHeight="1">
      <c r="A2" s="7" t="s">
        <v>79</v>
      </c>
      <c r="B2" s="7" t="s">
        <v>80</v>
      </c>
      <c r="C2" s="7" t="s">
        <v>133</v>
      </c>
      <c r="F2" s="15" t="s">
        <v>81</v>
      </c>
    </row>
    <row r="3" spans="1:6" s="7" customFormat="1" ht="33">
      <c r="A3" s="7" t="s">
        <v>92</v>
      </c>
      <c r="B3" s="7" t="s">
        <v>80</v>
      </c>
      <c r="C3" s="7" t="s">
        <v>133</v>
      </c>
      <c r="F3" s="15" t="s">
        <v>93</v>
      </c>
    </row>
    <row r="4" spans="1:6" s="7" customFormat="1" ht="16">
      <c r="F4" s="15"/>
    </row>
    <row r="5" spans="1:6" s="7" customFormat="1" ht="16">
      <c r="A5" s="7" t="s">
        <v>182</v>
      </c>
      <c r="F5" s="15"/>
    </row>
    <row r="6" spans="1:6" s="7" customFormat="1" ht="16">
      <c r="F6" s="15"/>
    </row>
    <row r="7" spans="1:6" s="7" customFormat="1" ht="16">
      <c r="A7" s="7" t="s">
        <v>183</v>
      </c>
      <c r="F7" s="15"/>
    </row>
    <row r="8" spans="1:6" s="7" customFormat="1" ht="16">
      <c r="F8" s="15"/>
    </row>
    <row r="9" spans="1:6" ht="18.5">
      <c r="A9" s="12" t="s">
        <v>176</v>
      </c>
    </row>
    <row r="10" spans="1:6" ht="16">
      <c r="A10" s="33" t="s">
        <v>56</v>
      </c>
      <c r="B10" s="7" t="s">
        <v>193</v>
      </c>
    </row>
    <row r="11" spans="1:6" ht="16">
      <c r="A11" s="33" t="s">
        <v>63</v>
      </c>
      <c r="B11" s="7" t="s">
        <v>192</v>
      </c>
    </row>
    <row r="12" spans="1:6" ht="16">
      <c r="A12" s="33" t="s">
        <v>190</v>
      </c>
      <c r="B12" s="7" t="s">
        <v>191</v>
      </c>
    </row>
    <row r="13" spans="1:6" ht="16">
      <c r="A13" s="33" t="s">
        <v>2</v>
      </c>
      <c r="B13" s="7" t="s">
        <v>184</v>
      </c>
    </row>
    <row r="14" spans="1:6" ht="16">
      <c r="A14" s="33" t="s">
        <v>7</v>
      </c>
      <c r="B14" s="7" t="s">
        <v>184</v>
      </c>
    </row>
    <row r="15" spans="1:6" ht="16">
      <c r="A15" s="33" t="s">
        <v>12</v>
      </c>
      <c r="B15" s="7" t="s">
        <v>185</v>
      </c>
    </row>
    <row r="16" spans="1:6" ht="16">
      <c r="A16" s="33" t="s">
        <v>17</v>
      </c>
      <c r="B16" s="7" t="s">
        <v>185</v>
      </c>
    </row>
    <row r="17" spans="1:2" ht="16">
      <c r="A17" s="33" t="s">
        <v>22</v>
      </c>
      <c r="B17" s="7" t="s">
        <v>186</v>
      </c>
    </row>
    <row r="18" spans="1:2" ht="16">
      <c r="A18" s="33" t="s">
        <v>27</v>
      </c>
      <c r="B18" s="7" t="s">
        <v>186</v>
      </c>
    </row>
    <row r="19" spans="1:2" ht="16">
      <c r="A19" s="33" t="s">
        <v>32</v>
      </c>
      <c r="B19" s="7" t="s">
        <v>187</v>
      </c>
    </row>
    <row r="20" spans="1:2" ht="16">
      <c r="A20" s="33" t="s">
        <v>37</v>
      </c>
      <c r="B20" s="7" t="s">
        <v>187</v>
      </c>
    </row>
    <row r="21" spans="1:2" ht="16">
      <c r="A21" s="33" t="s">
        <v>42</v>
      </c>
      <c r="B21" s="7" t="s">
        <v>188</v>
      </c>
    </row>
    <row r="22" spans="1:2" ht="16">
      <c r="A22" s="33" t="s">
        <v>58</v>
      </c>
      <c r="B22" s="7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1E2E-AC4E-4F79-923C-CD6ED59EC545}">
  <dimension ref="A1:BD2"/>
  <sheetViews>
    <sheetView workbookViewId="0">
      <selection activeCell="J1" sqref="J1"/>
    </sheetView>
  </sheetViews>
  <sheetFormatPr defaultRowHeight="16"/>
  <cols>
    <col min="1" max="1" width="25.54296875" style="7" customWidth="1"/>
    <col min="2" max="4" width="9" style="7" bestFit="1" customWidth="1"/>
    <col min="5" max="5" width="8.90625" style="7" bestFit="1" customWidth="1"/>
    <col min="6" max="6" width="9" style="7" bestFit="1" customWidth="1"/>
    <col min="7" max="8" width="10.08984375" style="7" bestFit="1" customWidth="1"/>
    <col min="9" max="9" width="8.90625" style="7" bestFit="1" customWidth="1"/>
    <col min="10" max="10" width="10.08984375" style="7" bestFit="1" customWidth="1"/>
    <col min="11" max="11" width="14.54296875" style="7" bestFit="1" customWidth="1"/>
    <col min="12" max="13" width="10.08984375" style="7" bestFit="1" customWidth="1"/>
    <col min="14" max="14" width="8.90625" style="7" bestFit="1" customWidth="1"/>
    <col min="15" max="15" width="10.08984375" style="7" bestFit="1" customWidth="1"/>
    <col min="16" max="16" width="14.54296875" style="7" bestFit="1" customWidth="1"/>
    <col min="17" max="18" width="10.08984375" style="7" bestFit="1" customWidth="1"/>
    <col min="19" max="19" width="8.90625" style="7" bestFit="1" customWidth="1"/>
    <col min="20" max="20" width="10.08984375" style="7" bestFit="1" customWidth="1"/>
    <col min="21" max="21" width="14.54296875" style="7" bestFit="1" customWidth="1"/>
    <col min="22" max="23" width="10.08984375" style="7" bestFit="1" customWidth="1"/>
    <col min="24" max="24" width="8.90625" style="7" bestFit="1" customWidth="1"/>
    <col min="25" max="25" width="10.08984375" style="7" bestFit="1" customWidth="1"/>
    <col min="26" max="26" width="26" style="7" customWidth="1"/>
    <col min="27" max="28" width="11.1796875" style="7" bestFit="1" customWidth="1"/>
    <col min="29" max="29" width="8.90625" style="7" bestFit="1" customWidth="1"/>
    <col min="30" max="30" width="11.1796875" style="7" bestFit="1" customWidth="1"/>
    <col min="31" max="31" width="15.6328125" style="7" bestFit="1" customWidth="1"/>
    <col min="32" max="35" width="9" style="7" bestFit="1" customWidth="1"/>
    <col min="36" max="36" width="12.26953125" style="7" bestFit="1" customWidth="1"/>
    <col min="37" max="38" width="11.1796875" style="7" bestFit="1" customWidth="1"/>
    <col min="39" max="39" width="8.90625" style="7" bestFit="1" customWidth="1"/>
    <col min="40" max="40" width="11.1796875" style="7" bestFit="1" customWidth="1"/>
    <col min="41" max="41" width="15.6328125" style="7" bestFit="1" customWidth="1"/>
    <col min="42" max="45" width="9" style="7" bestFit="1" customWidth="1"/>
    <col min="46" max="46" width="12.26953125" style="7" bestFit="1" customWidth="1"/>
    <col min="47" max="49" width="10.08984375" style="7" bestFit="1" customWidth="1"/>
    <col min="50" max="51" width="8.90625" style="7" bestFit="1" customWidth="1"/>
    <col min="52" max="54" width="10.08984375" style="7" bestFit="1" customWidth="1"/>
    <col min="55" max="56" width="8.90625" style="7" bestFit="1" customWidth="1"/>
    <col min="57" max="16384" width="8.7265625" style="7"/>
  </cols>
  <sheetData>
    <row r="1" spans="1:56" s="20" customFormat="1" ht="139">
      <c r="A1" s="20" t="s">
        <v>0</v>
      </c>
      <c r="B1" s="20" t="s">
        <v>190</v>
      </c>
      <c r="C1" s="20" t="s">
        <v>194</v>
      </c>
      <c r="D1" s="20" t="s">
        <v>195</v>
      </c>
      <c r="E1" s="20" t="s">
        <v>196</v>
      </c>
      <c r="F1" s="20" t="s">
        <v>197</v>
      </c>
      <c r="G1" s="20" t="s">
        <v>2</v>
      </c>
      <c r="H1" s="20" t="s">
        <v>3</v>
      </c>
      <c r="I1" s="20" t="s">
        <v>4</v>
      </c>
      <c r="J1" s="20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  <c r="R1" s="20" t="s">
        <v>13</v>
      </c>
      <c r="S1" s="20" t="s">
        <v>14</v>
      </c>
      <c r="T1" s="20" t="s">
        <v>15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30</v>
      </c>
      <c r="AJ1" s="20" t="s">
        <v>31</v>
      </c>
      <c r="AK1" s="20" t="s">
        <v>32</v>
      </c>
      <c r="AL1" s="20" t="s">
        <v>33</v>
      </c>
      <c r="AM1" s="20" t="s">
        <v>34</v>
      </c>
      <c r="AN1" s="20" t="s">
        <v>35</v>
      </c>
      <c r="AO1" s="20" t="s">
        <v>36</v>
      </c>
      <c r="AP1" s="20" t="s">
        <v>37</v>
      </c>
      <c r="AQ1" s="20" t="s">
        <v>38</v>
      </c>
      <c r="AR1" s="20" t="s">
        <v>39</v>
      </c>
      <c r="AS1" s="20" t="s">
        <v>40</v>
      </c>
      <c r="AT1" s="20" t="s">
        <v>41</v>
      </c>
      <c r="AU1" s="20" t="s">
        <v>42</v>
      </c>
      <c r="AV1" s="20" t="s">
        <v>43</v>
      </c>
      <c r="AW1" s="20" t="s">
        <v>44</v>
      </c>
      <c r="AX1" s="20" t="s">
        <v>45</v>
      </c>
      <c r="AY1" s="20" t="s">
        <v>46</v>
      </c>
      <c r="AZ1" s="20" t="s">
        <v>42</v>
      </c>
      <c r="BA1" s="20" t="s">
        <v>43</v>
      </c>
      <c r="BB1" s="20" t="s">
        <v>44</v>
      </c>
      <c r="BC1" s="20" t="s">
        <v>45</v>
      </c>
      <c r="BD1" s="20" t="s">
        <v>46</v>
      </c>
    </row>
    <row r="2" spans="1:56">
      <c r="A2" s="7" t="s">
        <v>47</v>
      </c>
      <c r="B2" s="21">
        <v>143.37503432133599</v>
      </c>
      <c r="C2" s="21">
        <v>139.88195288399899</v>
      </c>
      <c r="D2" s="21">
        <v>139.88195288399899</v>
      </c>
      <c r="E2" s="21">
        <v>12.792925576913101</v>
      </c>
      <c r="F2" s="21">
        <v>163.658944816439</v>
      </c>
      <c r="G2" s="21">
        <v>7468.5555555555502</v>
      </c>
      <c r="H2" s="21">
        <v>9580</v>
      </c>
      <c r="I2" s="21">
        <v>0</v>
      </c>
      <c r="J2" s="21">
        <v>4241.4453347624003</v>
      </c>
      <c r="K2" s="21">
        <v>17989858.527777702</v>
      </c>
      <c r="L2" s="21">
        <v>7468.5555555555502</v>
      </c>
      <c r="M2" s="21">
        <v>9580</v>
      </c>
      <c r="N2" s="21">
        <v>0</v>
      </c>
      <c r="O2" s="21">
        <v>4241.4453347624003</v>
      </c>
      <c r="P2" s="21">
        <v>17989858.527777702</v>
      </c>
      <c r="Q2" s="21">
        <v>7468.7777777777701</v>
      </c>
      <c r="R2" s="21">
        <v>9580</v>
      </c>
      <c r="S2" s="21">
        <v>0</v>
      </c>
      <c r="T2" s="21">
        <v>4241.5704867943005</v>
      </c>
      <c r="U2" s="21">
        <v>17990920.194444399</v>
      </c>
      <c r="V2" s="21">
        <v>7468.7777777777701</v>
      </c>
      <c r="W2" s="21">
        <v>9580</v>
      </c>
      <c r="X2" s="21">
        <v>0</v>
      </c>
      <c r="Y2" s="21">
        <v>4241.5704867943005</v>
      </c>
      <c r="Z2" s="21">
        <v>17990920.194444399</v>
      </c>
      <c r="AA2" s="21">
        <v>21522.666666666599</v>
      </c>
      <c r="AB2" s="21">
        <v>25645</v>
      </c>
      <c r="AC2" s="21">
        <v>0</v>
      </c>
      <c r="AD2" s="21">
        <v>12362.007078140599</v>
      </c>
      <c r="AE2" s="21">
        <v>152819219</v>
      </c>
      <c r="AF2" s="21">
        <v>402.666666666666</v>
      </c>
      <c r="AG2" s="21">
        <v>114</v>
      </c>
      <c r="AH2" s="21">
        <v>101</v>
      </c>
      <c r="AI2" s="21">
        <v>524.73969737385005</v>
      </c>
      <c r="AJ2" s="21">
        <v>275351.75</v>
      </c>
      <c r="AK2" s="21">
        <v>21522.777777777701</v>
      </c>
      <c r="AL2" s="21">
        <v>25645</v>
      </c>
      <c r="AM2" s="21">
        <v>0</v>
      </c>
      <c r="AN2" s="21">
        <v>12362.042749660901</v>
      </c>
      <c r="AO2" s="21">
        <v>152820100.944444</v>
      </c>
      <c r="AP2" s="21">
        <v>402.666666666666</v>
      </c>
      <c r="AQ2" s="21">
        <v>114</v>
      </c>
      <c r="AR2" s="21">
        <v>101</v>
      </c>
      <c r="AS2" s="21">
        <v>524.73969737385005</v>
      </c>
      <c r="AT2" s="21">
        <v>275351.75</v>
      </c>
      <c r="AU2" s="21">
        <v>1404.40125539567</v>
      </c>
      <c r="AV2" s="21">
        <v>1404.4319162368699</v>
      </c>
      <c r="AW2" s="21">
        <v>1404.4376487731899</v>
      </c>
      <c r="AX2" s="21">
        <v>4.39286506522771E-2</v>
      </c>
      <c r="AY2" s="21">
        <v>1.92972634812981E-3</v>
      </c>
      <c r="AZ2" s="21">
        <v>5958.4102105034699</v>
      </c>
      <c r="BA2" s="21">
        <v>5958.4399003982498</v>
      </c>
      <c r="BB2" s="21">
        <v>5958.4451417922901</v>
      </c>
      <c r="BC2" s="21">
        <v>4.2235062585208399E-2</v>
      </c>
      <c r="BD2" s="21">
        <v>1.7838005115764701E-3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9CB-0C0C-4D25-844E-AF6ECBA18409}">
  <dimension ref="A1:D44"/>
  <sheetViews>
    <sheetView topLeftCell="A34" workbookViewId="0">
      <selection activeCell="A37" sqref="A37"/>
    </sheetView>
  </sheetViews>
  <sheetFormatPr defaultRowHeight="16"/>
  <cols>
    <col min="1" max="1" width="25.1796875" style="7" customWidth="1"/>
    <col min="2" max="2" width="28.36328125" style="7" customWidth="1"/>
    <col min="3" max="16384" width="8.7265625" style="7"/>
  </cols>
  <sheetData>
    <row r="1" spans="1:4" ht="36.5">
      <c r="A1" s="20" t="s">
        <v>56</v>
      </c>
      <c r="B1" s="7" t="s">
        <v>57</v>
      </c>
    </row>
    <row r="2" spans="1:4">
      <c r="A2" s="7" t="s">
        <v>50</v>
      </c>
      <c r="B2" s="7">
        <v>1.4</v>
      </c>
    </row>
    <row r="3" spans="1:4">
      <c r="A3" s="7" t="s">
        <v>55</v>
      </c>
      <c r="B3" s="7">
        <v>1.4</v>
      </c>
    </row>
    <row r="4" spans="1:4">
      <c r="A4" s="7" t="s">
        <v>52</v>
      </c>
      <c r="B4" s="7">
        <v>1.4</v>
      </c>
    </row>
    <row r="5" spans="1:4">
      <c r="A5" s="7" t="s">
        <v>54</v>
      </c>
      <c r="B5" s="7">
        <v>4.1000000000000003E-3</v>
      </c>
    </row>
    <row r="6" spans="1:4">
      <c r="A6" s="7" t="s">
        <v>53</v>
      </c>
      <c r="B6" s="7">
        <v>0.54200000000000004</v>
      </c>
    </row>
    <row r="7" spans="1:4">
      <c r="A7" s="7" t="s">
        <v>51</v>
      </c>
      <c r="B7" s="7">
        <v>1.4</v>
      </c>
    </row>
    <row r="8" spans="1:4">
      <c r="A8" s="7" t="s">
        <v>48</v>
      </c>
      <c r="B8" s="7">
        <v>1.4</v>
      </c>
    </row>
    <row r="9" spans="1:4">
      <c r="A9" s="7" t="s">
        <v>49</v>
      </c>
      <c r="B9" s="7">
        <v>4.1999999999999997E-3</v>
      </c>
    </row>
    <row r="12" spans="1:4">
      <c r="A12" t="s">
        <v>66</v>
      </c>
      <c r="B12" s="2"/>
      <c r="C12"/>
      <c r="D12"/>
    </row>
    <row r="13" spans="1:4">
      <c r="A13" t="s">
        <v>67</v>
      </c>
      <c r="B13" s="2">
        <f>+MAX(B1:B8)</f>
        <v>1.4</v>
      </c>
      <c r="C13"/>
      <c r="D13"/>
    </row>
    <row r="14" spans="1:4">
      <c r="A14" t="s">
        <v>68</v>
      </c>
      <c r="B14" s="2">
        <f>+MIN(B1:B8)</f>
        <v>4.1000000000000003E-3</v>
      </c>
      <c r="C14"/>
      <c r="D14"/>
    </row>
    <row r="15" spans="1:4" ht="73.5">
      <c r="A15" s="1" t="s">
        <v>56</v>
      </c>
      <c r="B15" s="1" t="s">
        <v>1</v>
      </c>
      <c r="C15"/>
      <c r="D15"/>
    </row>
    <row r="16" spans="1:4">
      <c r="A16" t="s">
        <v>50</v>
      </c>
      <c r="B16" s="2">
        <f>+(B2 - B$14) / (B$13 - B$14)</f>
        <v>1</v>
      </c>
      <c r="C16"/>
      <c r="D16"/>
    </row>
    <row r="17" spans="1:4">
      <c r="A17" t="s">
        <v>72</v>
      </c>
      <c r="B17" s="2">
        <f t="shared" ref="B17:B23" si="0">+(B3 - B$14) / (B$13 - B$14)</f>
        <v>1</v>
      </c>
      <c r="C17"/>
      <c r="D17"/>
    </row>
    <row r="18" spans="1:4">
      <c r="A18" t="s">
        <v>52</v>
      </c>
      <c r="B18" s="2">
        <f t="shared" si="0"/>
        <v>1</v>
      </c>
      <c r="C18"/>
      <c r="D18"/>
    </row>
    <row r="19" spans="1:4">
      <c r="A19" t="s">
        <v>54</v>
      </c>
      <c r="B19" s="2">
        <f t="shared" si="0"/>
        <v>0</v>
      </c>
      <c r="C19"/>
      <c r="D19"/>
    </row>
    <row r="20" spans="1:4">
      <c r="A20" t="s">
        <v>53</v>
      </c>
      <c r="B20" s="2">
        <f t="shared" si="0"/>
        <v>0.3853427895981088</v>
      </c>
      <c r="C20"/>
      <c r="D20"/>
    </row>
    <row r="21" spans="1:4">
      <c r="A21" t="s">
        <v>51</v>
      </c>
      <c r="B21" s="2">
        <f t="shared" si="0"/>
        <v>1</v>
      </c>
      <c r="C21"/>
      <c r="D21"/>
    </row>
    <row r="22" spans="1:4">
      <c r="A22" t="s">
        <v>48</v>
      </c>
      <c r="B22" s="2">
        <f t="shared" si="0"/>
        <v>1</v>
      </c>
      <c r="C22"/>
      <c r="D22"/>
    </row>
    <row r="23" spans="1:4">
      <c r="A23" t="s">
        <v>49</v>
      </c>
      <c r="B23" s="2">
        <f t="shared" si="0"/>
        <v>7.1638369510709514E-5</v>
      </c>
      <c r="C23"/>
      <c r="D23"/>
    </row>
    <row r="24" spans="1:4">
      <c r="A24"/>
      <c r="B24"/>
      <c r="C24"/>
      <c r="D24"/>
    </row>
    <row r="25" spans="1:4">
      <c r="A25" t="s">
        <v>120</v>
      </c>
      <c r="B25"/>
      <c r="C25"/>
      <c r="D25"/>
    </row>
    <row r="26" spans="1:4" ht="73.5">
      <c r="A26" s="1" t="s">
        <v>56</v>
      </c>
      <c r="B26" s="1" t="s">
        <v>1</v>
      </c>
      <c r="C26"/>
      <c r="D26" s="8" t="s">
        <v>65</v>
      </c>
    </row>
    <row r="27" spans="1:4">
      <c r="A27" t="s">
        <v>50</v>
      </c>
      <c r="B27" s="2">
        <f t="shared" ref="B27:B34" si="1">+ 1 - B16</f>
        <v>0</v>
      </c>
      <c r="C27" s="2"/>
      <c r="D27" s="2">
        <f t="shared" ref="D27:D34" si="2">+SUM(B27:B27)</f>
        <v>0</v>
      </c>
    </row>
    <row r="28" spans="1:4">
      <c r="A28" t="s">
        <v>72</v>
      </c>
      <c r="B28" s="2">
        <f t="shared" si="1"/>
        <v>0</v>
      </c>
      <c r="C28" s="2"/>
      <c r="D28" s="2">
        <f t="shared" si="2"/>
        <v>0</v>
      </c>
    </row>
    <row r="29" spans="1:4">
      <c r="A29" t="s">
        <v>52</v>
      </c>
      <c r="B29" s="2">
        <f t="shared" si="1"/>
        <v>0</v>
      </c>
      <c r="C29" s="2"/>
      <c r="D29" s="2">
        <f t="shared" si="2"/>
        <v>0</v>
      </c>
    </row>
    <row r="30" spans="1:4">
      <c r="A30" t="s">
        <v>54</v>
      </c>
      <c r="B30" s="2">
        <f t="shared" si="1"/>
        <v>1</v>
      </c>
      <c r="C30" s="2"/>
      <c r="D30" s="2">
        <f t="shared" si="2"/>
        <v>1</v>
      </c>
    </row>
    <row r="31" spans="1:4">
      <c r="A31" t="s">
        <v>53</v>
      </c>
      <c r="B31" s="2">
        <f t="shared" si="1"/>
        <v>0.61465721040189125</v>
      </c>
      <c r="C31" s="2"/>
      <c r="D31" s="2">
        <f t="shared" si="2"/>
        <v>0.61465721040189125</v>
      </c>
    </row>
    <row r="32" spans="1:4">
      <c r="A32" t="s">
        <v>51</v>
      </c>
      <c r="B32" s="2">
        <f t="shared" si="1"/>
        <v>0</v>
      </c>
      <c r="C32" s="2"/>
      <c r="D32" s="2">
        <f t="shared" si="2"/>
        <v>0</v>
      </c>
    </row>
    <row r="33" spans="1:4">
      <c r="A33" t="s">
        <v>48</v>
      </c>
      <c r="B33" s="2">
        <f t="shared" si="1"/>
        <v>0</v>
      </c>
      <c r="C33" s="2"/>
      <c r="D33" s="2">
        <f t="shared" si="2"/>
        <v>0</v>
      </c>
    </row>
    <row r="34" spans="1:4">
      <c r="A34" t="s">
        <v>49</v>
      </c>
      <c r="B34" s="2">
        <f t="shared" si="1"/>
        <v>0.99992836163048926</v>
      </c>
      <c r="C34" s="2"/>
      <c r="D34" s="2">
        <f t="shared" si="2"/>
        <v>0.99992836163048926</v>
      </c>
    </row>
    <row r="35" spans="1:4">
      <c r="A35"/>
      <c r="B35"/>
      <c r="C35"/>
      <c r="D35"/>
    </row>
    <row r="36" spans="1:4" ht="18.5">
      <c r="A36" s="11" t="s">
        <v>178</v>
      </c>
      <c r="B36"/>
      <c r="C36"/>
      <c r="D36"/>
    </row>
    <row r="37" spans="1:4">
      <c r="A37" s="9" t="str" cm="1">
        <f t="array" ref="A37:A44">_xlfn.SORTBY(A27:A34,D27:D34,-1)</f>
        <v>Parquet (native)</v>
      </c>
      <c r="B37"/>
      <c r="C37"/>
      <c r="D37"/>
    </row>
    <row r="38" spans="1:4">
      <c r="A38" s="10" t="str">
        <v>Zarr</v>
      </c>
      <c r="B38"/>
      <c r="C38"/>
      <c r="D38"/>
    </row>
    <row r="39" spans="1:4">
      <c r="A39" s="10" t="str">
        <v>Parquet (dask)</v>
      </c>
      <c r="B39"/>
      <c r="C39"/>
      <c r="D39"/>
    </row>
    <row r="40" spans="1:4">
      <c r="A40" s="10" t="str">
        <v>Numpy (native)</v>
      </c>
      <c r="B40"/>
      <c r="C40"/>
      <c r="D40"/>
    </row>
    <row r="41" spans="1:4">
      <c r="A41" s="10" t="str">
        <v>Numpy (pandas)</v>
      </c>
      <c r="B41"/>
      <c r="C41"/>
      <c r="D41"/>
    </row>
    <row r="42" spans="1:4">
      <c r="A42" s="10" t="str">
        <v>Pandas</v>
      </c>
      <c r="B42"/>
      <c r="C42"/>
      <c r="D42"/>
    </row>
    <row r="43" spans="1:4">
      <c r="A43" s="10" t="str">
        <v>PyTorch</v>
      </c>
      <c r="B43"/>
      <c r="C43"/>
      <c r="D43"/>
    </row>
    <row r="44" spans="1:4">
      <c r="A44" s="6" t="str">
        <v>TensorFlow</v>
      </c>
      <c r="B44"/>
      <c r="C44"/>
      <c r="D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D914-E1B8-4F9D-A8B6-D989525B2874}">
  <dimension ref="A1:BG9"/>
  <sheetViews>
    <sheetView workbookViewId="0">
      <selection activeCell="G4" sqref="G4"/>
    </sheetView>
  </sheetViews>
  <sheetFormatPr defaultRowHeight="16"/>
  <cols>
    <col min="1" max="2" width="20.6328125" style="7" customWidth="1"/>
    <col min="3" max="3" width="14.54296875" style="7" customWidth="1"/>
    <col min="4" max="4" width="15.26953125" style="7" customWidth="1"/>
    <col min="5" max="11" width="9.08984375" style="7" bestFit="1" customWidth="1"/>
    <col min="12" max="12" width="10.08984375" style="7" bestFit="1" customWidth="1"/>
    <col min="13" max="16" width="9.08984375" style="7" bestFit="1" customWidth="1"/>
    <col min="17" max="17" width="10.08984375" style="7" bestFit="1" customWidth="1"/>
    <col min="18" max="21" width="9.08984375" style="7" bestFit="1" customWidth="1"/>
    <col min="22" max="22" width="10.08984375" style="7" bestFit="1" customWidth="1"/>
    <col min="23" max="26" width="9.08984375" style="7" bestFit="1" customWidth="1"/>
    <col min="27" max="27" width="10.08984375" style="7" bestFit="1" customWidth="1"/>
    <col min="28" max="31" width="9.08984375" style="7" bestFit="1" customWidth="1"/>
    <col min="32" max="32" width="10.08984375" style="7" bestFit="1" customWidth="1"/>
    <col min="33" max="33" width="12.453125" style="7" bestFit="1" customWidth="1"/>
    <col min="34" max="35" width="12.54296875" style="7" bestFit="1" customWidth="1"/>
    <col min="36" max="36" width="12.453125" style="7" bestFit="1" customWidth="1"/>
    <col min="37" max="37" width="18.6328125" style="7" bestFit="1" customWidth="1"/>
    <col min="38" max="41" width="9.08984375" style="7" bestFit="1" customWidth="1"/>
    <col min="42" max="42" width="10.08984375" style="7" bestFit="1" customWidth="1"/>
    <col min="43" max="43" width="12.453125" style="7" bestFit="1" customWidth="1"/>
    <col min="44" max="45" width="12.54296875" style="7" bestFit="1" customWidth="1"/>
    <col min="46" max="46" width="12.453125" style="7" bestFit="1" customWidth="1"/>
    <col min="47" max="47" width="18.6328125" style="7" bestFit="1" customWidth="1"/>
    <col min="48" max="51" width="9.08984375" style="7" bestFit="1" customWidth="1"/>
    <col min="52" max="52" width="8.90625" style="7" bestFit="1" customWidth="1"/>
    <col min="53" max="55" width="10.08984375" style="7" bestFit="1" customWidth="1"/>
    <col min="56" max="57" width="9.08984375" style="7" bestFit="1" customWidth="1"/>
    <col min="58" max="58" width="8.81640625" style="7" bestFit="1" customWidth="1"/>
    <col min="59" max="16384" width="8.7265625" style="7"/>
  </cols>
  <sheetData>
    <row r="1" spans="1:59" s="20" customFormat="1" ht="139">
      <c r="A1" s="20" t="s">
        <v>56</v>
      </c>
      <c r="B1" s="20" t="s">
        <v>63</v>
      </c>
      <c r="C1" s="20" t="s">
        <v>190</v>
      </c>
      <c r="D1" s="20" t="s">
        <v>194</v>
      </c>
      <c r="E1" s="20" t="s">
        <v>195</v>
      </c>
      <c r="F1" s="20" t="s">
        <v>196</v>
      </c>
      <c r="G1" s="20" t="s">
        <v>197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0" t="s">
        <v>7</v>
      </c>
      <c r="N1" s="20" t="s">
        <v>8</v>
      </c>
      <c r="O1" s="20" t="s">
        <v>9</v>
      </c>
      <c r="P1" s="20" t="s">
        <v>10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20" t="s">
        <v>18</v>
      </c>
      <c r="Y1" s="20" t="s">
        <v>19</v>
      </c>
      <c r="Z1" s="20" t="s">
        <v>20</v>
      </c>
      <c r="AA1" s="20" t="s">
        <v>21</v>
      </c>
      <c r="AB1" s="20" t="s">
        <v>22</v>
      </c>
      <c r="AC1" s="20" t="s">
        <v>23</v>
      </c>
      <c r="AD1" s="20" t="s">
        <v>24</v>
      </c>
      <c r="AE1" s="20" t="s">
        <v>25</v>
      </c>
      <c r="AF1" s="20" t="s">
        <v>26</v>
      </c>
      <c r="AG1" s="20" t="s">
        <v>27</v>
      </c>
      <c r="AH1" s="20" t="s">
        <v>28</v>
      </c>
      <c r="AI1" s="20" t="s">
        <v>29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0" t="s">
        <v>37</v>
      </c>
      <c r="AR1" s="20" t="s">
        <v>38</v>
      </c>
      <c r="AS1" s="20" t="s">
        <v>39</v>
      </c>
      <c r="AT1" s="20" t="s">
        <v>40</v>
      </c>
      <c r="AU1" s="20" t="s">
        <v>41</v>
      </c>
      <c r="AV1" s="20" t="s">
        <v>42</v>
      </c>
      <c r="AW1" s="20" t="s">
        <v>43</v>
      </c>
      <c r="AX1" s="20" t="s">
        <v>44</v>
      </c>
      <c r="AY1" s="20" t="s">
        <v>45</v>
      </c>
      <c r="AZ1" s="20" t="s">
        <v>46</v>
      </c>
      <c r="BA1" s="20" t="s">
        <v>58</v>
      </c>
      <c r="BB1" s="20" t="s">
        <v>59</v>
      </c>
      <c r="BC1" s="20" t="s">
        <v>60</v>
      </c>
      <c r="BD1" s="20" t="s">
        <v>61</v>
      </c>
      <c r="BE1" s="20" t="s">
        <v>62</v>
      </c>
    </row>
    <row r="2" spans="1:59">
      <c r="A2" s="7" t="s">
        <v>50</v>
      </c>
      <c r="B2" s="7">
        <v>1.4</v>
      </c>
      <c r="C2" s="22">
        <v>1.52323913162729</v>
      </c>
      <c r="D2" s="22">
        <v>1.4965884635002999</v>
      </c>
      <c r="E2" s="22">
        <v>1.4910552959990999</v>
      </c>
      <c r="F2" s="21">
        <v>8.7329806650474795E-2</v>
      </c>
      <c r="G2" s="21">
        <v>7.6264951296093099E-3</v>
      </c>
      <c r="H2" s="21">
        <v>2E-3</v>
      </c>
      <c r="I2" s="21">
        <v>0</v>
      </c>
      <c r="J2" s="21">
        <v>0</v>
      </c>
      <c r="K2" s="22">
        <v>0.131900491939861</v>
      </c>
      <c r="L2" s="21">
        <v>1.7397739773977398E-2</v>
      </c>
      <c r="M2" s="21">
        <v>2E-3</v>
      </c>
      <c r="N2" s="21">
        <v>0</v>
      </c>
      <c r="O2" s="21">
        <v>0</v>
      </c>
      <c r="P2" s="22">
        <v>0.131900491939861</v>
      </c>
      <c r="Q2" s="21">
        <v>1.7397739773977398E-2</v>
      </c>
      <c r="R2" s="21">
        <v>2.2000000000000001E-3</v>
      </c>
      <c r="S2" s="21">
        <v>0</v>
      </c>
      <c r="T2" s="21">
        <v>0</v>
      </c>
      <c r="U2" s="22">
        <v>0.13340517116652301</v>
      </c>
      <c r="V2" s="22">
        <v>1.77969396939693E-2</v>
      </c>
      <c r="W2" s="21">
        <v>2.2000000000000001E-3</v>
      </c>
      <c r="X2" s="21">
        <v>0</v>
      </c>
      <c r="Y2" s="21">
        <v>0</v>
      </c>
      <c r="Z2" s="22">
        <v>0.13340517116652301</v>
      </c>
      <c r="AA2" s="22">
        <v>1.77969396939693E-2</v>
      </c>
      <c r="AB2" s="21">
        <v>0.68789999999999996</v>
      </c>
      <c r="AC2" s="21">
        <v>0</v>
      </c>
      <c r="AD2" s="21">
        <v>0</v>
      </c>
      <c r="AE2" s="22">
        <v>68.730004182580203</v>
      </c>
      <c r="AF2" s="22">
        <v>4723.8134749374904</v>
      </c>
      <c r="AG2" s="21">
        <v>4493.0929999999998</v>
      </c>
      <c r="AH2" s="21">
        <v>4931</v>
      </c>
      <c r="AI2" s="21">
        <v>5222</v>
      </c>
      <c r="AJ2" s="22">
        <v>9853.9700159407003</v>
      </c>
      <c r="AK2" s="21">
        <v>97100725.075058505</v>
      </c>
      <c r="AL2" s="21">
        <v>0.68799999999999994</v>
      </c>
      <c r="AM2" s="21">
        <v>0</v>
      </c>
      <c r="AN2" s="21">
        <v>0</v>
      </c>
      <c r="AO2" s="22">
        <v>68.730003909091494</v>
      </c>
      <c r="AP2" s="22">
        <v>4723.8134373437297</v>
      </c>
      <c r="AQ2" s="21">
        <v>4711.3860999999997</v>
      </c>
      <c r="AR2" s="21">
        <v>5138.5</v>
      </c>
      <c r="AS2" s="21">
        <v>5454</v>
      </c>
      <c r="AT2" s="22">
        <v>9867.4782746341407</v>
      </c>
      <c r="AU2" s="22">
        <v>97367127.500376806</v>
      </c>
      <c r="AV2" s="21">
        <v>5.1853894042968703E-2</v>
      </c>
      <c r="AW2" s="21">
        <v>5.1526069641113198E-2</v>
      </c>
      <c r="AX2" s="22">
        <v>5.1545143127441399E-2</v>
      </c>
      <c r="AY2" s="21">
        <v>1.51691483986382E-3</v>
      </c>
      <c r="AZ2" s="22">
        <v>2.3010306313990998E-6</v>
      </c>
      <c r="BA2" s="22">
        <v>16.0561334269523</v>
      </c>
      <c r="BB2" s="22">
        <v>16.0558195114135</v>
      </c>
      <c r="BC2" s="22">
        <v>16.0557842254638</v>
      </c>
      <c r="BD2" s="21">
        <v>1.4913403609443899E-3</v>
      </c>
      <c r="BE2" s="22">
        <v>2.2240960721817599E-6</v>
      </c>
      <c r="BF2" s="13"/>
      <c r="BG2" s="21"/>
    </row>
    <row r="3" spans="1:59">
      <c r="A3" s="7" t="s">
        <v>55</v>
      </c>
      <c r="B3" s="7">
        <v>1.4</v>
      </c>
      <c r="C3" s="22">
        <v>1.5537248965846</v>
      </c>
      <c r="D3" s="22">
        <v>1.5195640919992</v>
      </c>
      <c r="E3" s="22">
        <v>1.7471718059969099</v>
      </c>
      <c r="F3" s="21">
        <v>6.3654963997027497E-2</v>
      </c>
      <c r="G3" s="21">
        <v>4.0519544414628697E-3</v>
      </c>
      <c r="H3" s="21">
        <v>4.2128121606948898E-2</v>
      </c>
      <c r="I3" s="21">
        <v>0</v>
      </c>
      <c r="J3" s="21">
        <v>0</v>
      </c>
      <c r="K3" s="22">
        <v>2.8588206644957799</v>
      </c>
      <c r="L3" s="21">
        <v>8.1728555917480996</v>
      </c>
      <c r="M3" s="21">
        <v>4.2128121606948898E-2</v>
      </c>
      <c r="N3" s="21">
        <v>0</v>
      </c>
      <c r="O3" s="21">
        <v>0</v>
      </c>
      <c r="P3" s="22">
        <v>2.8588206644957799</v>
      </c>
      <c r="Q3" s="21">
        <v>8.1728555917480996</v>
      </c>
      <c r="R3" s="21">
        <v>4.2128121606948898E-2</v>
      </c>
      <c r="S3" s="21">
        <v>0</v>
      </c>
      <c r="T3" s="21">
        <v>0</v>
      </c>
      <c r="U3" s="22">
        <v>2.8588206644957799</v>
      </c>
      <c r="V3" s="21">
        <v>8.1728555917480996</v>
      </c>
      <c r="W3" s="21">
        <v>4.2128121606948898E-2</v>
      </c>
      <c r="X3" s="21">
        <v>0</v>
      </c>
      <c r="Y3" s="21">
        <v>0</v>
      </c>
      <c r="Z3" s="22">
        <v>2.8588206644957799</v>
      </c>
      <c r="AA3" s="21">
        <v>8.1728555917480996</v>
      </c>
      <c r="AB3" s="22">
        <v>2.5841476655808899E-2</v>
      </c>
      <c r="AC3" s="21">
        <v>0</v>
      </c>
      <c r="AD3" s="21">
        <v>0</v>
      </c>
      <c r="AE3" s="22">
        <v>1.7536064900773001</v>
      </c>
      <c r="AF3" s="22">
        <v>3.0751357220412499</v>
      </c>
      <c r="AG3" s="22">
        <v>5180.2595005428802</v>
      </c>
      <c r="AH3" s="21">
        <v>5839</v>
      </c>
      <c r="AI3" s="21">
        <v>5969</v>
      </c>
      <c r="AJ3" s="22">
        <v>1858.34504305991</v>
      </c>
      <c r="AK3" s="22">
        <v>3453446.2990653398</v>
      </c>
      <c r="AL3" s="22">
        <v>2.5841476655808899E-2</v>
      </c>
      <c r="AM3" s="21">
        <v>0</v>
      </c>
      <c r="AN3" s="21">
        <v>0</v>
      </c>
      <c r="AO3" s="22">
        <v>1.7536064900773001</v>
      </c>
      <c r="AP3" s="22">
        <v>3.0751357220412499</v>
      </c>
      <c r="AQ3" s="22">
        <v>5428.5695982627503</v>
      </c>
      <c r="AR3" s="21">
        <v>6108</v>
      </c>
      <c r="AS3" s="21">
        <v>6245</v>
      </c>
      <c r="AT3" s="22">
        <v>1944.54179981785</v>
      </c>
      <c r="AU3" s="21">
        <v>3781242.81123887</v>
      </c>
      <c r="AV3" s="21">
        <v>5.2965940378129003E-2</v>
      </c>
      <c r="AW3" s="21">
        <v>5.2648544311523403E-2</v>
      </c>
      <c r="AX3" s="21">
        <v>5.2711486816406201E-2</v>
      </c>
      <c r="AY3" s="21">
        <v>1.7976570688332701E-3</v>
      </c>
      <c r="AZ3" s="22">
        <v>3.2315709371262401E-6</v>
      </c>
      <c r="BA3" s="22">
        <v>16.056623571522199</v>
      </c>
      <c r="BB3" s="22">
        <v>16.0564575195312</v>
      </c>
      <c r="BC3" s="22">
        <v>16.056508064270002</v>
      </c>
      <c r="BD3" s="21">
        <v>1.75981185876478E-3</v>
      </c>
      <c r="BE3" s="22">
        <v>3.09693777824917E-6</v>
      </c>
      <c r="BF3" s="13"/>
      <c r="BG3" s="21"/>
    </row>
    <row r="4" spans="1:59">
      <c r="A4" s="7" t="s">
        <v>52</v>
      </c>
      <c r="B4" s="7">
        <v>1.4</v>
      </c>
      <c r="C4" s="22">
        <v>0.54972181692792199</v>
      </c>
      <c r="D4" s="22">
        <v>0.54372175000025802</v>
      </c>
      <c r="E4" s="22">
        <v>0.54228539600444403</v>
      </c>
      <c r="F4" s="22">
        <v>2.5237098994186798E-2</v>
      </c>
      <c r="G4" s="21">
        <v>6.3691116564238901E-4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4.9787501144409101E-2</v>
      </c>
      <c r="AW4" s="22">
        <v>4.9546241760253899E-2</v>
      </c>
      <c r="AX4" s="21">
        <v>4.9306869506835903E-2</v>
      </c>
      <c r="AY4" s="21">
        <v>1.1827189562195501E-3</v>
      </c>
      <c r="AZ4" s="22">
        <v>1.39882412940106E-6</v>
      </c>
      <c r="BA4" s="21">
        <v>6.6901906681060705E-2</v>
      </c>
      <c r="BB4" s="21">
        <v>6.6667556762695299E-2</v>
      </c>
      <c r="BC4" s="21">
        <v>6.6349983215332003E-2</v>
      </c>
      <c r="BD4" s="21">
        <v>1.17344555190286E-3</v>
      </c>
      <c r="BE4" s="22">
        <v>1.37697446328062E-6</v>
      </c>
      <c r="BF4" s="13"/>
      <c r="BG4" s="21"/>
    </row>
    <row r="5" spans="1:59">
      <c r="A5" s="7" t="s">
        <v>54</v>
      </c>
      <c r="B5" s="7">
        <v>4.1000000000000003E-3</v>
      </c>
      <c r="C5" s="22">
        <v>4.9859132052524</v>
      </c>
      <c r="D5" s="22">
        <v>4.9773819349647903</v>
      </c>
      <c r="E5" s="21">
        <v>5.1157749109988799</v>
      </c>
      <c r="F5" s="21">
        <v>7.1283199093216898E-2</v>
      </c>
      <c r="G5" s="21">
        <v>5.0812944729631904E-3</v>
      </c>
      <c r="H5" s="21">
        <v>6.0160427807486603E-3</v>
      </c>
      <c r="I5" s="21">
        <v>0</v>
      </c>
      <c r="J5" s="21">
        <v>0</v>
      </c>
      <c r="K5" s="22">
        <v>0.52429620283559997</v>
      </c>
      <c r="L5" s="22">
        <v>0.27488650830782801</v>
      </c>
      <c r="M5" s="21">
        <v>6.0160427807486603E-3</v>
      </c>
      <c r="N5" s="21">
        <v>0</v>
      </c>
      <c r="O5" s="21">
        <v>0</v>
      </c>
      <c r="P5" s="22">
        <v>0.52429620283559997</v>
      </c>
      <c r="Q5" s="22">
        <v>0.27488650830782801</v>
      </c>
      <c r="R5" s="21">
        <v>6.0160427807486603E-3</v>
      </c>
      <c r="S5" s="21">
        <v>0</v>
      </c>
      <c r="T5" s="21">
        <v>0</v>
      </c>
      <c r="U5" s="22">
        <v>0.52429620283559997</v>
      </c>
      <c r="V5" s="22">
        <v>0.27488650830782801</v>
      </c>
      <c r="W5" s="21">
        <v>6.0160427807486603E-3</v>
      </c>
      <c r="X5" s="21">
        <v>0</v>
      </c>
      <c r="Y5" s="21">
        <v>0</v>
      </c>
      <c r="Z5" s="22">
        <v>0.52429620283559997</v>
      </c>
      <c r="AA5" s="22">
        <v>0.27488650830782801</v>
      </c>
      <c r="AB5" s="21">
        <v>5.9324866310160396E-3</v>
      </c>
      <c r="AC5" s="21">
        <v>0</v>
      </c>
      <c r="AD5" s="21">
        <v>0</v>
      </c>
      <c r="AE5" s="22">
        <v>0.41394780623050098</v>
      </c>
      <c r="AF5" s="22">
        <v>0.17135278628304401</v>
      </c>
      <c r="AG5" s="22">
        <v>2.6980280748663099</v>
      </c>
      <c r="AH5" s="21">
        <v>0</v>
      </c>
      <c r="AI5" s="21">
        <v>0</v>
      </c>
      <c r="AJ5" s="22">
        <v>27.5004176962019</v>
      </c>
      <c r="AK5" s="22">
        <v>756.27297346557702</v>
      </c>
      <c r="AL5" s="21">
        <v>5.9324866310160396E-3</v>
      </c>
      <c r="AM5" s="21">
        <v>0</v>
      </c>
      <c r="AN5" s="21">
        <v>0</v>
      </c>
      <c r="AO5" s="22">
        <v>0.41394780623050098</v>
      </c>
      <c r="AP5" s="22">
        <v>0.17135278628304401</v>
      </c>
      <c r="AQ5" s="21">
        <v>5.9237967914438503</v>
      </c>
      <c r="AR5" s="21">
        <v>5</v>
      </c>
      <c r="AS5" s="21">
        <v>0</v>
      </c>
      <c r="AT5" s="22">
        <v>27.784061659203498</v>
      </c>
      <c r="AU5" s="22">
        <v>771.95408228242604</v>
      </c>
      <c r="AV5" s="21">
        <v>8.7408587655281603E-2</v>
      </c>
      <c r="AW5" s="21">
        <v>8.6580753326416002E-2</v>
      </c>
      <c r="AX5" s="21">
        <v>8.4690093994140597E-2</v>
      </c>
      <c r="AY5" s="21">
        <v>2.6508420617696298E-3</v>
      </c>
      <c r="AZ5" s="22">
        <v>7.0269636364470899E-6</v>
      </c>
      <c r="BA5" s="22">
        <v>0.100466327632174</v>
      </c>
      <c r="BB5" s="21">
        <v>9.9630832672119099E-2</v>
      </c>
      <c r="BC5" s="21">
        <v>9.7606658935546806E-2</v>
      </c>
      <c r="BD5" s="21">
        <v>2.65067157229358E-3</v>
      </c>
      <c r="BE5" s="22">
        <v>7.0260597841653596E-6</v>
      </c>
      <c r="BF5" s="13"/>
      <c r="BG5" s="21"/>
    </row>
    <row r="6" spans="1:59">
      <c r="A6" s="7" t="s">
        <v>53</v>
      </c>
      <c r="B6" s="7">
        <v>0.54200000000000004</v>
      </c>
      <c r="C6" s="22">
        <v>10.309671766169799</v>
      </c>
      <c r="D6" s="22">
        <v>10.1955459519813</v>
      </c>
      <c r="E6" s="22">
        <v>12.627237685024699</v>
      </c>
      <c r="F6" s="22">
        <v>0.67659258030029301</v>
      </c>
      <c r="G6" s="22">
        <v>0.45777751971740899</v>
      </c>
      <c r="H6" s="21">
        <v>5.1299999999999998E-2</v>
      </c>
      <c r="I6" s="21">
        <v>0</v>
      </c>
      <c r="J6" s="21">
        <v>0</v>
      </c>
      <c r="K6" s="22">
        <v>3.0272734842552298</v>
      </c>
      <c r="L6" s="22">
        <v>9.1643847484748395</v>
      </c>
      <c r="M6" s="21">
        <v>5.1299999999999998E-2</v>
      </c>
      <c r="N6" s="21">
        <v>0</v>
      </c>
      <c r="O6" s="21">
        <v>0</v>
      </c>
      <c r="P6" s="22">
        <v>3.0272734842552298</v>
      </c>
      <c r="Q6" s="22">
        <v>9.1643847484748395</v>
      </c>
      <c r="R6" s="21">
        <v>5.1499999999999997E-2</v>
      </c>
      <c r="S6" s="21">
        <v>0</v>
      </c>
      <c r="T6" s="21">
        <v>0</v>
      </c>
      <c r="U6" s="22">
        <v>3.0273361601286699</v>
      </c>
      <c r="V6" s="22">
        <v>9.1647642264226405</v>
      </c>
      <c r="W6" s="21">
        <v>5.1499999999999997E-2</v>
      </c>
      <c r="X6" s="21">
        <v>0</v>
      </c>
      <c r="Y6" s="21">
        <v>0</v>
      </c>
      <c r="Z6" s="22">
        <v>3.0273361601286699</v>
      </c>
      <c r="AA6" s="22">
        <v>9.1647642264226405</v>
      </c>
      <c r="AB6" s="21">
        <v>0.10630000000000001</v>
      </c>
      <c r="AC6" s="21">
        <v>0</v>
      </c>
      <c r="AD6" s="21">
        <v>0</v>
      </c>
      <c r="AE6" s="22">
        <v>1.92280264900033</v>
      </c>
      <c r="AF6" s="22">
        <v>3.6971700270026999</v>
      </c>
      <c r="AG6" s="21">
        <v>1744.0689</v>
      </c>
      <c r="AH6" s="21">
        <v>1720.5</v>
      </c>
      <c r="AI6" s="21">
        <v>1681</v>
      </c>
      <c r="AJ6" s="22">
        <v>437.12358007228897</v>
      </c>
      <c r="AK6" s="22">
        <v>191077.02425521499</v>
      </c>
      <c r="AL6" s="21">
        <v>0.107</v>
      </c>
      <c r="AM6" s="21">
        <v>0</v>
      </c>
      <c r="AN6" s="21">
        <v>0</v>
      </c>
      <c r="AO6" s="22">
        <v>1.9240377314697299</v>
      </c>
      <c r="AP6" s="22">
        <v>3.7019211921192099</v>
      </c>
      <c r="AQ6" s="21">
        <v>1942.4716000000001</v>
      </c>
      <c r="AR6" s="21">
        <v>1934</v>
      </c>
      <c r="AS6" s="21">
        <v>1849</v>
      </c>
      <c r="AT6" s="22">
        <v>481.375075995651</v>
      </c>
      <c r="AU6" s="22">
        <v>231721.96378981799</v>
      </c>
      <c r="AV6" s="22">
        <v>0.24641776132583601</v>
      </c>
      <c r="AW6" s="22">
        <v>0.24683666229248</v>
      </c>
      <c r="AX6" s="22">
        <v>0.24739265441894501</v>
      </c>
      <c r="AY6" s="22">
        <v>0.106492542151376</v>
      </c>
      <c r="AZ6" s="22">
        <v>1.13406615338626E-2</v>
      </c>
      <c r="BA6" s="22">
        <v>5616.2638594042701</v>
      </c>
      <c r="BB6" s="22">
        <v>5616.2629175186103</v>
      </c>
      <c r="BC6" s="22">
        <v>5616.2629623413004</v>
      </c>
      <c r="BD6" s="22">
        <v>0.106322665374145</v>
      </c>
      <c r="BE6" s="22">
        <v>1.13045091722625E-2</v>
      </c>
      <c r="BF6" s="13"/>
      <c r="BG6" s="21"/>
    </row>
    <row r="7" spans="1:59">
      <c r="A7" s="7" t="s">
        <v>51</v>
      </c>
      <c r="B7" s="7">
        <v>1.4</v>
      </c>
      <c r="C7" s="22">
        <v>0.86818991971081505</v>
      </c>
      <c r="D7" s="22">
        <v>0.85754714500035301</v>
      </c>
      <c r="E7" s="22">
        <v>0.84405150000020501</v>
      </c>
      <c r="F7" s="22">
        <v>5.1048647738937199E-2</v>
      </c>
      <c r="G7" s="21">
        <v>2.6059644359740998E-3</v>
      </c>
      <c r="H7" s="21">
        <v>1E-4</v>
      </c>
      <c r="I7" s="21">
        <v>0</v>
      </c>
      <c r="J7" s="21">
        <v>0</v>
      </c>
      <c r="K7" s="21">
        <v>0.01</v>
      </c>
      <c r="L7" s="21">
        <v>1E-4</v>
      </c>
      <c r="M7" s="21">
        <v>1E-4</v>
      </c>
      <c r="N7" s="21">
        <v>0</v>
      </c>
      <c r="O7" s="21">
        <v>0</v>
      </c>
      <c r="P7" s="21">
        <v>0.01</v>
      </c>
      <c r="Q7" s="21">
        <v>1E-4</v>
      </c>
      <c r="R7" s="21">
        <v>2.9999999999999997E-4</v>
      </c>
      <c r="S7" s="21">
        <v>0</v>
      </c>
      <c r="T7" s="21">
        <v>0</v>
      </c>
      <c r="U7" s="22">
        <v>2.2359785240462299E-2</v>
      </c>
      <c r="V7" s="21">
        <v>4.9995999599959998E-4</v>
      </c>
      <c r="W7" s="21">
        <v>2.9999999999999997E-4</v>
      </c>
      <c r="X7" s="21">
        <v>0</v>
      </c>
      <c r="Y7" s="21">
        <v>0</v>
      </c>
      <c r="Z7" s="22">
        <v>2.2359785240462299E-2</v>
      </c>
      <c r="AA7" s="21">
        <v>4.9995999599959998E-4</v>
      </c>
      <c r="AB7" s="21">
        <v>1E-4</v>
      </c>
      <c r="AC7" s="21">
        <v>0</v>
      </c>
      <c r="AD7" s="21">
        <v>0</v>
      </c>
      <c r="AE7" s="21">
        <v>0.01</v>
      </c>
      <c r="AF7" s="21">
        <v>1E-4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2.0000000000000001E-4</v>
      </c>
      <c r="AM7" s="21">
        <v>0</v>
      </c>
      <c r="AN7" s="21">
        <v>0</v>
      </c>
      <c r="AO7" s="22">
        <v>1.41414284285499E-2</v>
      </c>
      <c r="AP7" s="21">
        <v>1.9997999799979999E-4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2">
        <v>4.8762766361236498E-2</v>
      </c>
      <c r="AW7" s="21">
        <v>4.8362731933593701E-2</v>
      </c>
      <c r="AX7" s="21">
        <v>4.8408508300781201E-2</v>
      </c>
      <c r="AY7" s="21">
        <v>1.51441820786164E-3</v>
      </c>
      <c r="AZ7" s="22">
        <v>2.2934625083028699E-6</v>
      </c>
      <c r="BA7" s="22">
        <v>6.1965049076080303E-2</v>
      </c>
      <c r="BB7" s="21">
        <v>6.1511039733886698E-2</v>
      </c>
      <c r="BC7" s="21">
        <v>6.1510086059570299E-2</v>
      </c>
      <c r="BD7" s="21">
        <v>1.4616330761963901E-3</v>
      </c>
      <c r="BE7" s="22">
        <v>2.1363712494313399E-6</v>
      </c>
      <c r="BF7" s="13"/>
      <c r="BG7" s="21"/>
    </row>
    <row r="8" spans="1:59">
      <c r="A8" s="7" t="s">
        <v>48</v>
      </c>
      <c r="B8" s="7">
        <v>1.4</v>
      </c>
      <c r="C8" s="22">
        <v>0.79551052497627595</v>
      </c>
      <c r="D8" s="22">
        <v>0.77987135299190402</v>
      </c>
      <c r="E8" s="22">
        <v>0.77650949900271304</v>
      </c>
      <c r="F8" s="21">
        <v>4.6612135473108801E-2</v>
      </c>
      <c r="G8" s="21">
        <v>2.1726911733634499E-3</v>
      </c>
      <c r="H8" s="21">
        <v>3.2305999999999999</v>
      </c>
      <c r="I8" s="21">
        <v>0</v>
      </c>
      <c r="J8" s="21">
        <v>0</v>
      </c>
      <c r="K8" s="22">
        <v>46.698566351119602</v>
      </c>
      <c r="L8" s="22">
        <v>2180.7560992499202</v>
      </c>
      <c r="M8" s="21">
        <v>3.2305999999999999</v>
      </c>
      <c r="N8" s="21">
        <v>0</v>
      </c>
      <c r="O8" s="21">
        <v>0</v>
      </c>
      <c r="P8" s="22">
        <v>46.698566351119602</v>
      </c>
      <c r="Q8" s="22">
        <v>2180.7560992499202</v>
      </c>
      <c r="R8" s="21">
        <v>3.2349000000000001</v>
      </c>
      <c r="S8" s="21">
        <v>0</v>
      </c>
      <c r="T8" s="21">
        <v>0</v>
      </c>
      <c r="U8" s="22">
        <v>46.722031385757198</v>
      </c>
      <c r="V8" s="22">
        <v>2182.9482168116801</v>
      </c>
      <c r="W8" s="21">
        <v>3.2349000000000001</v>
      </c>
      <c r="X8" s="21">
        <v>0</v>
      </c>
      <c r="Y8" s="21">
        <v>0</v>
      </c>
      <c r="Z8" s="22">
        <v>46.722031385757198</v>
      </c>
      <c r="AA8" s="22">
        <v>2182.9482168116801</v>
      </c>
      <c r="AB8" s="21">
        <v>0.94369999999999998</v>
      </c>
      <c r="AC8" s="21">
        <v>0</v>
      </c>
      <c r="AD8" s="21">
        <v>0</v>
      </c>
      <c r="AE8" s="22">
        <v>15.9734168328047</v>
      </c>
      <c r="AF8" s="22">
        <v>255.15004531453101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0.94540000000000002</v>
      </c>
      <c r="AM8" s="21">
        <v>0</v>
      </c>
      <c r="AN8" s="21">
        <v>0</v>
      </c>
      <c r="AO8" s="22">
        <v>15.9513154092798</v>
      </c>
      <c r="AP8" s="22">
        <v>254.44446328632799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2">
        <v>3.6829526805877602E-2</v>
      </c>
      <c r="AW8" s="22">
        <v>3.6520957946777302E-2</v>
      </c>
      <c r="AX8" s="21">
        <v>3.6520004272460903E-2</v>
      </c>
      <c r="AY8" s="21">
        <v>1.3762084263413501E-3</v>
      </c>
      <c r="AZ8" s="22">
        <v>1.89394963273293E-6</v>
      </c>
      <c r="BA8" s="21">
        <v>5.0007598590850799E-2</v>
      </c>
      <c r="BB8" s="21">
        <v>4.9693107604980399E-2</v>
      </c>
      <c r="BC8" s="21">
        <v>4.9708366394042899E-2</v>
      </c>
      <c r="BD8" s="21">
        <v>1.3721908996357499E-3</v>
      </c>
      <c r="BE8" s="22">
        <v>1.8829078650431901E-6</v>
      </c>
      <c r="BF8" s="13"/>
      <c r="BG8" s="21"/>
    </row>
    <row r="9" spans="1:59">
      <c r="A9" s="7" t="s">
        <v>49</v>
      </c>
      <c r="B9" s="7">
        <v>4.1999999999999997E-3</v>
      </c>
      <c r="C9" s="22">
        <v>3.2899632475292302</v>
      </c>
      <c r="D9" s="22">
        <v>3.25058009999338</v>
      </c>
      <c r="E9" s="22">
        <v>3.52140350302215</v>
      </c>
      <c r="F9" s="22">
        <v>0.12569793623181999</v>
      </c>
      <c r="G9" s="22">
        <v>1.5799971172938802E-2</v>
      </c>
      <c r="H9" s="21">
        <v>2.8799999999999999E-2</v>
      </c>
      <c r="I9" s="21">
        <v>0</v>
      </c>
      <c r="J9" s="21">
        <v>0</v>
      </c>
      <c r="K9" s="22">
        <v>0.57983116544218405</v>
      </c>
      <c r="L9" s="22">
        <v>0.33620418041804101</v>
      </c>
      <c r="M9" s="21">
        <v>2.8799999999999999E-2</v>
      </c>
      <c r="N9" s="21">
        <v>0</v>
      </c>
      <c r="O9" s="21">
        <v>0</v>
      </c>
      <c r="P9" s="22">
        <v>0.57983116544218405</v>
      </c>
      <c r="Q9" s="22">
        <v>0.33620418041804101</v>
      </c>
      <c r="R9" s="21">
        <v>2.8799999999999999E-2</v>
      </c>
      <c r="S9" s="21">
        <v>0</v>
      </c>
      <c r="T9" s="21">
        <v>0</v>
      </c>
      <c r="U9" s="22">
        <v>0.57983116544218405</v>
      </c>
      <c r="V9" s="22">
        <v>0.33620418041804101</v>
      </c>
      <c r="W9" s="21">
        <v>2.8799999999999999E-2</v>
      </c>
      <c r="X9" s="21">
        <v>0</v>
      </c>
      <c r="Y9" s="21">
        <v>0</v>
      </c>
      <c r="Z9" s="22">
        <v>0.57983116544218405</v>
      </c>
      <c r="AA9" s="22">
        <v>0.33620418041804101</v>
      </c>
      <c r="AB9" s="21">
        <v>1.9599999999999999E-2</v>
      </c>
      <c r="AC9" s="21">
        <v>0</v>
      </c>
      <c r="AD9" s="21">
        <v>0</v>
      </c>
      <c r="AE9" s="22">
        <v>0.41162213652612001</v>
      </c>
      <c r="AF9" s="22">
        <v>0.169432783278327</v>
      </c>
      <c r="AG9" s="21">
        <v>2.1065</v>
      </c>
      <c r="AH9" s="21">
        <v>0</v>
      </c>
      <c r="AI9" s="21">
        <v>0</v>
      </c>
      <c r="AJ9" s="22">
        <v>17.549118351230302</v>
      </c>
      <c r="AK9" s="22">
        <v>307.97155490549</v>
      </c>
      <c r="AL9" s="21">
        <v>1.9599999999999999E-2</v>
      </c>
      <c r="AM9" s="21">
        <v>0</v>
      </c>
      <c r="AN9" s="21">
        <v>0</v>
      </c>
      <c r="AO9" s="22">
        <v>0.41162213652612001</v>
      </c>
      <c r="AP9" s="22">
        <v>0.169432783278327</v>
      </c>
      <c r="AQ9" s="21">
        <v>2.1059999999999999</v>
      </c>
      <c r="AR9" s="21">
        <v>0</v>
      </c>
      <c r="AS9" s="21">
        <v>0</v>
      </c>
      <c r="AT9" s="22">
        <v>17.5470839177169</v>
      </c>
      <c r="AU9" s="22">
        <v>307.90015401540097</v>
      </c>
      <c r="AV9" s="22">
        <v>0.31235401020050002</v>
      </c>
      <c r="AW9" s="22">
        <v>0.29552030563354398</v>
      </c>
      <c r="AX9" s="22">
        <v>0.29529857635498002</v>
      </c>
      <c r="AY9" s="22">
        <v>0.44017339456954702</v>
      </c>
      <c r="AZ9" s="22">
        <v>0.19375261728687801</v>
      </c>
      <c r="BA9" s="22">
        <v>14.2219406999588</v>
      </c>
      <c r="BB9" s="22">
        <v>14.8119916915893</v>
      </c>
      <c r="BC9" s="22">
        <v>13.092432975769</v>
      </c>
      <c r="BD9" s="22">
        <v>1.4069693243543999</v>
      </c>
      <c r="BE9" s="22">
        <v>1.97956267967428</v>
      </c>
      <c r="BF9" s="13"/>
      <c r="BG9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1527-1830-49A1-B180-F3D0712DB675}">
  <dimension ref="A1:BE14"/>
  <sheetViews>
    <sheetView workbookViewId="0"/>
  </sheetViews>
  <sheetFormatPr defaultRowHeight="14.5"/>
  <cols>
    <col min="1" max="2" width="26.26953125" customWidth="1"/>
    <col min="3" max="3" width="13.36328125" customWidth="1"/>
    <col min="4" max="52" width="8.81640625" bestFit="1" customWidth="1"/>
    <col min="53" max="55" width="9.36328125" bestFit="1" customWidth="1"/>
    <col min="56" max="57" width="8.81640625" bestFit="1" customWidth="1"/>
  </cols>
  <sheetData>
    <row r="1" spans="1:57" s="1" customFormat="1" ht="129.5">
      <c r="A1" s="1" t="s">
        <v>56</v>
      </c>
      <c r="B1" s="1" t="s">
        <v>63</v>
      </c>
      <c r="C1" s="1" t="s">
        <v>190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58</v>
      </c>
      <c r="BB1" s="1" t="s">
        <v>59</v>
      </c>
      <c r="BC1" s="1" t="s">
        <v>64</v>
      </c>
      <c r="BD1" s="1" t="s">
        <v>61</v>
      </c>
      <c r="BE1" s="1" t="s">
        <v>62</v>
      </c>
    </row>
    <row r="2" spans="1:57" ht="16">
      <c r="A2" t="s">
        <v>50</v>
      </c>
      <c r="B2">
        <v>1.4</v>
      </c>
      <c r="C2">
        <v>1.1238163152587501E-2</v>
      </c>
      <c r="D2">
        <v>1.0988500998792E-2</v>
      </c>
      <c r="E2">
        <v>1.06685999999172E-2</v>
      </c>
      <c r="F2">
        <v>9.9834955884151402E-4</v>
      </c>
      <c r="G2" s="5">
        <v>9.967018416390469E-7</v>
      </c>
      <c r="H2" s="7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5.56922678409532E-3</v>
      </c>
      <c r="S2">
        <v>0</v>
      </c>
      <c r="T2">
        <v>0</v>
      </c>
      <c r="U2">
        <v>0.21855641641579199</v>
      </c>
      <c r="V2">
        <v>4.7766907156513397E-2</v>
      </c>
      <c r="W2">
        <v>5.56922678409532E-3</v>
      </c>
      <c r="X2">
        <v>0</v>
      </c>
      <c r="Y2">
        <v>0</v>
      </c>
      <c r="Z2">
        <v>0.21855641641579199</v>
      </c>
      <c r="AA2">
        <v>4.7766907156513397E-2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2.2017873332469801E-3</v>
      </c>
      <c r="AM2">
        <v>0</v>
      </c>
      <c r="AN2">
        <v>0</v>
      </c>
      <c r="AO2">
        <v>8.7393584153581699E-2</v>
      </c>
      <c r="AP2">
        <v>7.6376385512091699E-3</v>
      </c>
      <c r="AQ2">
        <v>1.0749902862323499E-2</v>
      </c>
      <c r="AR2">
        <v>0</v>
      </c>
      <c r="AS2">
        <v>0</v>
      </c>
      <c r="AT2">
        <v>0.43727070350390601</v>
      </c>
      <c r="AU2">
        <v>0.19120566814280099</v>
      </c>
      <c r="AV2">
        <v>3.4867059905021598E-2</v>
      </c>
      <c r="AW2">
        <v>3.4852981567382799E-2</v>
      </c>
      <c r="AX2">
        <v>3.4852027893066399E-2</v>
      </c>
      <c r="AY2">
        <v>1.15777137564562E-3</v>
      </c>
      <c r="AZ2" s="5">
        <v>1.3404345582643599E-6</v>
      </c>
      <c r="BA2">
        <v>4.8107529995802999E-2</v>
      </c>
      <c r="BB2">
        <v>4.8093795776367097E-2</v>
      </c>
      <c r="BC2">
        <v>4.8140525817870997E-2</v>
      </c>
      <c r="BD2">
        <v>1.15261955905563E-3</v>
      </c>
      <c r="BE2" s="5">
        <v>1.3285318479176E-6</v>
      </c>
    </row>
    <row r="3" spans="1:57">
      <c r="A3" t="s">
        <v>52</v>
      </c>
      <c r="B3">
        <v>1.4</v>
      </c>
      <c r="C3" s="2">
        <v>0.265901339706688</v>
      </c>
      <c r="D3" s="2">
        <v>0.28553946549800402</v>
      </c>
      <c r="E3" s="2">
        <v>0.28778590100409901</v>
      </c>
      <c r="F3" s="2">
        <v>3.08587027726662E-2</v>
      </c>
      <c r="G3" s="2">
        <v>9.5225953681176095E-4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2.0000000000000001E-4</v>
      </c>
      <c r="S3" s="2">
        <v>0</v>
      </c>
      <c r="T3" s="2">
        <v>0</v>
      </c>
      <c r="U3" s="2">
        <v>0.02</v>
      </c>
      <c r="V3" s="2">
        <v>4.0000000000000002E-4</v>
      </c>
      <c r="W3" s="2">
        <v>2.0000000000000001E-4</v>
      </c>
      <c r="X3" s="2">
        <v>0</v>
      </c>
      <c r="Y3" s="2">
        <v>0</v>
      </c>
      <c r="Z3" s="2">
        <v>0.02</v>
      </c>
      <c r="AA3" s="2">
        <v>4.0000000000000002E-4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1E-4</v>
      </c>
      <c r="AM3" s="2">
        <v>0</v>
      </c>
      <c r="AN3" s="2">
        <v>0</v>
      </c>
      <c r="AO3" s="2">
        <v>0.01</v>
      </c>
      <c r="AP3" s="2">
        <v>1E-4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5.9338692665100098E-2</v>
      </c>
      <c r="AW3" s="2">
        <v>5.9191703796386698E-2</v>
      </c>
      <c r="AX3" s="2">
        <v>5.9186935424804597E-2</v>
      </c>
      <c r="AY3" s="2">
        <v>6.4380675863453304E-4</v>
      </c>
      <c r="AZ3" s="2">
        <v>4.1448714246350401E-7</v>
      </c>
      <c r="BA3" s="2">
        <v>1404.06971692714</v>
      </c>
      <c r="BB3" s="2">
        <v>1404.06958389282</v>
      </c>
      <c r="BC3" s="2">
        <v>1404.0696105956999</v>
      </c>
      <c r="BD3" s="2">
        <v>6.2446341585841705E-4</v>
      </c>
      <c r="BE3" s="2">
        <v>3.8995455774556299E-7</v>
      </c>
    </row>
    <row r="4" spans="1:57">
      <c r="A4" t="s">
        <v>54</v>
      </c>
      <c r="B4">
        <v>4.1000000000000003E-3</v>
      </c>
      <c r="C4" s="2">
        <v>0.723868527548713</v>
      </c>
      <c r="D4" s="2">
        <v>0.70962320995749895</v>
      </c>
      <c r="E4" s="2">
        <v>0.980821897042915</v>
      </c>
      <c r="F4" s="2">
        <v>0.10185921631761</v>
      </c>
      <c r="G4" s="2">
        <v>1.03752999488377E-2</v>
      </c>
      <c r="H4" s="2">
        <v>4.8999999999999998E-3</v>
      </c>
      <c r="I4" s="2">
        <v>0</v>
      </c>
      <c r="J4" s="2">
        <v>0</v>
      </c>
      <c r="K4" s="2">
        <v>0.49</v>
      </c>
      <c r="L4" s="2">
        <v>0.24010000000000001</v>
      </c>
      <c r="M4" s="2">
        <v>4.8999999999999998E-3</v>
      </c>
      <c r="N4" s="2">
        <v>0</v>
      </c>
      <c r="O4" s="2">
        <v>0</v>
      </c>
      <c r="P4" s="2">
        <v>0.49</v>
      </c>
      <c r="Q4" s="2">
        <v>0.24010000000000001</v>
      </c>
      <c r="R4" s="2">
        <v>4.8999999999999998E-3</v>
      </c>
      <c r="S4" s="2">
        <v>0</v>
      </c>
      <c r="T4" s="2">
        <v>0</v>
      </c>
      <c r="U4" s="2">
        <v>0.49</v>
      </c>
      <c r="V4" s="2">
        <v>0.24010000000000001</v>
      </c>
      <c r="W4" s="2">
        <v>4.8999999999999998E-3</v>
      </c>
      <c r="X4" s="2">
        <v>0</v>
      </c>
      <c r="Y4" s="2">
        <v>0</v>
      </c>
      <c r="Z4" s="2">
        <v>0.49</v>
      </c>
      <c r="AA4" s="2">
        <v>0.24010000000000001</v>
      </c>
      <c r="AB4" s="2">
        <v>3.0000000000000001E-3</v>
      </c>
      <c r="AC4" s="2">
        <v>0</v>
      </c>
      <c r="AD4" s="2">
        <v>0</v>
      </c>
      <c r="AE4" s="2">
        <v>0.3</v>
      </c>
      <c r="AF4" s="2">
        <v>0.09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3.0000000000000001E-3</v>
      </c>
      <c r="AM4" s="2">
        <v>0</v>
      </c>
      <c r="AN4" s="2">
        <v>0</v>
      </c>
      <c r="AO4" s="2">
        <v>0.3</v>
      </c>
      <c r="AP4" s="2">
        <v>0.09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7.47609306335449E-2</v>
      </c>
      <c r="AW4" s="2">
        <v>7.4580192565917899E-2</v>
      </c>
      <c r="AX4" s="2">
        <v>7.4694633483886705E-2</v>
      </c>
      <c r="AY4" s="2">
        <v>9.6722245629347404E-4</v>
      </c>
      <c r="AZ4" s="2">
        <v>9.3551927995838203E-7</v>
      </c>
      <c r="BA4" s="2">
        <v>4.1267997698783798</v>
      </c>
      <c r="BB4" s="2">
        <v>4.1200428009033203</v>
      </c>
      <c r="BC4" s="2">
        <v>4.1197566986083896</v>
      </c>
      <c r="BD4" s="2">
        <v>9.0391062532737699E-3</v>
      </c>
      <c r="BE4" s="2">
        <v>8.1705441857972999E-5</v>
      </c>
    </row>
    <row r="5" spans="1:57" ht="15.5" customHeight="1">
      <c r="A5" t="s">
        <v>53</v>
      </c>
      <c r="B5">
        <v>0.54200000000000004</v>
      </c>
      <c r="C5" s="2">
        <v>2.5966026569163601E-2</v>
      </c>
      <c r="D5" s="2">
        <v>2.5648649985669101E-2</v>
      </c>
      <c r="E5" s="2">
        <v>2.5478299998212599E-2</v>
      </c>
      <c r="F5" s="2">
        <v>2.2912875083057498E-3</v>
      </c>
      <c r="G5" s="2">
        <v>5.2499984457179797E-6</v>
      </c>
      <c r="H5" s="2">
        <v>3.3999999999999998E-3</v>
      </c>
      <c r="I5" s="2">
        <v>0</v>
      </c>
      <c r="J5" s="2">
        <v>0</v>
      </c>
      <c r="K5" s="2">
        <v>0.33015048074172598</v>
      </c>
      <c r="L5" s="2">
        <v>0.10899933993399299</v>
      </c>
      <c r="M5" s="2">
        <v>3.3999999999999998E-3</v>
      </c>
      <c r="N5" s="2">
        <v>0</v>
      </c>
      <c r="O5" s="2">
        <v>0</v>
      </c>
      <c r="P5" s="2">
        <v>0.33015048074172598</v>
      </c>
      <c r="Q5" s="2">
        <v>0.10899933993399299</v>
      </c>
      <c r="R5" s="2">
        <v>3.3999999999999998E-3</v>
      </c>
      <c r="S5" s="2">
        <v>0</v>
      </c>
      <c r="T5" s="2">
        <v>0</v>
      </c>
      <c r="U5" s="2">
        <v>0.33015048074172598</v>
      </c>
      <c r="V5" s="2">
        <v>0.10899933993399299</v>
      </c>
      <c r="W5" s="2">
        <v>3.3999999999999998E-3</v>
      </c>
      <c r="X5" s="2">
        <v>0</v>
      </c>
      <c r="Y5" s="2">
        <v>0</v>
      </c>
      <c r="Z5" s="2">
        <v>0.33015048074172598</v>
      </c>
      <c r="AA5" s="2">
        <v>0.10899933993399299</v>
      </c>
      <c r="AB5" s="2">
        <v>8.3999999999999995E-3</v>
      </c>
      <c r="AC5" s="2">
        <v>0</v>
      </c>
      <c r="AD5" s="2">
        <v>0</v>
      </c>
      <c r="AE5" s="2">
        <v>0.84</v>
      </c>
      <c r="AF5" s="2">
        <v>0.7056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8.3999999999999995E-3</v>
      </c>
      <c r="AM5" s="2">
        <v>0</v>
      </c>
      <c r="AN5" s="2">
        <v>0</v>
      </c>
      <c r="AO5" s="2">
        <v>0.84</v>
      </c>
      <c r="AP5" s="2">
        <v>0.7056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0.13849506235122599</v>
      </c>
      <c r="AW5" s="2">
        <v>0.13847255706787101</v>
      </c>
      <c r="AX5" s="2">
        <v>0.13843441009521401</v>
      </c>
      <c r="AY5" s="2">
        <v>4.6895796973983101E-4</v>
      </c>
      <c r="AZ5" s="2">
        <v>2.1992157738250399E-7</v>
      </c>
      <c r="BA5" s="2">
        <v>0.15166192140579199</v>
      </c>
      <c r="BB5" s="2">
        <v>0.151641845703125</v>
      </c>
      <c r="BC5" s="2">
        <v>0.151585578918457</v>
      </c>
      <c r="BD5" s="2">
        <v>4.5466366645231999E-4</v>
      </c>
      <c r="BE5" s="2">
        <v>2.06719049591866E-7</v>
      </c>
    </row>
    <row r="6" spans="1:57">
      <c r="A6" t="s">
        <v>51</v>
      </c>
      <c r="B6">
        <v>1.4</v>
      </c>
      <c r="C6" s="2">
        <v>0.32628959743070002</v>
      </c>
      <c r="D6" s="2">
        <v>0.32314786750430302</v>
      </c>
      <c r="E6" s="2">
        <v>0.23989770399930399</v>
      </c>
      <c r="F6" s="2">
        <v>9.6820481839528197E-2</v>
      </c>
      <c r="G6" s="2">
        <v>9.3742057036384201E-3</v>
      </c>
      <c r="H6" s="2">
        <v>0.1158</v>
      </c>
      <c r="I6" s="2">
        <v>0</v>
      </c>
      <c r="J6" s="2">
        <v>0</v>
      </c>
      <c r="K6" s="2">
        <v>11.3022725368153</v>
      </c>
      <c r="L6" s="2">
        <v>127.74136449644899</v>
      </c>
      <c r="M6" s="2">
        <v>0.1158</v>
      </c>
      <c r="N6" s="2">
        <v>0</v>
      </c>
      <c r="O6" s="2">
        <v>0</v>
      </c>
      <c r="P6" s="2">
        <v>11.3022725368153</v>
      </c>
      <c r="Q6" s="2">
        <v>127.74136449644899</v>
      </c>
      <c r="R6" s="2">
        <v>0.1148</v>
      </c>
      <c r="S6" s="2">
        <v>0</v>
      </c>
      <c r="T6" s="2">
        <v>0</v>
      </c>
      <c r="U6" s="2">
        <v>11.300778367845799</v>
      </c>
      <c r="V6" s="2">
        <v>127.70759171917101</v>
      </c>
      <c r="W6" s="2">
        <v>0.1148</v>
      </c>
      <c r="X6" s="2">
        <v>0</v>
      </c>
      <c r="Y6" s="2">
        <v>0</v>
      </c>
      <c r="Z6" s="2">
        <v>11.300778367845799</v>
      </c>
      <c r="AA6" s="2">
        <v>127.70759171917101</v>
      </c>
      <c r="AB6" s="2">
        <v>0.126</v>
      </c>
      <c r="AC6" s="2">
        <v>0</v>
      </c>
      <c r="AD6" s="2">
        <v>0</v>
      </c>
      <c r="AE6" s="2">
        <v>12.322082103716699</v>
      </c>
      <c r="AF6" s="2">
        <v>151.83370737073699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0.12590000000000001</v>
      </c>
      <c r="AM6" s="2">
        <v>0</v>
      </c>
      <c r="AN6" s="2">
        <v>0</v>
      </c>
      <c r="AO6" s="2">
        <v>12.322038486112801</v>
      </c>
      <c r="AP6" s="2">
        <v>151.832632453245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5.4391270923614503E-2</v>
      </c>
      <c r="AW6" s="2">
        <v>5.4074287414550698E-2</v>
      </c>
      <c r="AX6" s="2">
        <v>5.3818702697753899E-2</v>
      </c>
      <c r="AY6" s="2">
        <v>9.805622086751049E-4</v>
      </c>
      <c r="AZ6" s="2">
        <v>9.6150224508180095E-7</v>
      </c>
      <c r="BA6" s="2">
        <v>6.7600019931793195E-2</v>
      </c>
      <c r="BB6" s="2">
        <v>6.7284107208251898E-2</v>
      </c>
      <c r="BC6" s="2">
        <v>6.7158699035644503E-2</v>
      </c>
      <c r="BD6" s="2">
        <v>9.7822187956409195E-4</v>
      </c>
      <c r="BE6" s="2">
        <v>9.5691804565790597E-7</v>
      </c>
    </row>
    <row r="7" spans="1:57">
      <c r="A7" t="s">
        <v>48</v>
      </c>
      <c r="B7">
        <v>1.4</v>
      </c>
      <c r="C7" s="2">
        <v>6.6453028562587793E-2</v>
      </c>
      <c r="D7" s="2">
        <v>6.2003200997423798E-2</v>
      </c>
      <c r="E7" s="2">
        <v>6.1780899995937902E-2</v>
      </c>
      <c r="F7" s="2">
        <v>3.51722539061671E-2</v>
      </c>
      <c r="G7" s="2">
        <v>1.23708744483989E-3</v>
      </c>
      <c r="H7" s="2">
        <v>6.1000000000000004E-3</v>
      </c>
      <c r="I7" s="2">
        <v>0</v>
      </c>
      <c r="J7" s="2">
        <v>0</v>
      </c>
      <c r="K7" s="2">
        <v>0.60008232758513003</v>
      </c>
      <c r="L7" s="2">
        <v>0.360098799879988</v>
      </c>
      <c r="M7" s="2">
        <v>6.1000000000000004E-3</v>
      </c>
      <c r="N7" s="2">
        <v>0</v>
      </c>
      <c r="O7" s="2">
        <v>0</v>
      </c>
      <c r="P7" s="2">
        <v>0.60008232758513003</v>
      </c>
      <c r="Q7" s="2">
        <v>0.360098799879988</v>
      </c>
      <c r="R7" s="2">
        <v>6.3E-3</v>
      </c>
      <c r="S7" s="2">
        <v>0</v>
      </c>
      <c r="T7" s="2">
        <v>0</v>
      </c>
      <c r="U7" s="2">
        <v>0.60041349055127302</v>
      </c>
      <c r="V7" s="2">
        <v>0.36049635963596299</v>
      </c>
      <c r="W7" s="2">
        <v>6.3E-3</v>
      </c>
      <c r="X7" s="2">
        <v>0</v>
      </c>
      <c r="Y7" s="2">
        <v>0</v>
      </c>
      <c r="Z7" s="2">
        <v>0.60041349055127302</v>
      </c>
      <c r="AA7" s="2">
        <v>0.36049635963596299</v>
      </c>
      <c r="AB7" s="2">
        <v>2.3999999999999998E-3</v>
      </c>
      <c r="AC7" s="2">
        <v>0</v>
      </c>
      <c r="AD7" s="2">
        <v>0</v>
      </c>
      <c r="AE7" s="2">
        <v>0.230216289506184</v>
      </c>
      <c r="AF7" s="2">
        <v>5.2999539953995402E-2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2.5000000000000001E-3</v>
      </c>
      <c r="AM7" s="2">
        <v>0</v>
      </c>
      <c r="AN7" s="2">
        <v>0</v>
      </c>
      <c r="AO7" s="2">
        <v>0.23043233259677401</v>
      </c>
      <c r="AP7" s="2">
        <v>5.3099059905990599E-2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0.25516914730071999</v>
      </c>
      <c r="AW7" s="2">
        <v>0.25564813613891602</v>
      </c>
      <c r="AX7" s="2">
        <v>0.25638675689697199</v>
      </c>
      <c r="AY7" s="2">
        <v>8.26026744167427E-3</v>
      </c>
      <c r="AZ7" s="2">
        <v>6.8232018207983996E-5</v>
      </c>
      <c r="BA7" s="2">
        <v>0.28805776367187502</v>
      </c>
      <c r="BB7" s="2">
        <v>0.288453578948974</v>
      </c>
      <c r="BC7" s="2">
        <v>0.28899383544921797</v>
      </c>
      <c r="BD7" s="2">
        <v>1.1713707647834399E-2</v>
      </c>
      <c r="BE7" s="2">
        <v>1.3721094685893601E-4</v>
      </c>
    </row>
    <row r="8" spans="1:57">
      <c r="A8" t="s">
        <v>49</v>
      </c>
      <c r="B8">
        <v>4.1999999999999997E-3</v>
      </c>
      <c r="C8" s="2">
        <v>4.9043175770030902E-2</v>
      </c>
      <c r="D8" s="2">
        <v>4.8008549492806099E-2</v>
      </c>
      <c r="E8" s="2">
        <v>4.8763900005724198E-2</v>
      </c>
      <c r="F8" s="2">
        <v>8.8106125448778206E-3</v>
      </c>
      <c r="G8" s="2">
        <v>7.7626893415958502E-5</v>
      </c>
      <c r="H8" s="2">
        <v>0.1595</v>
      </c>
      <c r="I8" s="2">
        <v>0</v>
      </c>
      <c r="J8" s="2">
        <v>0</v>
      </c>
      <c r="K8" s="2">
        <v>5.4170835538528399</v>
      </c>
      <c r="L8" s="2">
        <v>29.344794229422899</v>
      </c>
      <c r="M8" s="2">
        <v>0.1595</v>
      </c>
      <c r="N8" s="2">
        <v>0</v>
      </c>
      <c r="O8" s="2">
        <v>0</v>
      </c>
      <c r="P8" s="2">
        <v>5.4170835538528399</v>
      </c>
      <c r="Q8" s="2">
        <v>29.344794229422899</v>
      </c>
      <c r="R8" s="2">
        <v>0.15740000000000001</v>
      </c>
      <c r="S8" s="2">
        <v>0</v>
      </c>
      <c r="T8" s="2">
        <v>0</v>
      </c>
      <c r="U8" s="2">
        <v>5.3860120824794997</v>
      </c>
      <c r="V8" s="2">
        <v>29.009126152615199</v>
      </c>
      <c r="W8" s="2">
        <v>0.15740000000000001</v>
      </c>
      <c r="X8" s="2">
        <v>0</v>
      </c>
      <c r="Y8" s="2">
        <v>0</v>
      </c>
      <c r="Z8" s="2">
        <v>5.3860120824794997</v>
      </c>
      <c r="AA8" s="2">
        <v>29.009126152615199</v>
      </c>
      <c r="AB8" s="2">
        <v>4.99E-2</v>
      </c>
      <c r="AC8" s="2">
        <v>0</v>
      </c>
      <c r="AD8" s="2">
        <v>0</v>
      </c>
      <c r="AE8" s="2">
        <v>0.97298749245098004</v>
      </c>
      <c r="AF8" s="2">
        <v>0.94670466046604596</v>
      </c>
      <c r="AG8" s="2">
        <v>6.4699999999999994E-2</v>
      </c>
      <c r="AH8" s="2">
        <v>0</v>
      </c>
      <c r="AI8" s="2">
        <v>0</v>
      </c>
      <c r="AJ8" s="2">
        <v>4.0718511646658602</v>
      </c>
      <c r="AK8" s="2">
        <v>16.5799719071907</v>
      </c>
      <c r="AL8" s="2">
        <v>4.9099999999999998E-2</v>
      </c>
      <c r="AM8" s="2">
        <v>0</v>
      </c>
      <c r="AN8" s="2">
        <v>0</v>
      </c>
      <c r="AO8" s="2">
        <v>0.96092743126253499</v>
      </c>
      <c r="AP8" s="2">
        <v>0.92338152815281505</v>
      </c>
      <c r="AQ8" s="2">
        <v>6.59E-2</v>
      </c>
      <c r="AR8" s="2">
        <v>0</v>
      </c>
      <c r="AS8" s="2">
        <v>0</v>
      </c>
      <c r="AT8" s="2">
        <v>4.1126935960342896</v>
      </c>
      <c r="AU8" s="2">
        <v>16.9142486148614</v>
      </c>
      <c r="AV8" s="2">
        <v>0.17709987249374301</v>
      </c>
      <c r="AW8" s="2">
        <v>0.175421237945556</v>
      </c>
      <c r="AX8" s="2">
        <v>0.17487430572509699</v>
      </c>
      <c r="AY8" s="2">
        <v>0.146682802045141</v>
      </c>
      <c r="AZ8" s="2">
        <v>2.1515844415814001E-2</v>
      </c>
      <c r="BA8" s="2">
        <v>0.208976102733612</v>
      </c>
      <c r="BB8" s="2">
        <v>0.206620693206787</v>
      </c>
      <c r="BC8" s="2">
        <v>0.20561122894287101</v>
      </c>
      <c r="BD8" s="2">
        <v>0.14670615545110799</v>
      </c>
      <c r="BE8" s="2">
        <v>2.1522696047244699E-2</v>
      </c>
    </row>
    <row r="14" spans="1:57">
      <c r="C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7F22-102B-49C0-9C6B-72CE69A45D4E}">
  <dimension ref="A1:J44"/>
  <sheetViews>
    <sheetView topLeftCell="A33" workbookViewId="0">
      <selection activeCell="B52" sqref="B52"/>
    </sheetView>
  </sheetViews>
  <sheetFormatPr defaultRowHeight="14.5"/>
  <cols>
    <col min="1" max="1" width="20.6328125" customWidth="1"/>
    <col min="2" max="2" width="14.54296875" customWidth="1"/>
    <col min="3" max="4" width="9" bestFit="1" customWidth="1"/>
    <col min="5" max="6" width="12.36328125" bestFit="1" customWidth="1"/>
    <col min="7" max="7" width="9" bestFit="1" customWidth="1"/>
    <col min="8" max="8" width="9.36328125" bestFit="1" customWidth="1"/>
    <col min="9" max="9" width="8.81640625" bestFit="1" customWidth="1"/>
  </cols>
  <sheetData>
    <row r="1" spans="1:10" s="1" customFormat="1" ht="119">
      <c r="A1" s="1" t="s">
        <v>56</v>
      </c>
      <c r="B1" s="1" t="s">
        <v>190</v>
      </c>
      <c r="C1" s="1" t="s">
        <v>7</v>
      </c>
      <c r="D1" s="1" t="s">
        <v>17</v>
      </c>
      <c r="E1" s="1" t="s">
        <v>27</v>
      </c>
      <c r="F1" s="1" t="s">
        <v>37</v>
      </c>
      <c r="G1" s="1" t="s">
        <v>42</v>
      </c>
      <c r="H1" s="1" t="s">
        <v>58</v>
      </c>
    </row>
    <row r="2" spans="1:10">
      <c r="A2" t="s">
        <v>50</v>
      </c>
      <c r="B2" s="4">
        <v>1.52323913162729</v>
      </c>
      <c r="C2" s="2">
        <v>2E-3</v>
      </c>
      <c r="D2" s="2">
        <v>2.2000000000000001E-3</v>
      </c>
      <c r="E2" s="2">
        <v>4493.0929999999998</v>
      </c>
      <c r="F2" s="2">
        <v>4711.3860999999997</v>
      </c>
      <c r="G2" s="2">
        <v>5.1853894042968703E-2</v>
      </c>
      <c r="H2" s="4">
        <v>16.0561334269523</v>
      </c>
      <c r="I2" s="3"/>
      <c r="J2" s="2"/>
    </row>
    <row r="3" spans="1:10">
      <c r="A3" t="s">
        <v>55</v>
      </c>
      <c r="B3" s="4">
        <v>1.5537248965846</v>
      </c>
      <c r="C3" s="2">
        <v>4.2128121606948898E-2</v>
      </c>
      <c r="D3" s="2">
        <v>4.2128121606948898E-2</v>
      </c>
      <c r="E3" s="4">
        <v>5180.2595005428802</v>
      </c>
      <c r="F3" s="4">
        <v>5428.5695982627503</v>
      </c>
      <c r="G3" s="2">
        <v>5.2965940378129003E-2</v>
      </c>
      <c r="H3" s="4">
        <v>16.056623571522199</v>
      </c>
      <c r="I3" s="3"/>
      <c r="J3" s="2"/>
    </row>
    <row r="4" spans="1:10">
      <c r="A4" t="s">
        <v>126</v>
      </c>
      <c r="B4" s="4">
        <v>0.54972181692792199</v>
      </c>
      <c r="C4" s="2">
        <v>0</v>
      </c>
      <c r="D4" s="2">
        <v>0</v>
      </c>
      <c r="E4" s="2">
        <v>0</v>
      </c>
      <c r="F4" s="2">
        <v>0</v>
      </c>
      <c r="G4" s="2">
        <v>4.9787501144409101E-2</v>
      </c>
      <c r="H4" s="2">
        <v>6.6901906681060705E-2</v>
      </c>
      <c r="I4" s="3"/>
      <c r="J4" s="2"/>
    </row>
    <row r="5" spans="1:10">
      <c r="A5" t="s">
        <v>54</v>
      </c>
      <c r="B5" s="4">
        <v>4.9859132052524</v>
      </c>
      <c r="C5" s="2">
        <v>6.0160427807486603E-3</v>
      </c>
      <c r="D5" s="2">
        <v>6.0160427807486603E-3</v>
      </c>
      <c r="E5" s="4">
        <v>2.6980280748663099</v>
      </c>
      <c r="F5" s="2">
        <v>5.9237967914438503</v>
      </c>
      <c r="G5" s="2">
        <v>8.7408587655281603E-2</v>
      </c>
      <c r="H5" s="4">
        <v>0.100466327632174</v>
      </c>
      <c r="I5" s="3"/>
      <c r="J5" s="2"/>
    </row>
    <row r="6" spans="1:10">
      <c r="A6" t="s">
        <v>53</v>
      </c>
      <c r="B6" s="4">
        <v>10.309671766169799</v>
      </c>
      <c r="C6" s="2">
        <v>5.1299999999999998E-2</v>
      </c>
      <c r="D6" s="2">
        <v>5.1499999999999997E-2</v>
      </c>
      <c r="E6" s="2">
        <v>1744.0689</v>
      </c>
      <c r="F6" s="2">
        <v>1942.4716000000001</v>
      </c>
      <c r="G6" s="4">
        <v>0.2</v>
      </c>
      <c r="H6" s="4">
        <v>5616.2638594042701</v>
      </c>
      <c r="I6" s="3"/>
      <c r="J6" s="2"/>
    </row>
    <row r="7" spans="1:10">
      <c r="A7" t="s">
        <v>51</v>
      </c>
      <c r="B7" s="4">
        <v>0.86818991971081505</v>
      </c>
      <c r="C7" s="2">
        <v>1E-4</v>
      </c>
      <c r="D7" s="2">
        <v>2.9999999999999997E-4</v>
      </c>
      <c r="E7" s="2">
        <v>0</v>
      </c>
      <c r="F7" s="2">
        <v>0</v>
      </c>
      <c r="G7" s="4">
        <v>4.8762766361236498E-2</v>
      </c>
      <c r="H7" s="4">
        <v>6.1965049076080303E-2</v>
      </c>
      <c r="I7" s="3"/>
      <c r="J7" s="2"/>
    </row>
    <row r="8" spans="1:10">
      <c r="A8" t="s">
        <v>48</v>
      </c>
      <c r="B8" s="4">
        <v>0.79551052497627595</v>
      </c>
      <c r="C8" s="2">
        <v>3.2305999999999999</v>
      </c>
      <c r="D8" s="2">
        <v>3.2349000000000001</v>
      </c>
      <c r="E8" s="2">
        <v>0</v>
      </c>
      <c r="F8" s="2">
        <v>0</v>
      </c>
      <c r="G8" s="4">
        <v>3.6829526805877602E-2</v>
      </c>
      <c r="H8" s="2">
        <v>5.0007598590850799E-2</v>
      </c>
      <c r="I8" s="3"/>
      <c r="J8" s="2"/>
    </row>
    <row r="9" spans="1:10">
      <c r="A9" t="s">
        <v>49</v>
      </c>
      <c r="B9" s="4">
        <v>3.2899632475292302</v>
      </c>
      <c r="C9" s="2">
        <v>2.8799999999999999E-2</v>
      </c>
      <c r="D9" s="2">
        <v>2.8799999999999999E-2</v>
      </c>
      <c r="E9" s="2">
        <v>2.1065</v>
      </c>
      <c r="F9" s="2">
        <v>2.1059999999999999</v>
      </c>
      <c r="G9" s="4">
        <v>0.31235401020050002</v>
      </c>
      <c r="H9" s="4">
        <v>14.2219406999588</v>
      </c>
      <c r="I9" s="3"/>
      <c r="J9" s="2"/>
    </row>
    <row r="10" spans="1:10">
      <c r="B10" s="4"/>
      <c r="C10" s="2"/>
      <c r="D10" s="2"/>
      <c r="E10" s="2"/>
      <c r="F10" s="2"/>
      <c r="G10" s="4"/>
      <c r="H10" s="4"/>
      <c r="I10" s="3"/>
      <c r="J10" s="2"/>
    </row>
    <row r="11" spans="1:10">
      <c r="B11" s="4"/>
      <c r="C11" s="2"/>
      <c r="D11" s="2"/>
      <c r="E11" s="2"/>
      <c r="F11" s="2"/>
      <c r="G11" s="4"/>
      <c r="H11" s="4"/>
      <c r="I11" s="3"/>
      <c r="J11" s="2"/>
    </row>
    <row r="12" spans="1:10">
      <c r="A12" t="s">
        <v>66</v>
      </c>
      <c r="B12" s="2"/>
    </row>
    <row r="13" spans="1:10">
      <c r="A13" t="s">
        <v>67</v>
      </c>
      <c r="B13" s="2">
        <f t="shared" ref="B13:H13" si="0">+MAX(B2:B9)</f>
        <v>10.309671766169799</v>
      </c>
      <c r="C13" s="2">
        <f t="shared" si="0"/>
        <v>3.2305999999999999</v>
      </c>
      <c r="D13" s="2">
        <f t="shared" si="0"/>
        <v>3.2349000000000001</v>
      </c>
      <c r="E13" s="2">
        <f t="shared" si="0"/>
        <v>5180.2595005428802</v>
      </c>
      <c r="F13" s="2">
        <f t="shared" si="0"/>
        <v>5428.5695982627503</v>
      </c>
      <c r="G13" s="2">
        <f t="shared" si="0"/>
        <v>0.31235401020050002</v>
      </c>
      <c r="H13" s="2">
        <f t="shared" si="0"/>
        <v>5616.2638594042701</v>
      </c>
    </row>
    <row r="14" spans="1:10">
      <c r="A14" t="s">
        <v>68</v>
      </c>
      <c r="B14" s="2">
        <f t="shared" ref="B14:H14" si="1">+MIN(B2:B9)</f>
        <v>0.54972181692792199</v>
      </c>
      <c r="C14" s="2">
        <f t="shared" si="1"/>
        <v>0</v>
      </c>
      <c r="D14" s="2">
        <f t="shared" si="1"/>
        <v>0</v>
      </c>
      <c r="E14" s="2">
        <f t="shared" si="1"/>
        <v>0</v>
      </c>
      <c r="F14" s="2">
        <f t="shared" si="1"/>
        <v>0</v>
      </c>
      <c r="G14" s="2">
        <f t="shared" si="1"/>
        <v>3.6829526805877602E-2</v>
      </c>
      <c r="H14" s="2">
        <f t="shared" si="1"/>
        <v>5.0007598590850799E-2</v>
      </c>
    </row>
    <row r="15" spans="1:10" ht="118">
      <c r="A15" s="1" t="s">
        <v>56</v>
      </c>
      <c r="B15" s="1" t="s">
        <v>190</v>
      </c>
      <c r="C15" s="1" t="s">
        <v>2</v>
      </c>
      <c r="D15" s="1" t="s">
        <v>12</v>
      </c>
      <c r="E15" s="1" t="s">
        <v>22</v>
      </c>
      <c r="F15" s="1" t="s">
        <v>32</v>
      </c>
      <c r="G15" s="1" t="s">
        <v>42</v>
      </c>
      <c r="H15" s="1" t="s">
        <v>58</v>
      </c>
    </row>
    <row r="16" spans="1:10">
      <c r="A16" t="s">
        <v>50</v>
      </c>
      <c r="B16" s="2">
        <f t="shared" ref="B16:H16" si="2">+(B2 - B$14) / (B$13 - B$14)</f>
        <v>9.9746138019384811E-2</v>
      </c>
      <c r="C16" s="2">
        <f t="shared" si="2"/>
        <v>6.190800470500836E-4</v>
      </c>
      <c r="D16" s="2">
        <f t="shared" si="2"/>
        <v>6.8008284645584101E-4</v>
      </c>
      <c r="E16" s="2">
        <f t="shared" si="2"/>
        <v>0.8673490197796333</v>
      </c>
      <c r="F16" s="2">
        <f t="shared" si="2"/>
        <v>0.86788720577658918</v>
      </c>
      <c r="G16" s="2">
        <f t="shared" si="2"/>
        <v>5.453006227244174E-2</v>
      </c>
      <c r="H16" s="2">
        <f t="shared" si="2"/>
        <v>2.8499851057515002E-3</v>
      </c>
    </row>
    <row r="17" spans="1:10">
      <c r="A17" t="s">
        <v>72</v>
      </c>
      <c r="B17" s="2">
        <f t="shared" ref="B17:H23" si="3">+(B3 - B$14) / (B$13 - B$14)</f>
        <v>0.10286969552898845</v>
      </c>
      <c r="C17" s="2">
        <f t="shared" si="3"/>
        <v>1.3040339753280783E-2</v>
      </c>
      <c r="D17" s="2">
        <f t="shared" si="3"/>
        <v>1.3023005844678011E-2</v>
      </c>
      <c r="E17" s="2">
        <f t="shared" si="3"/>
        <v>1</v>
      </c>
      <c r="F17" s="2">
        <f t="shared" si="3"/>
        <v>1</v>
      </c>
      <c r="G17" s="2">
        <f t="shared" si="3"/>
        <v>5.8566169414207295E-2</v>
      </c>
      <c r="H17" s="2">
        <f t="shared" si="3"/>
        <v>2.8500723788829783E-3</v>
      </c>
    </row>
    <row r="18" spans="1:10">
      <c r="A18" t="s">
        <v>52</v>
      </c>
      <c r="B18" s="2">
        <f t="shared" si="3"/>
        <v>0</v>
      </c>
      <c r="C18" s="2">
        <f t="shared" si="3"/>
        <v>0</v>
      </c>
      <c r="D18" s="2">
        <f t="shared" si="3"/>
        <v>0</v>
      </c>
      <c r="E18" s="2">
        <f t="shared" si="3"/>
        <v>0</v>
      </c>
      <c r="F18" s="2">
        <f t="shared" si="3"/>
        <v>0</v>
      </c>
      <c r="G18" s="2">
        <f t="shared" si="3"/>
        <v>4.7030210088343849E-2</v>
      </c>
      <c r="H18" s="2">
        <f t="shared" si="3"/>
        <v>3.0081311958550487E-6</v>
      </c>
    </row>
    <row r="19" spans="1:10">
      <c r="A19" t="s">
        <v>54</v>
      </c>
      <c r="B19" s="2">
        <f t="shared" si="3"/>
        <v>0.45453013708016693</v>
      </c>
      <c r="C19" s="2">
        <f t="shared" si="3"/>
        <v>1.8622060238805982E-3</v>
      </c>
      <c r="D19" s="2">
        <f t="shared" si="3"/>
        <v>1.8597306812416644E-3</v>
      </c>
      <c r="E19" s="2">
        <f t="shared" si="3"/>
        <v>5.2082874894270493E-4</v>
      </c>
      <c r="F19" s="2">
        <f t="shared" si="3"/>
        <v>1.0912260926597649E-3</v>
      </c>
      <c r="G19" s="2">
        <f t="shared" si="3"/>
        <v>0.18357374352449718</v>
      </c>
      <c r="H19" s="2">
        <f t="shared" si="3"/>
        <v>8.9844743047133306E-6</v>
      </c>
    </row>
    <row r="20" spans="1:10">
      <c r="A20" t="s">
        <v>53</v>
      </c>
      <c r="B20" s="2">
        <f t="shared" si="3"/>
        <v>1</v>
      </c>
      <c r="C20" s="2">
        <f t="shared" si="3"/>
        <v>1.5879403206834643E-2</v>
      </c>
      <c r="D20" s="2">
        <f t="shared" si="3"/>
        <v>1.5920121178398094E-2</v>
      </c>
      <c r="E20" s="2">
        <f t="shared" si="3"/>
        <v>0.33667597150629719</v>
      </c>
      <c r="F20" s="2">
        <f t="shared" si="3"/>
        <v>0.35782383643411875</v>
      </c>
      <c r="G20" s="2">
        <f t="shared" si="3"/>
        <v>0.59221769036191252</v>
      </c>
      <c r="H20" s="2">
        <f t="shared" si="3"/>
        <v>1</v>
      </c>
    </row>
    <row r="21" spans="1:10">
      <c r="A21" t="s">
        <v>51</v>
      </c>
      <c r="B21" s="2">
        <f t="shared" si="3"/>
        <v>3.2630095895894495E-2</v>
      </c>
      <c r="C21" s="2">
        <f t="shared" si="3"/>
        <v>3.095400235250418E-5</v>
      </c>
      <c r="D21" s="2">
        <f t="shared" si="3"/>
        <v>9.2738569971251029E-5</v>
      </c>
      <c r="E21" s="2">
        <f t="shared" si="3"/>
        <v>0</v>
      </c>
      <c r="F21" s="2">
        <f t="shared" si="3"/>
        <v>0</v>
      </c>
      <c r="G21" s="2">
        <f t="shared" si="3"/>
        <v>4.3310995118598608E-2</v>
      </c>
      <c r="H21" s="2">
        <f t="shared" si="3"/>
        <v>2.129094582355521E-6</v>
      </c>
    </row>
    <row r="22" spans="1:10">
      <c r="A22" t="s">
        <v>48</v>
      </c>
      <c r="B22" s="2">
        <f t="shared" si="3"/>
        <v>2.5183398411530385E-2</v>
      </c>
      <c r="C22" s="2">
        <f t="shared" si="3"/>
        <v>1</v>
      </c>
      <c r="D22" s="2">
        <f t="shared" si="3"/>
        <v>1</v>
      </c>
      <c r="E22" s="2">
        <f t="shared" si="3"/>
        <v>0</v>
      </c>
      <c r="F22" s="2">
        <f t="shared" si="3"/>
        <v>0</v>
      </c>
      <c r="G22" s="2">
        <f t="shared" si="3"/>
        <v>0</v>
      </c>
      <c r="H22" s="2">
        <f t="shared" si="3"/>
        <v>0</v>
      </c>
    </row>
    <row r="23" spans="1:10">
      <c r="A23" t="s">
        <v>49</v>
      </c>
      <c r="B23" s="2">
        <f t="shared" si="3"/>
        <v>0.28076388145967507</v>
      </c>
      <c r="C23" s="2">
        <f t="shared" si="3"/>
        <v>8.9147526775212038E-3</v>
      </c>
      <c r="D23" s="2">
        <f t="shared" si="3"/>
        <v>8.9029027172400996E-3</v>
      </c>
      <c r="E23" s="2">
        <f t="shared" si="3"/>
        <v>4.0663986037364405E-4</v>
      </c>
      <c r="F23" s="2">
        <f t="shared" si="3"/>
        <v>3.879474992222558E-4</v>
      </c>
      <c r="G23" s="2">
        <f t="shared" si="3"/>
        <v>1</v>
      </c>
      <c r="H23" s="2">
        <f t="shared" si="3"/>
        <v>2.5233962728843573E-3</v>
      </c>
    </row>
    <row r="25" spans="1:10">
      <c r="A25" t="s">
        <v>120</v>
      </c>
    </row>
    <row r="26" spans="1:10" ht="118">
      <c r="A26" s="1" t="s">
        <v>56</v>
      </c>
      <c r="B26" s="1" t="s">
        <v>190</v>
      </c>
      <c r="C26" s="1" t="s">
        <v>2</v>
      </c>
      <c r="D26" s="1" t="s">
        <v>12</v>
      </c>
      <c r="E26" s="1" t="s">
        <v>22</v>
      </c>
      <c r="F26" s="1" t="s">
        <v>32</v>
      </c>
      <c r="G26" s="1" t="s">
        <v>42</v>
      </c>
      <c r="H26" s="1" t="s">
        <v>58</v>
      </c>
      <c r="J26" s="8" t="s">
        <v>65</v>
      </c>
    </row>
    <row r="27" spans="1:10">
      <c r="A27" t="s">
        <v>50</v>
      </c>
      <c r="B27" s="2">
        <f t="shared" ref="B27:H27" si="4">+ 1 - B16</f>
        <v>0.90025386198061519</v>
      </c>
      <c r="C27" s="2">
        <f t="shared" si="4"/>
        <v>0.99938091995294986</v>
      </c>
      <c r="D27" s="2">
        <f t="shared" si="4"/>
        <v>0.99931991715354418</v>
      </c>
      <c r="E27" s="2">
        <f t="shared" si="4"/>
        <v>0.1326509802203667</v>
      </c>
      <c r="F27" s="2">
        <f t="shared" si="4"/>
        <v>0.13211279422341082</v>
      </c>
      <c r="G27" s="2">
        <f t="shared" si="4"/>
        <v>0.94546993772755827</v>
      </c>
      <c r="H27" s="2">
        <f t="shared" si="4"/>
        <v>0.99715001489424848</v>
      </c>
      <c r="I27" s="2"/>
      <c r="J27" s="2">
        <f t="shared" ref="J27:J34" si="5">+SUM(B27:H27)</f>
        <v>5.1063384261526927</v>
      </c>
    </row>
    <row r="28" spans="1:10">
      <c r="A28" t="s">
        <v>72</v>
      </c>
      <c r="B28" s="2">
        <f t="shared" ref="B28:H28" si="6">+ 1 - B17</f>
        <v>0.8971303044710115</v>
      </c>
      <c r="C28" s="2">
        <f t="shared" si="6"/>
        <v>0.98695966024671922</v>
      </c>
      <c r="D28" s="2">
        <f t="shared" si="6"/>
        <v>0.98697699415532203</v>
      </c>
      <c r="E28" s="2">
        <f t="shared" si="6"/>
        <v>0</v>
      </c>
      <c r="F28" s="2">
        <f t="shared" si="6"/>
        <v>0</v>
      </c>
      <c r="G28" s="2">
        <f t="shared" si="6"/>
        <v>0.94143383058579266</v>
      </c>
      <c r="H28" s="2">
        <f t="shared" si="6"/>
        <v>0.99714992762111698</v>
      </c>
      <c r="I28" s="2"/>
      <c r="J28" s="2">
        <f t="shared" si="5"/>
        <v>4.8096507170799621</v>
      </c>
    </row>
    <row r="29" spans="1:10">
      <c r="A29" t="s">
        <v>52</v>
      </c>
      <c r="B29" s="2">
        <f t="shared" ref="B29:H29" si="7">+ 1 - B18</f>
        <v>1</v>
      </c>
      <c r="C29" s="2">
        <f t="shared" si="7"/>
        <v>1</v>
      </c>
      <c r="D29" s="2">
        <f t="shared" si="7"/>
        <v>1</v>
      </c>
      <c r="E29" s="2">
        <f t="shared" si="7"/>
        <v>1</v>
      </c>
      <c r="F29" s="2">
        <f t="shared" si="7"/>
        <v>1</v>
      </c>
      <c r="G29" s="2">
        <f t="shared" si="7"/>
        <v>0.95296978991165615</v>
      </c>
      <c r="H29" s="2">
        <f t="shared" si="7"/>
        <v>0.9999969918688042</v>
      </c>
      <c r="I29" s="2"/>
      <c r="J29" s="2">
        <f t="shared" si="5"/>
        <v>6.9529667817804608</v>
      </c>
    </row>
    <row r="30" spans="1:10">
      <c r="A30" t="s">
        <v>54</v>
      </c>
      <c r="B30" s="2">
        <f t="shared" ref="B30:H30" si="8">+ 1 - B19</f>
        <v>0.54546986291983313</v>
      </c>
      <c r="C30" s="2">
        <f t="shared" si="8"/>
        <v>0.99813779397611935</v>
      </c>
      <c r="D30" s="2">
        <f t="shared" si="8"/>
        <v>0.99814026931875832</v>
      </c>
      <c r="E30" s="2">
        <f t="shared" si="8"/>
        <v>0.99947917125105734</v>
      </c>
      <c r="F30" s="2">
        <f t="shared" si="8"/>
        <v>0.99890877390734023</v>
      </c>
      <c r="G30" s="2">
        <f t="shared" si="8"/>
        <v>0.81642625647550282</v>
      </c>
      <c r="H30" s="2">
        <f t="shared" si="8"/>
        <v>0.99999101552569525</v>
      </c>
      <c r="I30" s="2"/>
      <c r="J30" s="2">
        <f t="shared" si="5"/>
        <v>6.3565531433743061</v>
      </c>
    </row>
    <row r="31" spans="1:10">
      <c r="A31" t="s">
        <v>53</v>
      </c>
      <c r="B31" s="2">
        <f t="shared" ref="B31:H31" si="9">+ 1 - B20</f>
        <v>0</v>
      </c>
      <c r="C31" s="2">
        <f t="shared" si="9"/>
        <v>0.98412059679316533</v>
      </c>
      <c r="D31" s="2">
        <f t="shared" si="9"/>
        <v>0.98407987882160186</v>
      </c>
      <c r="E31" s="2">
        <f t="shared" si="9"/>
        <v>0.66332402849370276</v>
      </c>
      <c r="F31" s="2">
        <f t="shared" si="9"/>
        <v>0.64217616356588125</v>
      </c>
      <c r="G31" s="2">
        <f t="shared" si="9"/>
        <v>0.40778230963808748</v>
      </c>
      <c r="H31" s="2">
        <f t="shared" si="9"/>
        <v>0</v>
      </c>
      <c r="I31" s="2"/>
      <c r="J31" s="2">
        <f t="shared" si="5"/>
        <v>3.6814829773124389</v>
      </c>
    </row>
    <row r="32" spans="1:10" ht="16">
      <c r="A32" t="s">
        <v>51</v>
      </c>
      <c r="B32" s="2">
        <f t="shared" ref="B32:H32" si="10">+ 1 - B21</f>
        <v>0.9673699041041055</v>
      </c>
      <c r="C32" s="21">
        <f t="shared" si="10"/>
        <v>0.99996904599764747</v>
      </c>
      <c r="D32" s="2">
        <f t="shared" si="10"/>
        <v>0.99990726143002873</v>
      </c>
      <c r="E32" s="2">
        <f t="shared" si="10"/>
        <v>1</v>
      </c>
      <c r="F32" s="2">
        <f t="shared" si="10"/>
        <v>1</v>
      </c>
      <c r="G32" s="2">
        <f t="shared" si="10"/>
        <v>0.95668900488140141</v>
      </c>
      <c r="H32" s="2">
        <f t="shared" si="10"/>
        <v>0.9999978709054177</v>
      </c>
      <c r="I32" s="2"/>
      <c r="J32" s="2">
        <f t="shared" si="5"/>
        <v>6.9239330873186002</v>
      </c>
    </row>
    <row r="33" spans="1:10">
      <c r="A33" t="s">
        <v>48</v>
      </c>
      <c r="B33" s="2">
        <f t="shared" ref="B33:H33" si="11">+ 1 - B22</f>
        <v>0.97481660158846961</v>
      </c>
      <c r="C33" s="2">
        <f t="shared" si="11"/>
        <v>0</v>
      </c>
      <c r="D33" s="2">
        <f t="shared" si="11"/>
        <v>0</v>
      </c>
      <c r="E33" s="2">
        <f t="shared" si="11"/>
        <v>1</v>
      </c>
      <c r="F33" s="2">
        <f t="shared" si="11"/>
        <v>1</v>
      </c>
      <c r="G33" s="2">
        <f t="shared" si="11"/>
        <v>1</v>
      </c>
      <c r="H33" s="2">
        <f t="shared" si="11"/>
        <v>1</v>
      </c>
      <c r="I33" s="2"/>
      <c r="J33" s="2">
        <f t="shared" si="5"/>
        <v>4.9748166015884694</v>
      </c>
    </row>
    <row r="34" spans="1:10">
      <c r="A34" t="s">
        <v>49</v>
      </c>
      <c r="B34" s="2">
        <f t="shared" ref="B34:H34" si="12">+ 1 - B23</f>
        <v>0.71923611854032488</v>
      </c>
      <c r="C34" s="2">
        <f t="shared" si="12"/>
        <v>0.99108524732247882</v>
      </c>
      <c r="D34" s="2">
        <f t="shared" si="12"/>
        <v>0.99109709728275985</v>
      </c>
      <c r="E34" s="2">
        <f t="shared" si="12"/>
        <v>0.99959336013962641</v>
      </c>
      <c r="F34" s="2">
        <f t="shared" si="12"/>
        <v>0.99961205250077778</v>
      </c>
      <c r="G34" s="2">
        <f t="shared" si="12"/>
        <v>0</v>
      </c>
      <c r="H34" s="2">
        <f t="shared" si="12"/>
        <v>0.99747660372711566</v>
      </c>
      <c r="I34" s="2"/>
      <c r="J34" s="2">
        <f t="shared" si="5"/>
        <v>5.6981004795130836</v>
      </c>
    </row>
    <row r="36" spans="1:10" ht="18.5">
      <c r="A36" s="11" t="s">
        <v>179</v>
      </c>
    </row>
    <row r="37" spans="1:10">
      <c r="A37" s="9" t="str" cm="1">
        <f t="array" ref="A37:A44">_xlfn.SORTBY(A27:A34,J27:J34,1)</f>
        <v>Parquet (dask)</v>
      </c>
    </row>
    <row r="38" spans="1:10">
      <c r="A38" s="10" t="str">
        <v>Numpy (pandas)</v>
      </c>
    </row>
    <row r="39" spans="1:10">
      <c r="A39" s="10" t="str">
        <v>TensorFlow</v>
      </c>
    </row>
    <row r="40" spans="1:10">
      <c r="A40" s="10" t="str">
        <v>Numpy (native)</v>
      </c>
    </row>
    <row r="41" spans="1:10">
      <c r="A41" s="10" t="str">
        <v>Zarr</v>
      </c>
    </row>
    <row r="42" spans="1:10">
      <c r="A42" s="10" t="str">
        <v>Parquet (native)</v>
      </c>
    </row>
    <row r="43" spans="1:10">
      <c r="A43" s="10" t="str">
        <v>PyTorch</v>
      </c>
    </row>
    <row r="44" spans="1:10">
      <c r="A44" s="6" t="str">
        <v>Pandas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F560-3284-4697-B922-622BF945C754}">
  <dimension ref="A1:J44"/>
  <sheetViews>
    <sheetView topLeftCell="A33" workbookViewId="0">
      <selection activeCell="C30" sqref="C30"/>
    </sheetView>
  </sheetViews>
  <sheetFormatPr defaultRowHeight="16"/>
  <cols>
    <col min="1" max="1" width="26.26953125" style="7" customWidth="1"/>
    <col min="2" max="2" width="13.36328125" style="7" customWidth="1"/>
    <col min="3" max="7" width="8.90625" style="7" bestFit="1" customWidth="1"/>
    <col min="8" max="8" width="10.08984375" style="7" bestFit="1" customWidth="1"/>
    <col min="9" max="9" width="8.7265625" style="7"/>
    <col min="10" max="10" width="11.7265625" style="7" bestFit="1" customWidth="1"/>
    <col min="11" max="16384" width="8.7265625" style="7"/>
  </cols>
  <sheetData>
    <row r="1" spans="1:10" s="20" customFormat="1" ht="127">
      <c r="A1" s="20" t="s">
        <v>56</v>
      </c>
      <c r="B1" s="20" t="s">
        <v>190</v>
      </c>
      <c r="C1" s="20" t="s">
        <v>2</v>
      </c>
      <c r="D1" s="20" t="s">
        <v>12</v>
      </c>
      <c r="E1" s="20" t="s">
        <v>22</v>
      </c>
      <c r="F1" s="20" t="s">
        <v>32</v>
      </c>
      <c r="G1" s="20" t="s">
        <v>42</v>
      </c>
      <c r="H1" s="20" t="s">
        <v>58</v>
      </c>
      <c r="J1" s="20" t="s">
        <v>127</v>
      </c>
    </row>
    <row r="2" spans="1:10">
      <c r="A2" s="7" t="s">
        <v>50</v>
      </c>
      <c r="B2" s="21">
        <v>1.1238163152587501E-2</v>
      </c>
      <c r="C2" s="21">
        <v>0</v>
      </c>
      <c r="D2" s="21">
        <v>5.56922678409532E-3</v>
      </c>
      <c r="E2" s="21">
        <v>0</v>
      </c>
      <c r="F2" s="21">
        <v>2.2017873332469801E-3</v>
      </c>
      <c r="G2" s="21">
        <v>3.4867059905021598E-2</v>
      </c>
      <c r="H2" s="21">
        <v>4.8107529995802999E-2</v>
      </c>
      <c r="J2" s="7">
        <f>+ 'Read(Initial)'!$B$2 / B2</f>
        <v>12757.870870412216</v>
      </c>
    </row>
    <row r="3" spans="1:10">
      <c r="A3" s="7" t="s">
        <v>72</v>
      </c>
      <c r="B3" s="21">
        <v>1.1238163152587501E-2</v>
      </c>
      <c r="C3" s="21">
        <v>0</v>
      </c>
      <c r="D3" s="21">
        <v>5.56922678409532E-3</v>
      </c>
      <c r="E3" s="21">
        <v>0</v>
      </c>
      <c r="F3" s="21">
        <v>2.2017873332469801E-3</v>
      </c>
      <c r="G3" s="21">
        <v>3.4867059905021598E-2</v>
      </c>
      <c r="H3" s="21">
        <v>4.8107529995802999E-2</v>
      </c>
      <c r="J3" s="7">
        <f>+ 'Read(Initial)'!$B$2 / B3</f>
        <v>12757.870870412216</v>
      </c>
    </row>
    <row r="4" spans="1:10">
      <c r="A4" s="7" t="s">
        <v>52</v>
      </c>
      <c r="B4" s="21">
        <v>0.265901339706688</v>
      </c>
      <c r="C4" s="21">
        <v>0</v>
      </c>
      <c r="D4" s="21">
        <v>2.0000000000000001E-4</v>
      </c>
      <c r="E4" s="21">
        <v>0</v>
      </c>
      <c r="F4" s="21">
        <v>1E-4</v>
      </c>
      <c r="G4" s="21">
        <v>5.9338692665100098E-2</v>
      </c>
      <c r="H4" s="21">
        <v>1404.06971692714</v>
      </c>
      <c r="J4" s="7">
        <f>+ 'Read(Initial)'!$B$2 / B4</f>
        <v>539.20388095633871</v>
      </c>
    </row>
    <row r="5" spans="1:10">
      <c r="A5" s="7" t="s">
        <v>54</v>
      </c>
      <c r="B5" s="21">
        <v>0.723868527548713</v>
      </c>
      <c r="C5" s="21">
        <v>4.8999999999999998E-3</v>
      </c>
      <c r="D5" s="21">
        <v>4.8999999999999998E-3</v>
      </c>
      <c r="E5" s="21">
        <v>3.0000000000000001E-3</v>
      </c>
      <c r="F5" s="21">
        <v>3.0000000000000001E-3</v>
      </c>
      <c r="G5" s="21">
        <v>7.47609306335449E-2</v>
      </c>
      <c r="H5" s="21">
        <v>4.1267997698783798</v>
      </c>
      <c r="J5" s="7">
        <f>+ 'Read(Initial)'!$B$2 / B5</f>
        <v>198.06778284291067</v>
      </c>
    </row>
    <row r="6" spans="1:10" ht="15.5" customHeight="1">
      <c r="A6" s="7" t="s">
        <v>53</v>
      </c>
      <c r="B6" s="21">
        <v>2.5966026569163601E-2</v>
      </c>
      <c r="C6" s="21">
        <v>3.3999999999999998E-3</v>
      </c>
      <c r="D6" s="21">
        <v>3.3999999999999998E-3</v>
      </c>
      <c r="E6" s="21">
        <v>8.3999999999999995E-3</v>
      </c>
      <c r="F6" s="21">
        <v>8.3999999999999995E-3</v>
      </c>
      <c r="G6" s="21">
        <v>0.13849506235122599</v>
      </c>
      <c r="H6" s="21">
        <v>0.15166192140579199</v>
      </c>
      <c r="J6" s="7">
        <f>+ 'Read(Initial)'!$B$2 / B6</f>
        <v>5521.6393597780361</v>
      </c>
    </row>
    <row r="7" spans="1:10">
      <c r="A7" s="7" t="s">
        <v>51</v>
      </c>
      <c r="B7" s="21">
        <v>0.32628959743070002</v>
      </c>
      <c r="C7" s="21">
        <v>0.1158</v>
      </c>
      <c r="D7" s="21">
        <v>0.1148</v>
      </c>
      <c r="E7" s="21">
        <v>0.126</v>
      </c>
      <c r="F7" s="21">
        <v>0.12590000000000001</v>
      </c>
      <c r="G7" s="21">
        <v>5.4391270923614503E-2</v>
      </c>
      <c r="H7" s="21">
        <v>6.7600019931793195E-2</v>
      </c>
      <c r="J7" s="7">
        <f>+ 'Read(Initial)'!$B$2 / B7</f>
        <v>439.41037486427103</v>
      </c>
    </row>
    <row r="8" spans="1:10">
      <c r="A8" s="7" t="s">
        <v>48</v>
      </c>
      <c r="B8" s="21">
        <v>6.6453028562587793E-2</v>
      </c>
      <c r="C8" s="21">
        <v>6.1000000000000004E-3</v>
      </c>
      <c r="D8" s="21">
        <v>6.3E-3</v>
      </c>
      <c r="E8" s="21">
        <v>2.3999999999999998E-3</v>
      </c>
      <c r="F8" s="21">
        <v>2.5000000000000001E-3</v>
      </c>
      <c r="G8" s="21">
        <v>0.25516914730071999</v>
      </c>
      <c r="H8" s="21">
        <v>0.28805776367187502</v>
      </c>
      <c r="J8" s="7">
        <f>+ 'Read(Initial)'!$B$2 / B8</f>
        <v>2157.5395045584769</v>
      </c>
    </row>
    <row r="9" spans="1:10">
      <c r="A9" s="7" t="s">
        <v>49</v>
      </c>
      <c r="B9" s="21">
        <v>4.9043175770030902E-2</v>
      </c>
      <c r="C9" s="21">
        <v>0.1595</v>
      </c>
      <c r="D9" s="21">
        <v>0.15740000000000001</v>
      </c>
      <c r="E9" s="21">
        <v>4.99E-2</v>
      </c>
      <c r="F9" s="21">
        <v>4.9099999999999998E-2</v>
      </c>
      <c r="G9" s="21">
        <v>0.17709987249374301</v>
      </c>
      <c r="H9" s="21">
        <v>0.208976102733612</v>
      </c>
      <c r="J9" s="7">
        <f>+ 'Read(Initial)'!$B$2 / B9</f>
        <v>2923.4451495074063</v>
      </c>
    </row>
    <row r="10" spans="1:10">
      <c r="B10" s="21"/>
      <c r="C10" s="21"/>
      <c r="D10" s="21"/>
      <c r="E10" s="21"/>
      <c r="F10" s="21"/>
      <c r="G10" s="21"/>
      <c r="H10" s="21"/>
    </row>
    <row r="11" spans="1:10">
      <c r="B11" s="21"/>
      <c r="C11" s="21"/>
      <c r="D11" s="21"/>
      <c r="E11" s="21"/>
      <c r="F11" s="21"/>
      <c r="G11" s="21"/>
      <c r="H11" s="21"/>
    </row>
    <row r="12" spans="1:10">
      <c r="A12" s="7" t="s">
        <v>66</v>
      </c>
      <c r="B12" s="21"/>
      <c r="C12" s="21"/>
      <c r="D12" s="21"/>
      <c r="E12" s="21"/>
      <c r="F12" s="21"/>
      <c r="G12" s="21"/>
      <c r="H12" s="21"/>
    </row>
    <row r="13" spans="1:10">
      <c r="A13" s="7" t="s">
        <v>67</v>
      </c>
      <c r="B13" s="21">
        <f t="shared" ref="B13:H13" si="0">+MAX(B2:B9)</f>
        <v>0.723868527548713</v>
      </c>
      <c r="C13" s="21">
        <f t="shared" si="0"/>
        <v>0.1595</v>
      </c>
      <c r="D13" s="21">
        <f t="shared" si="0"/>
        <v>0.15740000000000001</v>
      </c>
      <c r="E13" s="21">
        <f t="shared" si="0"/>
        <v>0.126</v>
      </c>
      <c r="F13" s="21">
        <f t="shared" si="0"/>
        <v>0.12590000000000001</v>
      </c>
      <c r="G13" s="21">
        <f t="shared" si="0"/>
        <v>0.25516914730071999</v>
      </c>
      <c r="H13" s="21">
        <f t="shared" si="0"/>
        <v>1404.06971692714</v>
      </c>
    </row>
    <row r="14" spans="1:10">
      <c r="A14" s="7" t="s">
        <v>68</v>
      </c>
      <c r="B14" s="21">
        <f t="shared" ref="B14:H14" si="1">+MIN(B2:B9)</f>
        <v>1.1238163152587501E-2</v>
      </c>
      <c r="C14" s="21">
        <f t="shared" si="1"/>
        <v>0</v>
      </c>
      <c r="D14" s="21">
        <f t="shared" si="1"/>
        <v>2.0000000000000001E-4</v>
      </c>
      <c r="E14" s="21">
        <f t="shared" si="1"/>
        <v>0</v>
      </c>
      <c r="F14" s="21">
        <f t="shared" si="1"/>
        <v>1E-4</v>
      </c>
      <c r="G14" s="21">
        <f t="shared" si="1"/>
        <v>3.4867059905021598E-2</v>
      </c>
      <c r="H14" s="21">
        <f t="shared" si="1"/>
        <v>4.8107529995802999E-2</v>
      </c>
    </row>
    <row r="15" spans="1:10" ht="127">
      <c r="A15" s="20" t="s">
        <v>56</v>
      </c>
      <c r="B15" s="20" t="s">
        <v>190</v>
      </c>
      <c r="C15" s="20" t="s">
        <v>2</v>
      </c>
      <c r="D15" s="20" t="s">
        <v>12</v>
      </c>
      <c r="E15" s="20" t="s">
        <v>22</v>
      </c>
      <c r="F15" s="20" t="s">
        <v>32</v>
      </c>
      <c r="G15" s="20" t="s">
        <v>42</v>
      </c>
      <c r="H15" s="20" t="s">
        <v>58</v>
      </c>
    </row>
    <row r="16" spans="1:10">
      <c r="A16" s="7" t="s">
        <v>50</v>
      </c>
      <c r="B16" s="21">
        <f t="shared" ref="B16:H23" si="2">+(B2 - B$14) / (B$13 - B$14)</f>
        <v>0</v>
      </c>
      <c r="C16" s="21">
        <f t="shared" si="2"/>
        <v>0</v>
      </c>
      <c r="D16" s="21">
        <f t="shared" si="2"/>
        <v>3.4155386667273031E-2</v>
      </c>
      <c r="E16" s="21">
        <f t="shared" si="2"/>
        <v>0</v>
      </c>
      <c r="F16" s="21">
        <f t="shared" si="2"/>
        <v>1.6707371488449762E-2</v>
      </c>
      <c r="G16" s="21">
        <f t="shared" si="2"/>
        <v>0</v>
      </c>
      <c r="H16" s="21">
        <f t="shared" si="2"/>
        <v>0</v>
      </c>
    </row>
    <row r="17" spans="1:10">
      <c r="A17" s="7" t="s">
        <v>72</v>
      </c>
      <c r="B17" s="21">
        <f t="shared" si="2"/>
        <v>0</v>
      </c>
      <c r="C17" s="21">
        <f t="shared" si="2"/>
        <v>0</v>
      </c>
      <c r="D17" s="21">
        <f t="shared" si="2"/>
        <v>3.4155386667273031E-2</v>
      </c>
      <c r="E17" s="21">
        <f t="shared" si="2"/>
        <v>0</v>
      </c>
      <c r="F17" s="21">
        <f t="shared" si="2"/>
        <v>1.6707371488449762E-2</v>
      </c>
      <c r="G17" s="21">
        <f t="shared" si="2"/>
        <v>0</v>
      </c>
      <c r="H17" s="21">
        <f t="shared" si="2"/>
        <v>0</v>
      </c>
    </row>
    <row r="18" spans="1:10">
      <c r="A18" s="7" t="s">
        <v>52</v>
      </c>
      <c r="B18" s="21">
        <f t="shared" si="2"/>
        <v>0.35735661750801068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0.11108216471922695</v>
      </c>
      <c r="H18" s="21">
        <f t="shared" si="2"/>
        <v>1</v>
      </c>
    </row>
    <row r="19" spans="1:10">
      <c r="A19" s="7" t="s">
        <v>54</v>
      </c>
      <c r="B19" s="21">
        <f t="shared" si="2"/>
        <v>1</v>
      </c>
      <c r="C19" s="21">
        <f t="shared" si="2"/>
        <v>3.0721003134796237E-2</v>
      </c>
      <c r="D19" s="21">
        <f t="shared" si="2"/>
        <v>2.989821882951654E-2</v>
      </c>
      <c r="E19" s="21">
        <f t="shared" si="2"/>
        <v>2.3809523809523808E-2</v>
      </c>
      <c r="F19" s="21">
        <f t="shared" si="2"/>
        <v>2.3052464228934814E-2</v>
      </c>
      <c r="G19" s="21">
        <f t="shared" si="2"/>
        <v>0.18108712087174833</v>
      </c>
      <c r="H19" s="21">
        <f t="shared" si="2"/>
        <v>2.9050067410528514E-3</v>
      </c>
    </row>
    <row r="20" spans="1:10">
      <c r="A20" s="7" t="s">
        <v>53</v>
      </c>
      <c r="B20" s="21">
        <f t="shared" si="2"/>
        <v>2.0666904123649455E-2</v>
      </c>
      <c r="C20" s="21">
        <f t="shared" si="2"/>
        <v>2.1316614420062694E-2</v>
      </c>
      <c r="D20" s="21">
        <f t="shared" si="2"/>
        <v>2.035623409669211E-2</v>
      </c>
      <c r="E20" s="21">
        <f t="shared" si="2"/>
        <v>6.6666666666666666E-2</v>
      </c>
      <c r="F20" s="21">
        <f t="shared" si="2"/>
        <v>6.597774244833067E-2</v>
      </c>
      <c r="G20" s="21">
        <f t="shared" si="2"/>
        <v>0.47039047006427881</v>
      </c>
      <c r="H20" s="21">
        <f t="shared" si="2"/>
        <v>7.3755553843970361E-5</v>
      </c>
    </row>
    <row r="21" spans="1:10">
      <c r="A21" s="7" t="s">
        <v>51</v>
      </c>
      <c r="B21" s="21">
        <f t="shared" si="2"/>
        <v>0.4420965622831457</v>
      </c>
      <c r="C21" s="21">
        <f t="shared" si="2"/>
        <v>0.72601880877742941</v>
      </c>
      <c r="D21" s="21">
        <f t="shared" si="2"/>
        <v>0.7290076335877862</v>
      </c>
      <c r="E21" s="21">
        <f t="shared" si="2"/>
        <v>1</v>
      </c>
      <c r="F21" s="21">
        <f t="shared" si="2"/>
        <v>1</v>
      </c>
      <c r="G21" s="21">
        <f t="shared" si="2"/>
        <v>8.8624720942948876E-2</v>
      </c>
      <c r="H21" s="21">
        <f t="shared" si="2"/>
        <v>1.3883326157892855E-5</v>
      </c>
    </row>
    <row r="22" spans="1:10">
      <c r="A22" s="7" t="s">
        <v>48</v>
      </c>
      <c r="B22" s="21">
        <f t="shared" si="2"/>
        <v>7.7480371548283258E-2</v>
      </c>
      <c r="C22" s="21">
        <f t="shared" si="2"/>
        <v>3.8244514106583076E-2</v>
      </c>
      <c r="D22" s="21">
        <f t="shared" si="2"/>
        <v>3.8804071246819338E-2</v>
      </c>
      <c r="E22" s="21">
        <f t="shared" si="2"/>
        <v>1.9047619047619046E-2</v>
      </c>
      <c r="F22" s="21">
        <f t="shared" si="2"/>
        <v>1.9077901430842606E-2</v>
      </c>
      <c r="G22" s="21">
        <f t="shared" si="2"/>
        <v>1</v>
      </c>
      <c r="H22" s="21">
        <f t="shared" si="2"/>
        <v>1.7090209443364717E-4</v>
      </c>
    </row>
    <row r="23" spans="1:10">
      <c r="A23" s="7" t="s">
        <v>49</v>
      </c>
      <c r="B23" s="21">
        <f t="shared" si="2"/>
        <v>5.3049960408968706E-2</v>
      </c>
      <c r="C23" s="21">
        <f t="shared" si="2"/>
        <v>1</v>
      </c>
      <c r="D23" s="21">
        <f t="shared" si="2"/>
        <v>1</v>
      </c>
      <c r="E23" s="21">
        <f t="shared" si="2"/>
        <v>0.39603174603174601</v>
      </c>
      <c r="F23" s="21">
        <f t="shared" si="2"/>
        <v>0.38950715421303644</v>
      </c>
      <c r="G23" s="21">
        <f t="shared" si="2"/>
        <v>0.64562625924305539</v>
      </c>
      <c r="H23" s="21">
        <f t="shared" si="2"/>
        <v>1.1457699202142793E-4</v>
      </c>
    </row>
    <row r="25" spans="1:10">
      <c r="A25" s="7" t="s">
        <v>121</v>
      </c>
    </row>
    <row r="26" spans="1:10" ht="127">
      <c r="A26" s="20" t="s">
        <v>56</v>
      </c>
      <c r="B26" s="20" t="s">
        <v>190</v>
      </c>
      <c r="C26" s="20" t="s">
        <v>2</v>
      </c>
      <c r="D26" s="20" t="s">
        <v>12</v>
      </c>
      <c r="E26" s="20" t="s">
        <v>22</v>
      </c>
      <c r="F26" s="20" t="s">
        <v>32</v>
      </c>
      <c r="G26" s="20" t="s">
        <v>42</v>
      </c>
      <c r="H26" s="20" t="s">
        <v>58</v>
      </c>
      <c r="J26" s="23" t="s">
        <v>65</v>
      </c>
    </row>
    <row r="27" spans="1:10">
      <c r="A27" s="7" t="s">
        <v>50</v>
      </c>
      <c r="B27" s="21">
        <f t="shared" ref="B27:H28" si="3">+ 1 - B16</f>
        <v>1</v>
      </c>
      <c r="C27" s="21">
        <f t="shared" si="3"/>
        <v>1</v>
      </c>
      <c r="D27" s="21">
        <f t="shared" si="3"/>
        <v>0.96584461333272698</v>
      </c>
      <c r="E27" s="21">
        <f t="shared" si="3"/>
        <v>1</v>
      </c>
      <c r="F27" s="21">
        <f t="shared" si="3"/>
        <v>0.98329262851155019</v>
      </c>
      <c r="G27" s="21">
        <f t="shared" si="3"/>
        <v>1</v>
      </c>
      <c r="H27" s="21">
        <f t="shared" si="3"/>
        <v>1</v>
      </c>
      <c r="I27" s="21"/>
      <c r="J27" s="21">
        <f t="shared" ref="J27:J34" si="4">+SUM(B27:H27)</f>
        <v>6.9491372418442774</v>
      </c>
    </row>
    <row r="28" spans="1:10">
      <c r="A28" s="7" t="s">
        <v>72</v>
      </c>
      <c r="B28" s="21">
        <f t="shared" si="3"/>
        <v>1</v>
      </c>
      <c r="C28" s="21">
        <f t="shared" si="3"/>
        <v>1</v>
      </c>
      <c r="D28" s="21">
        <f t="shared" si="3"/>
        <v>0.96584461333272698</v>
      </c>
      <c r="E28" s="21">
        <f t="shared" si="3"/>
        <v>1</v>
      </c>
      <c r="F28" s="21">
        <f t="shared" si="3"/>
        <v>0.98329262851155019</v>
      </c>
      <c r="G28" s="21">
        <f t="shared" si="3"/>
        <v>1</v>
      </c>
      <c r="H28" s="21">
        <f t="shared" si="3"/>
        <v>1</v>
      </c>
      <c r="I28" s="21"/>
      <c r="J28" s="21">
        <f t="shared" si="4"/>
        <v>6.9491372418442774</v>
      </c>
    </row>
    <row r="29" spans="1:10">
      <c r="A29" s="7" t="s">
        <v>52</v>
      </c>
      <c r="B29" s="21">
        <f t="shared" ref="B29:H34" si="5">+ 1 - B18</f>
        <v>0.64264338249198927</v>
      </c>
      <c r="C29" s="21">
        <f t="shared" si="5"/>
        <v>1</v>
      </c>
      <c r="D29" s="21">
        <f t="shared" si="5"/>
        <v>1</v>
      </c>
      <c r="E29" s="21">
        <f t="shared" si="5"/>
        <v>1</v>
      </c>
      <c r="F29" s="21">
        <f t="shared" si="5"/>
        <v>1</v>
      </c>
      <c r="G29" s="21">
        <f t="shared" si="5"/>
        <v>0.88891783528077306</v>
      </c>
      <c r="H29" s="21">
        <f t="shared" si="5"/>
        <v>0</v>
      </c>
      <c r="I29" s="21"/>
      <c r="J29" s="21">
        <f t="shared" si="4"/>
        <v>5.5315612177727624</v>
      </c>
    </row>
    <row r="30" spans="1:10">
      <c r="A30" s="7" t="s">
        <v>54</v>
      </c>
      <c r="B30" s="21">
        <f t="shared" si="5"/>
        <v>0</v>
      </c>
      <c r="C30" s="21">
        <f t="shared" si="5"/>
        <v>0.9692789968652038</v>
      </c>
      <c r="D30" s="21">
        <f t="shared" si="5"/>
        <v>0.97010178117048351</v>
      </c>
      <c r="E30" s="21">
        <f t="shared" si="5"/>
        <v>0.97619047619047616</v>
      </c>
      <c r="F30" s="21">
        <f t="shared" si="5"/>
        <v>0.97694753577106519</v>
      </c>
      <c r="G30" s="21">
        <f t="shared" si="5"/>
        <v>0.81891287912825161</v>
      </c>
      <c r="H30" s="21">
        <f t="shared" si="5"/>
        <v>0.99709499325894713</v>
      </c>
      <c r="I30" s="21"/>
      <c r="J30" s="21">
        <f t="shared" si="4"/>
        <v>5.7085266623844273</v>
      </c>
    </row>
    <row r="31" spans="1:10">
      <c r="A31" s="7" t="s">
        <v>53</v>
      </c>
      <c r="B31" s="21">
        <f t="shared" si="5"/>
        <v>0.97933309587635053</v>
      </c>
      <c r="C31" s="21">
        <f t="shared" si="5"/>
        <v>0.97868338557993728</v>
      </c>
      <c r="D31" s="21">
        <f t="shared" si="5"/>
        <v>0.97964376590330793</v>
      </c>
      <c r="E31" s="21">
        <f t="shared" si="5"/>
        <v>0.93333333333333335</v>
      </c>
      <c r="F31" s="21">
        <f t="shared" si="5"/>
        <v>0.93402225755166934</v>
      </c>
      <c r="G31" s="21">
        <f t="shared" si="5"/>
        <v>0.52960952993572119</v>
      </c>
      <c r="H31" s="21">
        <f t="shared" si="5"/>
        <v>0.99992624444615608</v>
      </c>
      <c r="I31" s="21"/>
      <c r="J31" s="21">
        <f t="shared" si="4"/>
        <v>6.334551612626476</v>
      </c>
    </row>
    <row r="32" spans="1:10">
      <c r="A32" s="7" t="s">
        <v>51</v>
      </c>
      <c r="B32" s="21">
        <f t="shared" si="5"/>
        <v>0.55790343771685436</v>
      </c>
      <c r="C32" s="21">
        <f t="shared" si="5"/>
        <v>0.27398119122257059</v>
      </c>
      <c r="D32" s="21">
        <f t="shared" si="5"/>
        <v>0.2709923664122138</v>
      </c>
      <c r="E32" s="21">
        <f t="shared" si="5"/>
        <v>0</v>
      </c>
      <c r="F32" s="21">
        <f t="shared" si="5"/>
        <v>0</v>
      </c>
      <c r="G32" s="21">
        <f t="shared" si="5"/>
        <v>0.91137527905705107</v>
      </c>
      <c r="H32" s="21">
        <f t="shared" si="5"/>
        <v>0.99998611667384207</v>
      </c>
      <c r="I32" s="21"/>
      <c r="J32" s="21">
        <f t="shared" si="4"/>
        <v>3.0142383910825314</v>
      </c>
    </row>
    <row r="33" spans="1:10">
      <c r="A33" s="7" t="s">
        <v>48</v>
      </c>
      <c r="B33" s="21">
        <f t="shared" si="5"/>
        <v>0.92251962845171676</v>
      </c>
      <c r="C33" s="21">
        <f t="shared" si="5"/>
        <v>0.96175548589341697</v>
      </c>
      <c r="D33" s="21">
        <f t="shared" si="5"/>
        <v>0.96119592875318061</v>
      </c>
      <c r="E33" s="21">
        <f t="shared" si="5"/>
        <v>0.98095238095238091</v>
      </c>
      <c r="F33" s="21">
        <f t="shared" si="5"/>
        <v>0.98092209856915735</v>
      </c>
      <c r="G33" s="21">
        <f t="shared" si="5"/>
        <v>0</v>
      </c>
      <c r="H33" s="21">
        <f t="shared" si="5"/>
        <v>0.9998290979055664</v>
      </c>
      <c r="I33" s="21"/>
      <c r="J33" s="21">
        <f t="shared" si="4"/>
        <v>5.8071746205254193</v>
      </c>
    </row>
    <row r="34" spans="1:10">
      <c r="A34" s="7" t="s">
        <v>49</v>
      </c>
      <c r="B34" s="21">
        <f t="shared" si="5"/>
        <v>0.9469500395910313</v>
      </c>
      <c r="C34" s="21">
        <f t="shared" si="5"/>
        <v>0</v>
      </c>
      <c r="D34" s="21">
        <f t="shared" si="5"/>
        <v>0</v>
      </c>
      <c r="E34" s="21">
        <f t="shared" si="5"/>
        <v>0.60396825396825404</v>
      </c>
      <c r="F34" s="21">
        <f t="shared" si="5"/>
        <v>0.61049284578696361</v>
      </c>
      <c r="G34" s="21">
        <f t="shared" si="5"/>
        <v>0.35437374075694461</v>
      </c>
      <c r="H34" s="21">
        <f t="shared" si="5"/>
        <v>0.99988542300797856</v>
      </c>
      <c r="I34" s="21"/>
      <c r="J34" s="21">
        <f t="shared" si="4"/>
        <v>3.5156703031111718</v>
      </c>
    </row>
    <row r="36" spans="1:10">
      <c r="A36" s="24" t="s">
        <v>179</v>
      </c>
    </row>
    <row r="37" spans="1:10">
      <c r="A37" s="25" t="str" cm="1">
        <f t="array" ref="A37:A44">_xlfn.SORTBY(A2:A9,C2:C9,1)</f>
        <v>Numpy (native)</v>
      </c>
    </row>
    <row r="38" spans="1:10">
      <c r="A38" s="26" t="str">
        <v>Numpy (pandas)</v>
      </c>
    </row>
    <row r="39" spans="1:10">
      <c r="A39" s="26" t="str">
        <v>Pandas</v>
      </c>
    </row>
    <row r="40" spans="1:10">
      <c r="A40" s="26" t="str">
        <v>Parquet (dask)</v>
      </c>
    </row>
    <row r="41" spans="1:10">
      <c r="A41" s="26" t="str">
        <v>Parquet (native)</v>
      </c>
    </row>
    <row r="42" spans="1:10">
      <c r="A42" s="26" t="str">
        <v>TensorFlow</v>
      </c>
    </row>
    <row r="43" spans="1:10">
      <c r="A43" s="26" t="str">
        <v>PyTorch</v>
      </c>
    </row>
    <row r="44" spans="1:10">
      <c r="A44" s="26" t="str">
        <v>Zarr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Evaluation</vt:lpstr>
      <vt:lpstr>Details</vt:lpstr>
      <vt:lpstr>Notes</vt:lpstr>
      <vt:lpstr>Read(Initial)</vt:lpstr>
      <vt:lpstr>Sizes</vt:lpstr>
      <vt:lpstr>Write_Raw</vt:lpstr>
      <vt:lpstr>Read_Raw</vt:lpstr>
      <vt:lpstr>Write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wood</cp:lastModifiedBy>
  <dcterms:modified xsi:type="dcterms:W3CDTF">2025-06-04T17:33:35Z</dcterms:modified>
</cp:coreProperties>
</file>