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k\Google Drive\Github\Investment-Property-Calculator\"/>
    </mc:Choice>
  </mc:AlternateContent>
  <xr:revisionPtr revIDLastSave="0" documentId="13_ncr:1_{6B9870D5-C319-45B4-BD1D-46B4069681BA}" xr6:coauthVersionLast="45" xr6:coauthVersionMax="45" xr10:uidLastSave="{00000000-0000-0000-0000-000000000000}"/>
  <bookViews>
    <workbookView xWindow="-108" yWindow="-108" windowWidth="23256" windowHeight="12576" xr2:uid="{029C5E57-CA9F-4B1C-9846-F32A59C4D7DF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20" i="1" s="1"/>
  <c r="C22" i="1" s="1"/>
  <c r="C14" i="1"/>
  <c r="F3" i="1"/>
  <c r="C19" i="1"/>
  <c r="C9" i="1"/>
  <c r="C15" i="1"/>
  <c r="F2" i="1"/>
  <c r="C17" i="1" l="1"/>
  <c r="C21" i="1" s="1"/>
  <c r="F4" i="1" s="1"/>
  <c r="F5" i="1" l="1"/>
  <c r="C24" i="1"/>
  <c r="C25" i="1" s="1"/>
  <c r="C26" i="1"/>
</calcChain>
</file>

<file path=xl/sharedStrings.xml><?xml version="1.0" encoding="utf-8"?>
<sst xmlns="http://schemas.openxmlformats.org/spreadsheetml/2006/main" count="25" uniqueCount="25">
  <si>
    <t>Purchase Price</t>
  </si>
  <si>
    <t>Down Payment %</t>
  </si>
  <si>
    <t>Loan Amount</t>
  </si>
  <si>
    <t>Effective Monthly Rate</t>
  </si>
  <si>
    <t>Number of Months</t>
  </si>
  <si>
    <t>Total Monthly Repayment</t>
  </si>
  <si>
    <t>Strata per Quarter</t>
  </si>
  <si>
    <t>Annual Interest Rate</t>
  </si>
  <si>
    <t>Term of Loan (Years)</t>
  </si>
  <si>
    <t>Rental Income (Weekly)</t>
  </si>
  <si>
    <t>Total Expenses</t>
  </si>
  <si>
    <t>Miscellaneous Expenses (p.a.)</t>
  </si>
  <si>
    <t>Total Revenue</t>
  </si>
  <si>
    <t>Annual Depreciation</t>
  </si>
  <si>
    <t>Rental Yield %</t>
  </si>
  <si>
    <t>Est. Monthly Interest Repayment</t>
  </si>
  <si>
    <t>Est. Monthly Principal Repayment</t>
  </si>
  <si>
    <t>Total Equity</t>
  </si>
  <si>
    <t>Total PnL</t>
  </si>
  <si>
    <t>Personal Tax Bracket</t>
  </si>
  <si>
    <t>Total Current Cashflow</t>
  </si>
  <si>
    <t>Total Tax-Adjusted Cashflow</t>
  </si>
  <si>
    <t>Breakeven Rent (Tax-Adjusted)</t>
  </si>
  <si>
    <t>Breakeven Rent (Cashflow)</t>
  </si>
  <si>
    <t>Total Tax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</si>
</sst>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5" formatCode="&quot;$&quot;#,##0"/>
    <numFmt numFmtId="166" formatCode="0.0%"/>
    <numFmt numFmtId="167" formatCode="&quot;$&quot;#,##0.0;[Red]\-&quot;$&quot;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6" fontId="2" fillId="3" borderId="0" xfId="0" applyNumberFormat="1" applyFont="1" applyFill="1"/>
    <xf numFmtId="6" fontId="3" fillId="3" borderId="1" xfId="0" applyNumberFormat="1" applyFont="1" applyFill="1" applyBorder="1"/>
    <xf numFmtId="167" fontId="2" fillId="3" borderId="0" xfId="0" applyNumberFormat="1" applyFont="1" applyFill="1"/>
    <xf numFmtId="10" fontId="3" fillId="3" borderId="1" xfId="1" applyNumberFormat="1" applyFont="1" applyFill="1" applyBorder="1"/>
    <xf numFmtId="165" fontId="3" fillId="4" borderId="1" xfId="0" applyNumberFormat="1" applyFont="1" applyFill="1" applyBorder="1"/>
    <xf numFmtId="166" fontId="3" fillId="4" borderId="1" xfId="1" applyNumberFormat="1" applyFont="1" applyFill="1" applyBorder="1"/>
    <xf numFmtId="6" fontId="3" fillId="4" borderId="1" xfId="0" applyNumberFormat="1" applyFont="1" applyFill="1" applyBorder="1"/>
    <xf numFmtId="10" fontId="3" fillId="4" borderId="1" xfId="0" applyNumberFormat="1" applyFont="1" applyFill="1" applyBorder="1"/>
    <xf numFmtId="0" fontId="3" fillId="4" borderId="1" xfId="0" applyNumberFormat="1" applyFont="1" applyFill="1" applyBorder="1"/>
    <xf numFmtId="9" fontId="3" fillId="4" borderId="1" xfId="0" applyNumberFormat="1" applyFont="1" applyFill="1" applyBorder="1"/>
    <xf numFmtId="0" fontId="3" fillId="3" borderId="1" xfId="1" applyNumberFormat="1" applyFont="1" applyFill="1" applyBorder="1"/>
    <xf numFmtId="0" fontId="3" fillId="2" borderId="1" xfId="0" applyFont="1" applyFill="1" applyBorder="1" applyAlignment="1">
      <alignment horizontal="left" indent="1"/>
    </xf>
    <xf numFmtId="0" fontId="2" fillId="3" borderId="0" xfId="0" applyFont="1" applyFill="1" applyAlignment="1">
      <alignment horizontal="left" indent="1"/>
    </xf>
    <xf numFmtId="6" fontId="2" fillId="3" borderId="1" xfId="0" applyNumberFormat="1" applyFont="1" applyFill="1" applyBorder="1"/>
    <xf numFmtId="166" fontId="2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03A5-F0AF-4DF0-9331-265DE2EFE02F}">
  <dimension ref="B1:F28"/>
  <sheetViews>
    <sheetView tabSelected="1" workbookViewId="0">
      <selection activeCell="L18" sqref="L18"/>
    </sheetView>
  </sheetViews>
  <sheetFormatPr defaultRowHeight="18" x14ac:dyDescent="0.35"/>
  <cols>
    <col min="1" max="1" width="0.6640625" style="1" customWidth="1"/>
    <col min="2" max="2" width="39" style="1" bestFit="1" customWidth="1"/>
    <col min="3" max="3" width="13" style="1" customWidth="1"/>
    <col min="4" max="4" width="8.88671875" style="1"/>
    <col min="5" max="5" width="35.88671875" style="1" bestFit="1" customWidth="1"/>
    <col min="6" max="6" width="9.6640625" style="1" bestFit="1" customWidth="1"/>
    <col min="7" max="16384" width="8.88671875" style="1"/>
  </cols>
  <sheetData>
    <row r="1" spans="2:6" ht="5.4" customHeight="1" x14ac:dyDescent="0.35"/>
    <row r="2" spans="2:6" x14ac:dyDescent="0.35">
      <c r="B2" s="13" t="s">
        <v>0</v>
      </c>
      <c r="C2" s="8">
        <v>670000</v>
      </c>
      <c r="E2" s="13" t="s">
        <v>5</v>
      </c>
      <c r="F2" s="15">
        <f>(C9*(1+C14)^C15*C14)/((1+C14)^C15-1)</f>
        <v>2129.01194101184</v>
      </c>
    </row>
    <row r="3" spans="2:6" x14ac:dyDescent="0.35">
      <c r="B3" s="13" t="s">
        <v>7</v>
      </c>
      <c r="C3" s="9">
        <v>2.5399999999999999E-2</v>
      </c>
      <c r="D3" s="2"/>
      <c r="E3" s="13" t="s">
        <v>14</v>
      </c>
      <c r="F3" s="16">
        <f>C19/C2</f>
        <v>3.3179104477611937E-2</v>
      </c>
    </row>
    <row r="4" spans="2:6" x14ac:dyDescent="0.35">
      <c r="B4" s="13" t="s">
        <v>9</v>
      </c>
      <c r="C4" s="6">
        <v>450</v>
      </c>
      <c r="D4" s="2"/>
      <c r="E4" s="13" t="s">
        <v>22</v>
      </c>
      <c r="F4" s="15">
        <f>(C20+C21-C22)/(52*(1-5%))</f>
        <v>474.80441886927287</v>
      </c>
    </row>
    <row r="5" spans="2:6" x14ac:dyDescent="0.35">
      <c r="B5" s="13" t="s">
        <v>6</v>
      </c>
      <c r="C5" s="6">
        <v>820</v>
      </c>
      <c r="D5" s="2"/>
      <c r="E5" s="13" t="s">
        <v>23</v>
      </c>
      <c r="F5" s="15">
        <f>(C20+C21)/(52*(1-5%))</f>
        <v>664.53731360611494</v>
      </c>
    </row>
    <row r="7" spans="2:6" x14ac:dyDescent="0.35">
      <c r="B7" s="13" t="s">
        <v>8</v>
      </c>
      <c r="C7" s="10">
        <v>30</v>
      </c>
    </row>
    <row r="8" spans="2:6" x14ac:dyDescent="0.35">
      <c r="B8" s="13" t="s">
        <v>1</v>
      </c>
      <c r="C8" s="11">
        <v>0.2</v>
      </c>
    </row>
    <row r="9" spans="2:6" x14ac:dyDescent="0.35">
      <c r="B9" s="13" t="s">
        <v>2</v>
      </c>
      <c r="C9" s="6">
        <f>C2*(1-C8)</f>
        <v>536000</v>
      </c>
    </row>
    <row r="10" spans="2:6" x14ac:dyDescent="0.35">
      <c r="B10" s="13" t="s">
        <v>11</v>
      </c>
      <c r="C10" s="6">
        <v>4000</v>
      </c>
    </row>
    <row r="11" spans="2:6" x14ac:dyDescent="0.35">
      <c r="B11" s="13" t="s">
        <v>19</v>
      </c>
      <c r="C11" s="7">
        <v>0.32500000000000001</v>
      </c>
    </row>
    <row r="12" spans="2:6" x14ac:dyDescent="0.35">
      <c r="B12" s="13" t="s">
        <v>13</v>
      </c>
      <c r="C12" s="6">
        <v>7945</v>
      </c>
    </row>
    <row r="13" spans="2:6" hidden="1" x14ac:dyDescent="0.35">
      <c r="B13" s="14"/>
      <c r="C13" s="2"/>
    </row>
    <row r="14" spans="2:6" hidden="1" x14ac:dyDescent="0.35">
      <c r="B14" s="13" t="s">
        <v>3</v>
      </c>
      <c r="C14" s="5">
        <f>C3/12</f>
        <v>2.1166666666666664E-3</v>
      </c>
    </row>
    <row r="15" spans="2:6" hidden="1" x14ac:dyDescent="0.35">
      <c r="B15" s="13" t="s">
        <v>4</v>
      </c>
      <c r="C15" s="12">
        <f>C7*12</f>
        <v>360</v>
      </c>
    </row>
    <row r="16" spans="2:6" hidden="1" x14ac:dyDescent="0.35">
      <c r="B16" s="13" t="s">
        <v>15</v>
      </c>
      <c r="C16" s="3">
        <f>C9*C14</f>
        <v>1134.5333333333333</v>
      </c>
    </row>
    <row r="17" spans="2:5" hidden="1" x14ac:dyDescent="0.35">
      <c r="B17" s="13" t="s">
        <v>16</v>
      </c>
      <c r="C17" s="3">
        <f>F2-C16</f>
        <v>994.47860767850671</v>
      </c>
    </row>
    <row r="18" spans="2:5" x14ac:dyDescent="0.35">
      <c r="B18" s="14"/>
      <c r="C18" s="2"/>
    </row>
    <row r="19" spans="2:5" x14ac:dyDescent="0.35">
      <c r="B19" s="13" t="s">
        <v>12</v>
      </c>
      <c r="C19" s="3">
        <f>C4*52*(1-5%)</f>
        <v>22230</v>
      </c>
    </row>
    <row r="20" spans="2:5" x14ac:dyDescent="0.35">
      <c r="B20" s="13" t="s">
        <v>10</v>
      </c>
      <c r="C20" s="3">
        <f>C16*12+C5*4+C10</f>
        <v>20894.400000000001</v>
      </c>
    </row>
    <row r="21" spans="2:5" x14ac:dyDescent="0.35">
      <c r="B21" s="13" t="s">
        <v>17</v>
      </c>
      <c r="C21" s="3">
        <f>C17*12</f>
        <v>11933.74329214208</v>
      </c>
      <c r="E21" s="4"/>
    </row>
    <row r="22" spans="2:5" x14ac:dyDescent="0.35">
      <c r="B22" s="13" t="s">
        <v>24</v>
      </c>
      <c r="C22" s="3">
        <f>(C12+C20)*C11</f>
        <v>9372.8050000000003</v>
      </c>
    </row>
    <row r="23" spans="2:5" x14ac:dyDescent="0.35">
      <c r="B23" s="14"/>
      <c r="C23" s="2"/>
    </row>
    <row r="24" spans="2:5" x14ac:dyDescent="0.35">
      <c r="B24" s="13" t="s">
        <v>18</v>
      </c>
      <c r="C24" s="3">
        <f>C19-C20+C22</f>
        <v>10708.404999999999</v>
      </c>
    </row>
    <row r="25" spans="2:5" x14ac:dyDescent="0.35">
      <c r="B25" s="13" t="s">
        <v>21</v>
      </c>
      <c r="C25" s="3">
        <f>C24-C21</f>
        <v>-1225.3382921420816</v>
      </c>
    </row>
    <row r="26" spans="2:5" x14ac:dyDescent="0.35">
      <c r="B26" s="13" t="s">
        <v>20</v>
      </c>
      <c r="C26" s="3">
        <f>C19-C20-C21</f>
        <v>-10598.143292142082</v>
      </c>
    </row>
    <row r="28" spans="2:5" x14ac:dyDescent="0.35"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Gan</dc:creator>
  <cp:lastModifiedBy>Jack Gan</cp:lastModifiedBy>
  <dcterms:created xsi:type="dcterms:W3CDTF">2020-10-20T06:35:08Z</dcterms:created>
  <dcterms:modified xsi:type="dcterms:W3CDTF">2020-10-21T03:19:46Z</dcterms:modified>
</cp:coreProperties>
</file>