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 Lang\Dropbox\Education\Baruch College\Fall 2017\STA 9792 - Advanced Data Analysis\final project\report\"/>
    </mc:Choice>
  </mc:AlternateContent>
  <bookViews>
    <workbookView xWindow="0" yWindow="0" windowWidth="38400" windowHeight="17750"/>
  </bookViews>
  <sheets>
    <sheet name="Risk" sheetId="2" r:id="rId1"/>
  </sheets>
  <externalReferences>
    <externalReference r:id="rId2"/>
  </externalReferences>
  <definedNames>
    <definedName name="Iteration_Number">'[1]Traditional QP'!$BU$17</definedName>
    <definedName name="solver_adj" localSheetId="0" hidden="1">Risk!$H$6:$H$55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Risk!$H$6:$H$55</definedName>
    <definedName name="solver_lhs2" localSheetId="0" hidden="1">Risk!$H$6:$H$55</definedName>
    <definedName name="solver_lhs3" localSheetId="0" hidden="1">Risk!$AB$12</definedName>
    <definedName name="solver_lhs4" localSheetId="0" hidden="1">Risk!$AB$15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Risk!$AB$16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3</definedName>
    <definedName name="solver_rel3" localSheetId="0" hidden="1">2</definedName>
    <definedName name="solver_rel4" localSheetId="0" hidden="1">1</definedName>
    <definedName name="solver_rhs1" localSheetId="0" hidden="1">Risk!$J$6:$J$55</definedName>
    <definedName name="solver_rhs2" localSheetId="0" hidden="1">Risk!$I$6:$I$55</definedName>
    <definedName name="solver_rhs3" localSheetId="0" hidden="1">Risk!$AB$7</definedName>
    <definedName name="solver_rhs4" localSheetId="0" hidden="1">Risk!$AB$19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7" i="2" l="1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6" i="2"/>
  <c r="M6" i="2" l="1"/>
  <c r="AB12" i="2" l="1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6" i="2"/>
  <c r="M7" i="2"/>
  <c r="Q7" i="2" s="1"/>
  <c r="M8" i="2"/>
  <c r="M9" i="2"/>
  <c r="M10" i="2"/>
  <c r="M11" i="2"/>
  <c r="M12" i="2"/>
  <c r="M13" i="2"/>
  <c r="Q13" i="2" s="1"/>
  <c r="M14" i="2"/>
  <c r="Q14" i="2" s="1"/>
  <c r="M15" i="2"/>
  <c r="Q15" i="2" s="1"/>
  <c r="M16" i="2"/>
  <c r="Q16" i="2" s="1"/>
  <c r="M17" i="2"/>
  <c r="Q17" i="2" s="1"/>
  <c r="M18" i="2"/>
  <c r="Q18" i="2" s="1"/>
  <c r="M19" i="2"/>
  <c r="Q19" i="2" s="1"/>
  <c r="M20" i="2"/>
  <c r="Q20" i="2" s="1"/>
  <c r="M21" i="2"/>
  <c r="Q21" i="2" s="1"/>
  <c r="M22" i="2"/>
  <c r="Q22" i="2" s="1"/>
  <c r="M23" i="2"/>
  <c r="Q23" i="2" s="1"/>
  <c r="M24" i="2"/>
  <c r="Q24" i="2" s="1"/>
  <c r="M25" i="2"/>
  <c r="Q25" i="2" s="1"/>
  <c r="M26" i="2"/>
  <c r="M27" i="2"/>
  <c r="Q27" i="2" s="1"/>
  <c r="M28" i="2"/>
  <c r="Q28" i="2" s="1"/>
  <c r="M29" i="2"/>
  <c r="Q29" i="2" s="1"/>
  <c r="M30" i="2"/>
  <c r="Q30" i="2" s="1"/>
  <c r="M31" i="2"/>
  <c r="Q31" i="2" s="1"/>
  <c r="M32" i="2"/>
  <c r="M33" i="2"/>
  <c r="M34" i="2"/>
  <c r="M35" i="2"/>
  <c r="Q35" i="2" s="1"/>
  <c r="M36" i="2"/>
  <c r="Q36" i="2" s="1"/>
  <c r="M37" i="2"/>
  <c r="Q37" i="2" s="1"/>
  <c r="M38" i="2"/>
  <c r="Q38" i="2" s="1"/>
  <c r="M39" i="2"/>
  <c r="M40" i="2"/>
  <c r="M41" i="2"/>
  <c r="Q41" i="2" s="1"/>
  <c r="M42" i="2"/>
  <c r="Q42" i="2" s="1"/>
  <c r="M43" i="2"/>
  <c r="Q43" i="2" s="1"/>
  <c r="M44" i="2"/>
  <c r="Q44" i="2" s="1"/>
  <c r="M45" i="2"/>
  <c r="Q45" i="2" s="1"/>
  <c r="M46" i="2"/>
  <c r="Q46" i="2" s="1"/>
  <c r="M47" i="2"/>
  <c r="M48" i="2"/>
  <c r="Q48" i="2" s="1"/>
  <c r="M49" i="2"/>
  <c r="Q49" i="2" s="1"/>
  <c r="M50" i="2"/>
  <c r="Q50" i="2" s="1"/>
  <c r="M51" i="2"/>
  <c r="Q51" i="2" s="1"/>
  <c r="M52" i="2"/>
  <c r="Q52" i="2" s="1"/>
  <c r="M53" i="2"/>
  <c r="Q53" i="2" s="1"/>
  <c r="M54" i="2"/>
  <c r="Q54" i="2" s="1"/>
  <c r="M55" i="2"/>
  <c r="Q55" i="2" s="1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6" i="2"/>
  <c r="R46" i="2" l="1"/>
  <c r="R54" i="2"/>
  <c r="R38" i="2"/>
  <c r="R53" i="2"/>
  <c r="R30" i="2"/>
  <c r="R52" i="2"/>
  <c r="R22" i="2"/>
  <c r="R44" i="2"/>
  <c r="R45" i="2"/>
  <c r="R14" i="2"/>
  <c r="R43" i="2"/>
  <c r="R51" i="2"/>
  <c r="R37" i="2"/>
  <c r="R29" i="2"/>
  <c r="R21" i="2"/>
  <c r="R13" i="2"/>
  <c r="R36" i="2"/>
  <c r="R28" i="2"/>
  <c r="R20" i="2"/>
  <c r="R35" i="2"/>
  <c r="R27" i="2"/>
  <c r="R19" i="2"/>
  <c r="R42" i="2"/>
  <c r="R18" i="2"/>
  <c r="R50" i="2"/>
  <c r="R49" i="2"/>
  <c r="R41" i="2"/>
  <c r="R25" i="2"/>
  <c r="R17" i="2"/>
  <c r="R48" i="2"/>
  <c r="R24" i="2"/>
  <c r="R16" i="2"/>
  <c r="R55" i="2"/>
  <c r="R31" i="2"/>
  <c r="R23" i="2"/>
  <c r="R15" i="2"/>
  <c r="R7" i="2"/>
  <c r="Q11" i="2"/>
  <c r="V11" i="2" s="1"/>
  <c r="Q34" i="2"/>
  <c r="R34" i="2" s="1"/>
  <c r="Q26" i="2"/>
  <c r="Q10" i="2"/>
  <c r="R10" i="2" s="1"/>
  <c r="Q33" i="2"/>
  <c r="Q9" i="2"/>
  <c r="R9" i="2" s="1"/>
  <c r="Q32" i="2"/>
  <c r="Q8" i="2"/>
  <c r="R8" i="2" s="1"/>
  <c r="Q12" i="2"/>
  <c r="V12" i="2" s="1"/>
  <c r="Q6" i="2"/>
  <c r="R6" i="2" s="1"/>
  <c r="Q40" i="2"/>
  <c r="Q47" i="2"/>
  <c r="Q39" i="2"/>
  <c r="R39" i="2" s="1"/>
  <c r="W46" i="2"/>
  <c r="V46" i="2"/>
  <c r="W7" i="2"/>
  <c r="W19" i="2"/>
  <c r="V19" i="2"/>
  <c r="W52" i="2"/>
  <c r="V52" i="2"/>
  <c r="W27" i="2"/>
  <c r="V27" i="2"/>
  <c r="W50" i="2"/>
  <c r="V50" i="2"/>
  <c r="W42" i="2"/>
  <c r="V42" i="2"/>
  <c r="W18" i="2"/>
  <c r="V18" i="2"/>
  <c r="W36" i="2"/>
  <c r="V36" i="2"/>
  <c r="W49" i="2"/>
  <c r="V49" i="2"/>
  <c r="W41" i="2"/>
  <c r="V41" i="2"/>
  <c r="W25" i="2"/>
  <c r="V25" i="2"/>
  <c r="W17" i="2"/>
  <c r="V17" i="2"/>
  <c r="W20" i="2"/>
  <c r="V20" i="2"/>
  <c r="W35" i="2"/>
  <c r="V35" i="2"/>
  <c r="W16" i="2"/>
  <c r="V16" i="2"/>
  <c r="W51" i="2"/>
  <c r="V51" i="2"/>
  <c r="W48" i="2"/>
  <c r="V48" i="2"/>
  <c r="W24" i="2"/>
  <c r="V24" i="2"/>
  <c r="W55" i="2"/>
  <c r="V55" i="2"/>
  <c r="W31" i="2"/>
  <c r="V31" i="2"/>
  <c r="W23" i="2"/>
  <c r="V23" i="2"/>
  <c r="W28" i="2"/>
  <c r="V28" i="2"/>
  <c r="W43" i="2"/>
  <c r="V43" i="2"/>
  <c r="W54" i="2"/>
  <c r="V54" i="2"/>
  <c r="W38" i="2"/>
  <c r="V38" i="2"/>
  <c r="W30" i="2"/>
  <c r="V30" i="2"/>
  <c r="W22" i="2"/>
  <c r="V22" i="2"/>
  <c r="W44" i="2"/>
  <c r="V44" i="2"/>
  <c r="W53" i="2"/>
  <c r="V53" i="2"/>
  <c r="W45" i="2"/>
  <c r="V45" i="2"/>
  <c r="W37" i="2"/>
  <c r="V37" i="2"/>
  <c r="W29" i="2"/>
  <c r="V29" i="2"/>
  <c r="W21" i="2"/>
  <c r="V21" i="2"/>
  <c r="AH58" i="2" a="1"/>
  <c r="AH58" i="2" s="1"/>
  <c r="AB14" i="2"/>
  <c r="W15" i="2"/>
  <c r="V15" i="2"/>
  <c r="V7" i="2"/>
  <c r="W34" i="2" l="1"/>
  <c r="V34" i="2"/>
  <c r="W32" i="2"/>
  <c r="R32" i="2"/>
  <c r="V33" i="2"/>
  <c r="R33" i="2"/>
  <c r="V47" i="2"/>
  <c r="R47" i="2"/>
  <c r="W40" i="2"/>
  <c r="R40" i="2"/>
  <c r="V26" i="2"/>
  <c r="R26" i="2"/>
  <c r="W12" i="2"/>
  <c r="X12" i="2" s="1"/>
  <c r="R12" i="2"/>
  <c r="W11" i="2"/>
  <c r="X11" i="2" s="1"/>
  <c r="R11" i="2"/>
  <c r="V40" i="2"/>
  <c r="W8" i="2"/>
  <c r="V8" i="2"/>
  <c r="W47" i="2"/>
  <c r="W39" i="2"/>
  <c r="V39" i="2"/>
  <c r="W33" i="2"/>
  <c r="V32" i="2"/>
  <c r="V10" i="2"/>
  <c r="W10" i="2"/>
  <c r="W9" i="2"/>
  <c r="V9" i="2"/>
  <c r="W6" i="2"/>
  <c r="V6" i="2"/>
  <c r="W26" i="2"/>
  <c r="X29" i="2"/>
  <c r="X54" i="2"/>
  <c r="X55" i="2"/>
  <c r="X51" i="2"/>
  <c r="X7" i="2"/>
  <c r="X46" i="2"/>
  <c r="X48" i="2"/>
  <c r="X41" i="2"/>
  <c r="X38" i="2"/>
  <c r="X31" i="2"/>
  <c r="X30" i="2"/>
  <c r="X21" i="2"/>
  <c r="X37" i="2"/>
  <c r="X43" i="2"/>
  <c r="X16" i="2"/>
  <c r="X17" i="2"/>
  <c r="X27" i="2"/>
  <c r="X25" i="2"/>
  <c r="BO58" i="2"/>
  <c r="BQ58" i="2"/>
  <c r="AO58" i="2"/>
  <c r="CD58" i="2"/>
  <c r="BW58" i="2"/>
  <c r="BP58" i="2"/>
  <c r="BY58" i="2"/>
  <c r="AW58" i="2"/>
  <c r="BE58" i="2"/>
  <c r="X45" i="2"/>
  <c r="X28" i="2"/>
  <c r="X49" i="2"/>
  <c r="BV58" i="2"/>
  <c r="BH58" i="2"/>
  <c r="CA58" i="2"/>
  <c r="BJ58" i="2"/>
  <c r="CE58" i="2"/>
  <c r="BX58" i="2"/>
  <c r="AL58" i="2"/>
  <c r="AN58" i="2"/>
  <c r="BM58" i="2"/>
  <c r="X22" i="2"/>
  <c r="X35" i="2"/>
  <c r="X42" i="2"/>
  <c r="X52" i="2"/>
  <c r="X53" i="2"/>
  <c r="X36" i="2"/>
  <c r="BU58" i="2"/>
  <c r="AP58" i="2"/>
  <c r="CC58" i="2"/>
  <c r="X15" i="2"/>
  <c r="AX58" i="2"/>
  <c r="AQ58" i="2"/>
  <c r="AJ58" i="2"/>
  <c r="AS58" i="2"/>
  <c r="BC58" i="2"/>
  <c r="BL58" i="2"/>
  <c r="AB10" i="2"/>
  <c r="X23" i="2"/>
  <c r="X24" i="2"/>
  <c r="X20" i="2"/>
  <c r="X50" i="2"/>
  <c r="AV58" i="2"/>
  <c r="AI58" i="2"/>
  <c r="BZ58" i="2"/>
  <c r="AK58" i="2"/>
  <c r="AU58" i="2"/>
  <c r="BF58" i="2"/>
  <c r="AY58" i="2"/>
  <c r="AR58" i="2"/>
  <c r="BA58" i="2"/>
  <c r="BK58" i="2"/>
  <c r="BT58" i="2"/>
  <c r="BR58" i="2"/>
  <c r="BB58" i="2"/>
  <c r="AT58" i="2"/>
  <c r="AM58" i="2"/>
  <c r="BD58" i="2"/>
  <c r="BN58" i="2"/>
  <c r="BG58" i="2"/>
  <c r="AZ58" i="2"/>
  <c r="BI58" i="2"/>
  <c r="BS58" i="2"/>
  <c r="CB58" i="2"/>
  <c r="X44" i="2"/>
  <c r="X18" i="2"/>
  <c r="X19" i="2"/>
  <c r="V14" i="2"/>
  <c r="W13" i="2"/>
  <c r="V13" i="2"/>
  <c r="W14" i="2"/>
  <c r="X32" i="2" l="1"/>
  <c r="X26" i="2"/>
  <c r="X34" i="2"/>
  <c r="X33" i="2"/>
  <c r="X47" i="2"/>
  <c r="X40" i="2"/>
  <c r="X9" i="2"/>
  <c r="X8" i="2"/>
  <c r="X10" i="2"/>
  <c r="X39" i="2"/>
  <c r="X6" i="2"/>
  <c r="X14" i="2"/>
  <c r="AB15" i="2"/>
  <c r="AB17" i="2"/>
  <c r="X13" i="2"/>
  <c r="AB16" i="2" l="1"/>
  <c r="AB11" i="2"/>
</calcChain>
</file>

<file path=xl/sharedStrings.xml><?xml version="1.0" encoding="utf-8"?>
<sst xmlns="http://schemas.openxmlformats.org/spreadsheetml/2006/main" count="194" uniqueCount="87">
  <si>
    <t>Portfolio Optimization</t>
  </si>
  <si>
    <t>Stock Data</t>
  </si>
  <si>
    <t>Est.</t>
  </si>
  <si>
    <t>Stock</t>
  </si>
  <si>
    <t>Return</t>
  </si>
  <si>
    <t>Volatility</t>
  </si>
  <si>
    <t>ADV</t>
  </si>
  <si>
    <t>Price</t>
  </si>
  <si>
    <t>A</t>
  </si>
  <si>
    <t>Weight</t>
  </si>
  <si>
    <t>LB</t>
  </si>
  <si>
    <t>UB</t>
  </si>
  <si>
    <t>Risk</t>
  </si>
  <si>
    <t>Net Return</t>
  </si>
  <si>
    <t>Invest$</t>
  </si>
  <si>
    <t>Shares</t>
  </si>
  <si>
    <t>Size</t>
  </si>
  <si>
    <t>MI_$</t>
  </si>
  <si>
    <t>Return_$</t>
  </si>
  <si>
    <t>Net Return$</t>
  </si>
  <si>
    <t>AAL</t>
  </si>
  <si>
    <t>AAP</t>
  </si>
  <si>
    <t>AAPL</t>
  </si>
  <si>
    <t>ABBV</t>
  </si>
  <si>
    <t>ABC</t>
  </si>
  <si>
    <t>ABT</t>
  </si>
  <si>
    <t>ACN</t>
  </si>
  <si>
    <t>ADBE</t>
  </si>
  <si>
    <t>ADI</t>
  </si>
  <si>
    <t>ADM</t>
  </si>
  <si>
    <t>ADP</t>
  </si>
  <si>
    <t>ADS</t>
  </si>
  <si>
    <t>ADSK</t>
  </si>
  <si>
    <t>AEE</t>
  </si>
  <si>
    <t>AEP</t>
  </si>
  <si>
    <t>AES</t>
  </si>
  <si>
    <t>AET</t>
  </si>
  <si>
    <t>AFL</t>
  </si>
  <si>
    <t>AGN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</si>
  <si>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</si>
  <si>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</si>
  <si>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</si>
  <si>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</si>
  <si>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</si>
  <si>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</si>
  <si>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</si>
  <si>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</si>
  <si>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</si>
  <si>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</si>
  <si>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</si>
  <si>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</si>
  <si>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AMD</t>
  </si>
  <si>
    <t>AME</t>
  </si>
  <si>
    <t>AMG</t>
  </si>
  <si>
    <t>AMGN</t>
  </si>
  <si>
    <t>AMP</t>
  </si>
  <si>
    <t>AMT</t>
  </si>
  <si>
    <t>AMZN</t>
  </si>
  <si>
    <t>ANDV</t>
  </si>
  <si>
    <t>ANSS</t>
  </si>
  <si>
    <t>ANTM</t>
  </si>
  <si>
    <t>AON</t>
  </si>
  <si>
    <t>AOS</t>
  </si>
  <si>
    <t>APA</t>
  </si>
  <si>
    <t>APC</t>
  </si>
  <si>
    <t>APD</t>
  </si>
  <si>
    <t>APH</t>
  </si>
  <si>
    <t>ARE</t>
  </si>
  <si>
    <t>ATVI</t>
  </si>
  <si>
    <t>MI</t>
  </si>
  <si>
    <t>Portfolio Optimization Parameters</t>
  </si>
  <si>
    <t>Max Investment</t>
  </si>
  <si>
    <t>Portfolio Performance</t>
  </si>
  <si>
    <t>Total Investment</t>
  </si>
  <si>
    <t>Total Return</t>
  </si>
  <si>
    <t>ROI</t>
  </si>
  <si>
    <t>Max sum weight</t>
  </si>
  <si>
    <t>Current sum weight</t>
  </si>
  <si>
    <t>Target Risk*</t>
  </si>
  <si>
    <t>Note</t>
  </si>
  <si>
    <t>This Excel Solver for optimizing the portfolio is for Question 4, Final Project</t>
  </si>
  <si>
    <t>Left hand data comes from Final Project Excel data</t>
  </si>
  <si>
    <t>Estimates of MI comes from the Multilayer Perceptron Regression Neural Network</t>
  </si>
  <si>
    <r>
      <t xml:space="preserve">That Neural Network can be seen in the Python script </t>
    </r>
    <r>
      <rPr>
        <b/>
        <sz val="11"/>
        <color theme="1"/>
        <rFont val="Calibri"/>
        <family val="2"/>
        <scheme val="minor"/>
      </rPr>
      <t>project_code.py</t>
    </r>
  </si>
  <si>
    <t>Christopher Lang</t>
  </si>
  <si>
    <t>STA9792</t>
  </si>
  <si>
    <t>December 15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</si>
</sst>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%"/>
    <numFmt numFmtId="166" formatCode="0.00000"/>
    <numFmt numFmtId="167" formatCode="&quot;$&quot;#,##0.00"/>
    <numFmt numFmtId="169" formatCode="&quot;$&quot;#,##0"/>
    <numFmt numFmtId="171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0" xfId="0" applyBorder="1"/>
    <xf numFmtId="0" fontId="2" fillId="0" borderId="0" xfId="0" quotePrefix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10" fontId="0" fillId="0" borderId="0" xfId="1" applyNumberFormat="1" applyFont="1"/>
    <xf numFmtId="3" fontId="0" fillId="0" borderId="0" xfId="0" applyNumberFormat="1"/>
    <xf numFmtId="167" fontId="0" fillId="0" borderId="0" xfId="0" applyNumberFormat="1"/>
    <xf numFmtId="2" fontId="0" fillId="0" borderId="0" xfId="0" applyNumberFormat="1"/>
    <xf numFmtId="10" fontId="0" fillId="0" borderId="0" xfId="0" applyNumberFormat="1"/>
    <xf numFmtId="169" fontId="0" fillId="0" borderId="0" xfId="0" applyNumberFormat="1"/>
    <xf numFmtId="0" fontId="3" fillId="0" borderId="0" xfId="0" quotePrefix="1" applyFont="1" applyAlignment="1">
      <alignment horizontal="right"/>
    </xf>
    <xf numFmtId="171" fontId="4" fillId="0" borderId="0" xfId="0" applyNumberFormat="1" applyFont="1"/>
    <xf numFmtId="164" fontId="0" fillId="0" borderId="0" xfId="0" applyNumberFormat="1"/>
    <xf numFmtId="167" fontId="0" fillId="0" borderId="0" xfId="1" applyNumberFormat="1" applyFont="1"/>
    <xf numFmtId="166" fontId="4" fillId="2" borderId="0" xfId="0" applyNumberFormat="1" applyFont="1" applyFill="1"/>
    <xf numFmtId="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topher%20Lang/Dropbox/Education/Baruch%20College/Fall%202017/STA%209792%20-%20Advanced%20Data%20Analysis/Lecture%20notes/Excel_Lec05_Portfolio%20Optimiz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itional QP"/>
      <sheetName val="TCA Optimization"/>
    </sheetNames>
    <sheetDataSet>
      <sheetData sheetId="0">
        <row r="17">
          <cell r="BU17">
            <v>2000</v>
          </cell>
        </row>
      </sheetData>
      <sheetData sheetId="1">
        <row r="21">
          <cell r="X21" t="str">
            <v>Traditional</v>
          </cell>
          <cell r="Y21" t="str">
            <v>TCA Opt.</v>
          </cell>
          <cell r="Z21" t="str">
            <v>Diff</v>
          </cell>
        </row>
        <row r="22">
          <cell r="W22" t="str">
            <v>Return</v>
          </cell>
          <cell r="X22">
            <v>0.10000000029231892</v>
          </cell>
          <cell r="Y22">
            <v>9.996867566370235E-2</v>
          </cell>
          <cell r="Z22">
            <v>-0.31324628616574701</v>
          </cell>
        </row>
        <row r="23">
          <cell r="W23" t="str">
            <v>Risk</v>
          </cell>
          <cell r="X23">
            <v>0.19828156521999929</v>
          </cell>
          <cell r="Y23">
            <v>0.19828176350014515</v>
          </cell>
          <cell r="Z23">
            <v>1.9828014585776543E-3</v>
          </cell>
        </row>
        <row r="24">
          <cell r="W24" t="str">
            <v>Net Return</v>
          </cell>
          <cell r="X24">
            <v>9.2897914014537175E-2</v>
          </cell>
          <cell r="Y24">
            <v>9.2954317633840933E-2</v>
          </cell>
          <cell r="Z24">
            <v>0.56403619303757591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8"/>
  <sheetViews>
    <sheetView tabSelected="1" topLeftCell="A4" workbookViewId="0">
      <selection activeCell="S35" sqref="S35"/>
    </sheetView>
  </sheetViews>
  <sheetFormatPr defaultRowHeight="14.5" x14ac:dyDescent="0.35"/>
  <cols>
    <col min="5" max="5" width="12.26953125" bestFit="1" customWidth="1"/>
    <col min="12" max="12" width="6.26953125" bestFit="1" customWidth="1"/>
    <col min="13" max="13" width="6.81640625" bestFit="1" customWidth="1"/>
    <col min="14" max="14" width="6.54296875" bestFit="1" customWidth="1"/>
    <col min="15" max="15" width="8.26953125" bestFit="1" customWidth="1"/>
    <col min="16" max="16" width="7.36328125" bestFit="1" customWidth="1"/>
    <col min="17" max="17" width="11.7265625" bestFit="1" customWidth="1"/>
    <col min="18" max="18" width="13.26953125" bestFit="1" customWidth="1"/>
    <col min="19" max="20" width="13.26953125" customWidth="1"/>
    <col min="21" max="21" width="11.81640625" bestFit="1" customWidth="1"/>
    <col min="22" max="22" width="8.7265625" bestFit="1" customWidth="1"/>
    <col min="23" max="23" width="9.7265625" bestFit="1" customWidth="1"/>
    <col min="24" max="24" width="11" bestFit="1" customWidth="1"/>
    <col min="27" max="27" width="29.6328125" bestFit="1" customWidth="1"/>
    <col min="28" max="28" width="15.81640625" bestFit="1" customWidth="1"/>
  </cols>
  <sheetData>
    <row r="1" spans="1:83" x14ac:dyDescent="0.35">
      <c r="A1" s="1" t="s">
        <v>0</v>
      </c>
    </row>
    <row r="3" spans="1:83" x14ac:dyDescent="0.35">
      <c r="A3" s="2" t="s">
        <v>1</v>
      </c>
      <c r="B3" s="3"/>
      <c r="C3" s="3"/>
      <c r="D3" s="3"/>
      <c r="E3" s="4"/>
    </row>
    <row r="4" spans="1:83" x14ac:dyDescent="0.35">
      <c r="B4" s="5" t="s">
        <v>2</v>
      </c>
    </row>
    <row r="5" spans="1:83" x14ac:dyDescent="0.35">
      <c r="A5" s="6" t="s">
        <v>3</v>
      </c>
      <c r="B5" s="7" t="s">
        <v>4</v>
      </c>
      <c r="C5" s="6" t="s">
        <v>5</v>
      </c>
      <c r="D5" s="7" t="s">
        <v>7</v>
      </c>
      <c r="E5" s="7" t="s">
        <v>6</v>
      </c>
      <c r="G5" s="6" t="s">
        <v>3</v>
      </c>
      <c r="H5" s="7" t="s">
        <v>9</v>
      </c>
      <c r="I5" s="7" t="s">
        <v>10</v>
      </c>
      <c r="J5" s="7" t="s">
        <v>11</v>
      </c>
      <c r="L5" s="6" t="s">
        <v>3</v>
      </c>
      <c r="M5" s="7" t="s">
        <v>9</v>
      </c>
      <c r="N5" s="14" t="s">
        <v>4</v>
      </c>
      <c r="O5" s="14" t="s">
        <v>5</v>
      </c>
      <c r="P5" s="7" t="s">
        <v>7</v>
      </c>
      <c r="Q5" s="7" t="s">
        <v>14</v>
      </c>
      <c r="R5" s="7" t="s">
        <v>15</v>
      </c>
      <c r="S5" s="7" t="s">
        <v>16</v>
      </c>
      <c r="T5" s="7"/>
      <c r="U5" s="14" t="s">
        <v>69</v>
      </c>
      <c r="V5" s="14" t="s">
        <v>17</v>
      </c>
      <c r="W5" s="7" t="s">
        <v>18</v>
      </c>
      <c r="X5" s="7" t="s">
        <v>19</v>
      </c>
      <c r="AA5" t="s">
        <v>70</v>
      </c>
      <c r="AH5" t="s">
        <v>8</v>
      </c>
      <c r="AI5" t="s">
        <v>20</v>
      </c>
      <c r="AJ5" t="s">
        <v>21</v>
      </c>
      <c r="AK5" t="s">
        <v>22</v>
      </c>
      <c r="AL5" t="s">
        <v>23</v>
      </c>
      <c r="AM5" t="s">
        <v>24</v>
      </c>
      <c r="AN5" t="s">
        <v>25</v>
      </c>
      <c r="AO5" t="s">
        <v>26</v>
      </c>
      <c r="AP5" t="s">
        <v>27</v>
      </c>
      <c r="AQ5" t="s">
        <v>28</v>
      </c>
      <c r="AR5" t="s">
        <v>29</v>
      </c>
      <c r="AS5" t="s">
        <v>30</v>
      </c>
      <c r="AT5" t="s">
        <v>31</v>
      </c>
      <c r="AU5" t="s">
        <v>32</v>
      </c>
      <c r="AV5" t="s">
        <v>33</v>
      </c>
      <c r="AW5" t="s">
        <v>34</v>
      </c>
      <c r="AX5" t="s">
        <v>35</v>
      </c>
      <c r="AY5" t="s">
        <v>36</v>
      </c>
      <c r="AZ5" t="s">
        <v>37</v>
      </c>
      <c r="BA5" t="s">
        <v>38</v>
      </c>
      <c r="BB5" t="s">
        <v>39</v>
      </c>
      <c r="BC5" t="s">
        <v>40</v>
      </c>
      <c r="BD5" t="s">
        <v>41</v>
      </c>
      <c r="BE5" t="s">
        <v>42</v>
      </c>
      <c r="BF5" t="s">
        <v>43</v>
      </c>
      <c r="BG5" t="s">
        <v>44</v>
      </c>
      <c r="BH5" t="s">
        <v>45</v>
      </c>
      <c r="BI5" t="s">
        <v>46</v>
      </c>
      <c r="BJ5" t="s">
        <v>47</v>
      </c>
      <c r="BK5" t="s">
        <v>48</v>
      </c>
      <c r="BL5" t="s">
        <v>49</v>
      </c>
      <c r="BM5" t="s">
        <v>50</v>
      </c>
      <c r="BN5" t="s">
        <v>51</v>
      </c>
      <c r="BO5" t="s">
        <v>52</v>
      </c>
      <c r="BP5" t="s">
        <v>53</v>
      </c>
      <c r="BQ5" t="s">
        <v>54</v>
      </c>
      <c r="BR5" t="s">
        <v>55</v>
      </c>
      <c r="BS5" t="s">
        <v>56</v>
      </c>
      <c r="BT5" t="s">
        <v>57</v>
      </c>
      <c r="BU5" t="s">
        <v>58</v>
      </c>
      <c r="BV5" t="s">
        <v>59</v>
      </c>
      <c r="BW5" t="s">
        <v>60</v>
      </c>
      <c r="BX5" t="s">
        <v>61</v>
      </c>
      <c r="BY5" t="s">
        <v>62</v>
      </c>
      <c r="BZ5" t="s">
        <v>63</v>
      </c>
      <c r="CA5" t="s">
        <v>64</v>
      </c>
      <c r="CB5" t="s">
        <v>65</v>
      </c>
      <c r="CC5" t="s">
        <v>66</v>
      </c>
      <c r="CD5" t="s">
        <v>67</v>
      </c>
      <c r="CE5" t="s">
        <v>68</v>
      </c>
    </row>
    <row r="6" spans="1:83" x14ac:dyDescent="0.35">
      <c r="A6" t="s">
        <v>8</v>
      </c>
      <c r="B6" s="8">
        <v>0.13198010304499999</v>
      </c>
      <c r="C6" s="8">
        <v>0.19058797881349099</v>
      </c>
      <c r="D6" s="17">
        <v>64.72</v>
      </c>
      <c r="E6" s="19">
        <v>1945351.8181818181</v>
      </c>
      <c r="G6" t="str">
        <f>A6</f>
        <v>A</v>
      </c>
      <c r="H6" s="18">
        <v>1.0000000000000002E-2</v>
      </c>
      <c r="I6">
        <v>0.01</v>
      </c>
      <c r="J6" s="11">
        <v>0.1</v>
      </c>
      <c r="L6" t="str">
        <f>A6</f>
        <v>A</v>
      </c>
      <c r="M6" s="15">
        <f>H6</f>
        <v>1.0000000000000002E-2</v>
      </c>
      <c r="N6" s="16">
        <f>B6</f>
        <v>0.13198010304499999</v>
      </c>
      <c r="O6" s="12">
        <f>C6</f>
        <v>0.19058797881349099</v>
      </c>
      <c r="P6" s="10">
        <f>D6</f>
        <v>64.72</v>
      </c>
      <c r="Q6" s="13">
        <f>M6*$AB$6</f>
        <v>10000000.000000002</v>
      </c>
      <c r="R6" s="9">
        <f>Q6/$M$6</f>
        <v>1000000000</v>
      </c>
      <c r="S6" s="12">
        <f>Q6/P6/E6</f>
        <v>7.9426117912630823E-2</v>
      </c>
      <c r="T6" s="12"/>
      <c r="U6" s="11">
        <v>71.859764308379994</v>
      </c>
      <c r="V6" s="9">
        <f>U6/10000*Q6</f>
        <v>71859.764308380007</v>
      </c>
      <c r="W6" s="9">
        <f>N6*Q6</f>
        <v>1319801.0304500002</v>
      </c>
      <c r="X6" s="9">
        <f>W6-V6</f>
        <v>1247941.2661416202</v>
      </c>
      <c r="AA6" t="s">
        <v>71</v>
      </c>
      <c r="AB6" s="10">
        <v>1000000000</v>
      </c>
      <c r="AG6" t="s">
        <v>8</v>
      </c>
      <c r="AH6">
        <v>1.45137841621299E-2</v>
      </c>
      <c r="AI6">
        <v>1.5647099581893E-2</v>
      </c>
      <c r="AJ6">
        <v>8.4427135389561203E-3</v>
      </c>
      <c r="AK6">
        <v>1.1606901432888801E-2</v>
      </c>
      <c r="AL6">
        <v>1.00456157502469E-2</v>
      </c>
      <c r="AM6">
        <v>1.07529520300564E-2</v>
      </c>
      <c r="AN6">
        <v>1.08432795591348E-2</v>
      </c>
      <c r="AO6">
        <v>8.8073244299974908E-3</v>
      </c>
      <c r="AP6">
        <v>1.4003687276934599E-2</v>
      </c>
      <c r="AQ6">
        <v>1.41156463943673E-2</v>
      </c>
      <c r="AR6">
        <v>5.4967143665799597E-3</v>
      </c>
      <c r="AS6">
        <v>9.5371519508999705E-3</v>
      </c>
      <c r="AT6">
        <v>1.4975874993083199E-2</v>
      </c>
      <c r="AU6">
        <v>2.2008504967199201E-2</v>
      </c>
      <c r="AV6">
        <v>5.63639008104123E-3</v>
      </c>
      <c r="AW6">
        <v>5.2111240327682301E-3</v>
      </c>
      <c r="AX6">
        <v>9.7085448901043595E-3</v>
      </c>
      <c r="AY6">
        <v>9.1042363607782197E-3</v>
      </c>
      <c r="AZ6">
        <v>6.5194915635093604E-3</v>
      </c>
      <c r="BA6">
        <v>9.8349327578437298E-3</v>
      </c>
      <c r="BB6">
        <v>7.1743204153260397E-3</v>
      </c>
      <c r="BC6">
        <v>3.6150932351998099E-3</v>
      </c>
      <c r="BD6">
        <v>7.1478843183530299E-3</v>
      </c>
      <c r="BE6">
        <v>9.0779589006444693E-3</v>
      </c>
      <c r="BF6">
        <v>1.0794236453039899E-2</v>
      </c>
      <c r="BG6">
        <v>1.3310585148227199E-2</v>
      </c>
      <c r="BH6">
        <v>1.58912703423028E-2</v>
      </c>
      <c r="BI6">
        <v>1.3112583705455001E-2</v>
      </c>
      <c r="BJ6">
        <v>4.5871621235345703E-3</v>
      </c>
      <c r="BK6">
        <v>1.2371866099263801E-2</v>
      </c>
      <c r="BL6">
        <v>1.1021705378970299E-2</v>
      </c>
      <c r="BM6">
        <v>1.8958120007544502E-2</v>
      </c>
      <c r="BN6">
        <v>2.5930593860702698E-2</v>
      </c>
      <c r="BO6">
        <v>9.4261734922816594E-3</v>
      </c>
      <c r="BP6">
        <v>1.36105207866523E-2</v>
      </c>
      <c r="BQ6">
        <v>1.2689173203000901E-2</v>
      </c>
      <c r="BR6">
        <v>1.5659127812599202E-2</v>
      </c>
      <c r="BS6">
        <v>6.8759578334595698E-3</v>
      </c>
      <c r="BT6">
        <v>1.37401142965218E-2</v>
      </c>
      <c r="BU6">
        <v>1.1636604970439401E-2</v>
      </c>
      <c r="BV6">
        <v>1.21496417478641E-2</v>
      </c>
      <c r="BW6">
        <v>1.0139926146283401E-2</v>
      </c>
      <c r="BX6">
        <v>8.9441942456165695E-3</v>
      </c>
      <c r="BY6">
        <v>1.3779308397224599E-2</v>
      </c>
      <c r="BZ6">
        <v>9.3240116617890108E-3</v>
      </c>
      <c r="CA6">
        <v>7.4298101154882798E-3</v>
      </c>
      <c r="CB6">
        <v>8.8819640291941705E-3</v>
      </c>
      <c r="CC6">
        <v>9.7493674944748605E-3</v>
      </c>
      <c r="CD6">
        <v>9.8319238482717508E-3</v>
      </c>
      <c r="CE6">
        <v>1.55653121762344E-2</v>
      </c>
    </row>
    <row r="7" spans="1:83" x14ac:dyDescent="0.35">
      <c r="A7" t="s">
        <v>20</v>
      </c>
      <c r="B7" s="8">
        <v>0.15251385247999999</v>
      </c>
      <c r="C7" s="8">
        <v>0.28512217776587201</v>
      </c>
      <c r="D7" s="17">
        <v>44.74</v>
      </c>
      <c r="E7" s="19">
        <v>6693998.6679841895</v>
      </c>
      <c r="G7" t="str">
        <f t="shared" ref="G7:G55" si="0">A7</f>
        <v>AAL</v>
      </c>
      <c r="H7" s="18">
        <v>0.1</v>
      </c>
      <c r="I7">
        <v>0.01</v>
      </c>
      <c r="J7" s="11">
        <v>0.1</v>
      </c>
      <c r="L7" t="str">
        <f t="shared" ref="L7:L55" si="1">A7</f>
        <v>AAL</v>
      </c>
      <c r="M7" s="15">
        <f t="shared" ref="M7:M55" si="2">H7</f>
        <v>0.1</v>
      </c>
      <c r="N7" s="16">
        <f t="shared" ref="N7:N55" si="3">B7</f>
        <v>0.15251385247999999</v>
      </c>
      <c r="O7" s="12">
        <f t="shared" ref="O7:O55" si="4">C7</f>
        <v>0.28512217776587201</v>
      </c>
      <c r="P7" s="10">
        <f t="shared" ref="P7:P55" si="5">D7</f>
        <v>44.74</v>
      </c>
      <c r="Q7" s="13">
        <f t="shared" ref="Q7:Q55" si="6">M7*$AB$6</f>
        <v>100000000</v>
      </c>
      <c r="R7" s="9">
        <f t="shared" ref="R7:R55" si="7">Q7/$M$6</f>
        <v>9999999999.9999981</v>
      </c>
      <c r="S7" s="12">
        <f t="shared" ref="S7:S55" si="8">Q7/P7/E7</f>
        <v>0.33390152197177309</v>
      </c>
      <c r="T7" s="12"/>
      <c r="U7" s="11">
        <v>98.127735096064796</v>
      </c>
      <c r="V7" s="9">
        <f>U7/10000*Q7</f>
        <v>981277.35096064792</v>
      </c>
      <c r="W7" s="9">
        <f>N7*Q7</f>
        <v>15251385.248</v>
      </c>
      <c r="X7" s="9">
        <f t="shared" ref="X7:X55" si="9">W7-V7</f>
        <v>14270107.897039352</v>
      </c>
      <c r="AA7" t="s">
        <v>76</v>
      </c>
      <c r="AB7">
        <v>1</v>
      </c>
      <c r="AG7" t="s">
        <v>20</v>
      </c>
      <c r="AH7">
        <v>1.5647099581893E-2</v>
      </c>
      <c r="AI7">
        <v>2.00020040809171E-2</v>
      </c>
      <c r="AJ7">
        <v>1.2573634984466399E-2</v>
      </c>
      <c r="AK7">
        <v>1.0431784819900401E-2</v>
      </c>
      <c r="AL7">
        <v>1.0408807391708101E-2</v>
      </c>
      <c r="AM7">
        <v>1.29850459485633E-2</v>
      </c>
      <c r="AN7">
        <v>1.1019420758492601E-2</v>
      </c>
      <c r="AO7">
        <v>9.4706634230772597E-3</v>
      </c>
      <c r="AP7">
        <v>1.2589475695119701E-2</v>
      </c>
      <c r="AQ7">
        <v>1.4279935442442E-2</v>
      </c>
      <c r="AR7">
        <v>7.1255684665142999E-3</v>
      </c>
      <c r="AS7">
        <v>1.07257218328507E-2</v>
      </c>
      <c r="AT7">
        <v>1.8707889123272599E-2</v>
      </c>
      <c r="AU7">
        <v>2.38373665723461E-2</v>
      </c>
      <c r="AV7">
        <v>4.4548041651220902E-3</v>
      </c>
      <c r="AW7">
        <v>3.2388942562607999E-3</v>
      </c>
      <c r="AX7">
        <v>9.5369475299294602E-3</v>
      </c>
      <c r="AY7">
        <v>1.1567041208618701E-2</v>
      </c>
      <c r="AZ7">
        <v>9.4234856737862999E-3</v>
      </c>
      <c r="BA7">
        <v>9.7704779953695104E-3</v>
      </c>
      <c r="BB7">
        <v>1.1190294635070401E-2</v>
      </c>
      <c r="BC7">
        <v>3.1672949380912099E-3</v>
      </c>
      <c r="BD7">
        <v>1.20831471397513E-2</v>
      </c>
      <c r="BE7">
        <v>1.19301857876384E-2</v>
      </c>
      <c r="BF7">
        <v>1.27493435003584E-2</v>
      </c>
      <c r="BG7">
        <v>1.5312790835770401E-2</v>
      </c>
      <c r="BH7">
        <v>1.54914235019176E-2</v>
      </c>
      <c r="BI7">
        <v>1.6429256047379E-2</v>
      </c>
      <c r="BJ7">
        <v>6.8616050707928202E-3</v>
      </c>
      <c r="BK7">
        <v>1.4107377968081401E-2</v>
      </c>
      <c r="BL7">
        <v>1.0278364873292299E-2</v>
      </c>
      <c r="BM7">
        <v>1.8305329066984701E-2</v>
      </c>
      <c r="BN7">
        <v>2.5804115160676398E-2</v>
      </c>
      <c r="BO7">
        <v>1.39568791881919E-2</v>
      </c>
      <c r="BP7">
        <v>1.9506260221616101E-2</v>
      </c>
      <c r="BQ7">
        <v>1.3532029854570899E-2</v>
      </c>
      <c r="BR7">
        <v>2.37204893149787E-2</v>
      </c>
      <c r="BS7">
        <v>4.68215025653151E-3</v>
      </c>
      <c r="BT7">
        <v>1.21844360721739E-2</v>
      </c>
      <c r="BU7">
        <v>1.5651414216303401E-2</v>
      </c>
      <c r="BV7">
        <v>1.3017347591225199E-2</v>
      </c>
      <c r="BW7">
        <v>1.32306869392965E-2</v>
      </c>
      <c r="BX7">
        <v>1.03026679920945E-2</v>
      </c>
      <c r="BY7">
        <v>1.7277210481849999E-2</v>
      </c>
      <c r="BZ7">
        <v>1.7408845342166499E-2</v>
      </c>
      <c r="CA7">
        <v>1.53717107004282E-2</v>
      </c>
      <c r="CB7">
        <v>1.15421446681439E-2</v>
      </c>
      <c r="CC7">
        <v>1.10302901675424E-2</v>
      </c>
      <c r="CD7">
        <v>1.0264853939362601E-2</v>
      </c>
      <c r="CE7">
        <v>1.35203885825894E-2</v>
      </c>
    </row>
    <row r="8" spans="1:83" x14ac:dyDescent="0.35">
      <c r="A8" t="s">
        <v>21</v>
      </c>
      <c r="B8" s="8">
        <v>9.4551591194299997E-2</v>
      </c>
      <c r="C8" s="8">
        <v>0.28049961071825402</v>
      </c>
      <c r="D8" s="17">
        <v>97.9</v>
      </c>
      <c r="E8" s="19">
        <v>1398327.814229249</v>
      </c>
      <c r="G8" t="str">
        <f t="shared" si="0"/>
        <v>AAP</v>
      </c>
      <c r="H8" s="18">
        <v>0.01</v>
      </c>
      <c r="I8">
        <v>0.01</v>
      </c>
      <c r="J8" s="11">
        <v>0.1</v>
      </c>
      <c r="L8" t="str">
        <f t="shared" si="1"/>
        <v>AAP</v>
      </c>
      <c r="M8" s="15">
        <f t="shared" si="2"/>
        <v>0.01</v>
      </c>
      <c r="N8" s="16">
        <f t="shared" si="3"/>
        <v>9.4551591194299997E-2</v>
      </c>
      <c r="O8" s="12">
        <f t="shared" si="4"/>
        <v>0.28049961071825402</v>
      </c>
      <c r="P8" s="10">
        <f t="shared" si="5"/>
        <v>97.9</v>
      </c>
      <c r="Q8" s="13">
        <f t="shared" si="6"/>
        <v>10000000</v>
      </c>
      <c r="R8" s="9">
        <f t="shared" si="7"/>
        <v>999999999.99999976</v>
      </c>
      <c r="S8" s="12">
        <f t="shared" si="8"/>
        <v>7.3047996990299804E-2</v>
      </c>
      <c r="T8" s="12"/>
      <c r="U8" s="11">
        <v>148.441598762599</v>
      </c>
      <c r="V8" s="9">
        <f>U8/10000*Q8</f>
        <v>148441.59876259899</v>
      </c>
      <c r="W8" s="9">
        <f>N8*Q8</f>
        <v>945515.91194299993</v>
      </c>
      <c r="X8" s="9">
        <f t="shared" si="9"/>
        <v>797074.31318040099</v>
      </c>
      <c r="AG8" t="s">
        <v>21</v>
      </c>
      <c r="AH8">
        <v>8.4427135389561203E-3</v>
      </c>
      <c r="AI8">
        <v>1.2573634984466399E-2</v>
      </c>
      <c r="AJ8">
        <v>8.7672019726040395E-3</v>
      </c>
      <c r="AK8">
        <v>4.4131424773226E-3</v>
      </c>
      <c r="AL8">
        <v>5.4343556078839802E-3</v>
      </c>
      <c r="AM8">
        <v>7.8885515667500104E-3</v>
      </c>
      <c r="AN8">
        <v>5.5669777618220498E-3</v>
      </c>
      <c r="AO8">
        <v>5.0413898860633601E-3</v>
      </c>
      <c r="AP8">
        <v>5.3482938204906603E-3</v>
      </c>
      <c r="AQ8">
        <v>7.2052431722620103E-3</v>
      </c>
      <c r="AR8">
        <v>4.3570389152108799E-3</v>
      </c>
      <c r="AS8">
        <v>5.9708173795032697E-3</v>
      </c>
      <c r="AT8">
        <v>1.1568555150829199E-2</v>
      </c>
      <c r="AU8">
        <v>1.29921601588195E-2</v>
      </c>
      <c r="AV8">
        <v>1.4010172308204301E-3</v>
      </c>
      <c r="AW8">
        <v>3.2636966477746302E-4</v>
      </c>
      <c r="AX8">
        <v>4.5101341227930499E-3</v>
      </c>
      <c r="AY8">
        <v>7.1988575472204499E-3</v>
      </c>
      <c r="AZ8">
        <v>6.3873428329138896E-3</v>
      </c>
      <c r="BA8">
        <v>4.8969544861908803E-3</v>
      </c>
      <c r="BB8">
        <v>7.9580444413844906E-3</v>
      </c>
      <c r="BC8">
        <v>1.30143664447099E-3</v>
      </c>
      <c r="BD8">
        <v>8.9732492338682295E-3</v>
      </c>
      <c r="BE8">
        <v>7.6633941442271602E-3</v>
      </c>
      <c r="BF8">
        <v>7.5204431808009696E-3</v>
      </c>
      <c r="BG8">
        <v>8.6858411792439198E-3</v>
      </c>
      <c r="BH8">
        <v>7.5081005504932796E-3</v>
      </c>
      <c r="BI8">
        <v>1.0166752588234899E-2</v>
      </c>
      <c r="BJ8">
        <v>4.6963185614226797E-3</v>
      </c>
      <c r="BK8">
        <v>8.0835503796571097E-3</v>
      </c>
      <c r="BL8">
        <v>4.63831098917493E-3</v>
      </c>
      <c r="BM8">
        <v>8.7645216505468602E-3</v>
      </c>
      <c r="BN8">
        <v>1.29157160009277E-2</v>
      </c>
      <c r="BO8">
        <v>9.6262878902841197E-3</v>
      </c>
      <c r="BP8">
        <v>1.32484363240637E-2</v>
      </c>
      <c r="BQ8">
        <v>7.2284909794452703E-3</v>
      </c>
      <c r="BR8">
        <v>1.6717265801488999E-2</v>
      </c>
      <c r="BS8">
        <v>9.1632924645495195E-4</v>
      </c>
      <c r="BT8">
        <v>5.0287697711497298E-3</v>
      </c>
      <c r="BU8">
        <v>1.0233769969257201E-2</v>
      </c>
      <c r="BV8">
        <v>7.0212907910035998E-3</v>
      </c>
      <c r="BW8">
        <v>8.4163380623297306E-3</v>
      </c>
      <c r="BX8">
        <v>5.8578767577396502E-3</v>
      </c>
      <c r="BY8">
        <v>1.07710325629191E-2</v>
      </c>
      <c r="BZ8">
        <v>1.34934942409606E-2</v>
      </c>
      <c r="CA8">
        <v>1.23371351649499E-2</v>
      </c>
      <c r="CB8">
        <v>7.2975467487013997E-3</v>
      </c>
      <c r="CC8">
        <v>6.2570873405853201E-3</v>
      </c>
      <c r="CD8">
        <v>5.3874299207206299E-3</v>
      </c>
      <c r="CE8">
        <v>5.4743285810547803E-3</v>
      </c>
    </row>
    <row r="9" spans="1:83" x14ac:dyDescent="0.35">
      <c r="A9" t="s">
        <v>22</v>
      </c>
      <c r="B9" s="8">
        <v>0.102486494831</v>
      </c>
      <c r="C9" s="8">
        <v>0.17070823616269801</v>
      </c>
      <c r="D9" s="17">
        <v>164</v>
      </c>
      <c r="E9" s="19">
        <v>29691607.399209484</v>
      </c>
      <c r="G9" t="str">
        <f t="shared" si="0"/>
        <v>AAPL</v>
      </c>
      <c r="H9" s="18">
        <v>0.01</v>
      </c>
      <c r="I9">
        <v>0.01</v>
      </c>
      <c r="J9" s="11">
        <v>0.1</v>
      </c>
      <c r="L9" t="str">
        <f t="shared" si="1"/>
        <v>AAPL</v>
      </c>
      <c r="M9" s="15">
        <f t="shared" si="2"/>
        <v>0.01</v>
      </c>
      <c r="N9" s="16">
        <f t="shared" si="3"/>
        <v>0.102486494831</v>
      </c>
      <c r="O9" s="12">
        <f t="shared" si="4"/>
        <v>0.17070823616269801</v>
      </c>
      <c r="P9" s="10">
        <f t="shared" si="5"/>
        <v>164</v>
      </c>
      <c r="Q9" s="13">
        <f t="shared" si="6"/>
        <v>10000000</v>
      </c>
      <c r="R9" s="9">
        <f t="shared" si="7"/>
        <v>999999999.99999976</v>
      </c>
      <c r="S9" s="12">
        <f t="shared" si="8"/>
        <v>2.0536311468849944E-3</v>
      </c>
      <c r="T9" s="12"/>
      <c r="U9" s="11">
        <v>10.694507039908</v>
      </c>
      <c r="V9" s="9">
        <f>U9/10000*Q9</f>
        <v>10694.507039908001</v>
      </c>
      <c r="W9" s="9">
        <f>N9*Q9</f>
        <v>1024864.94831</v>
      </c>
      <c r="X9" s="9">
        <f t="shared" si="9"/>
        <v>1014170.441270092</v>
      </c>
      <c r="AA9" t="s">
        <v>72</v>
      </c>
      <c r="AG9" t="s">
        <v>22</v>
      </c>
      <c r="AH9">
        <v>1.1606901432888801E-2</v>
      </c>
      <c r="AI9">
        <v>1.0431784819900401E-2</v>
      </c>
      <c r="AJ9">
        <v>4.4131424773226E-3</v>
      </c>
      <c r="AK9">
        <v>1.0777853731522499E-2</v>
      </c>
      <c r="AL9">
        <v>8.1121836374372699E-3</v>
      </c>
      <c r="AM9">
        <v>7.3572386314937604E-3</v>
      </c>
      <c r="AN9">
        <v>9.1085113213954308E-3</v>
      </c>
      <c r="AO9">
        <v>7.2514159156571896E-3</v>
      </c>
      <c r="AP9">
        <v>1.2931437284238401E-2</v>
      </c>
      <c r="AQ9">
        <v>1.1794681964635199E-2</v>
      </c>
      <c r="AR9">
        <v>4.1925443927773604E-3</v>
      </c>
      <c r="AS9">
        <v>7.5728301912765701E-3</v>
      </c>
      <c r="AT9">
        <v>1.0212764583993899E-2</v>
      </c>
      <c r="AU9">
        <v>1.7291080843277799E-2</v>
      </c>
      <c r="AV9">
        <v>5.8673400769647301E-3</v>
      </c>
      <c r="AW9">
        <v>5.9883934567790701E-3</v>
      </c>
      <c r="AX9">
        <v>8.7567561566337399E-3</v>
      </c>
      <c r="AY9">
        <v>6.2510056299512297E-3</v>
      </c>
      <c r="AZ9">
        <v>3.82837024158928E-3</v>
      </c>
      <c r="BA9">
        <v>8.0741808183037393E-3</v>
      </c>
      <c r="BB9">
        <v>3.5972550412651499E-3</v>
      </c>
      <c r="BC9">
        <v>3.3498120495782102E-3</v>
      </c>
      <c r="BD9">
        <v>2.9302061593231401E-3</v>
      </c>
      <c r="BE9">
        <v>5.80882570433232E-3</v>
      </c>
      <c r="BF9">
        <v>7.8620142903549194E-3</v>
      </c>
      <c r="BG9">
        <v>1.0438367790846099E-2</v>
      </c>
      <c r="BH9">
        <v>1.3511169692997401E-2</v>
      </c>
      <c r="BI9">
        <v>8.9681040148469199E-3</v>
      </c>
      <c r="BJ9">
        <v>2.7290741504991901E-3</v>
      </c>
      <c r="BK9">
        <v>9.2631496233083095E-3</v>
      </c>
      <c r="BL9">
        <v>9.8649226652666698E-3</v>
      </c>
      <c r="BM9">
        <v>1.6227732918327201E-2</v>
      </c>
      <c r="BN9">
        <v>2.1412099742572799E-2</v>
      </c>
      <c r="BO9">
        <v>5.2330740144832704E-3</v>
      </c>
      <c r="BP9">
        <v>7.7580247684608397E-3</v>
      </c>
      <c r="BQ9">
        <v>1.0207088126756201E-2</v>
      </c>
      <c r="BR9">
        <v>7.8723220818766107E-3</v>
      </c>
      <c r="BS9">
        <v>7.5145528723839297E-3</v>
      </c>
      <c r="BT9">
        <v>1.29138090651085E-2</v>
      </c>
      <c r="BU9">
        <v>7.16231454246686E-3</v>
      </c>
      <c r="BV9">
        <v>9.6176572373485592E-3</v>
      </c>
      <c r="BW9">
        <v>6.6849790749502497E-3</v>
      </c>
      <c r="BX9">
        <v>6.9815339527903898E-3</v>
      </c>
      <c r="BY9">
        <v>9.1589693551926091E-3</v>
      </c>
      <c r="BZ9">
        <v>2.8563118115584102E-3</v>
      </c>
      <c r="CA9">
        <v>1.5481389997515399E-3</v>
      </c>
      <c r="CB9">
        <v>5.9654109801802703E-3</v>
      </c>
      <c r="CC9">
        <v>7.4163194406623697E-3</v>
      </c>
      <c r="CD9">
        <v>7.9481964889689793E-3</v>
      </c>
      <c r="CE9">
        <v>1.4499712834455499E-2</v>
      </c>
    </row>
    <row r="10" spans="1:83" x14ac:dyDescent="0.35">
      <c r="A10" t="s">
        <v>23</v>
      </c>
      <c r="B10" s="8">
        <v>9.2845707150399998E-2</v>
      </c>
      <c r="C10" s="8">
        <v>0.169755267198412</v>
      </c>
      <c r="D10" s="17">
        <v>75.3</v>
      </c>
      <c r="E10" s="19">
        <v>6357430.628458498</v>
      </c>
      <c r="G10" t="str">
        <f t="shared" si="0"/>
        <v>ABBV</v>
      </c>
      <c r="H10" s="18">
        <v>0.01</v>
      </c>
      <c r="I10">
        <v>0.01</v>
      </c>
      <c r="J10" s="11">
        <v>0.1</v>
      </c>
      <c r="L10" t="str">
        <f t="shared" si="1"/>
        <v>ABBV</v>
      </c>
      <c r="M10" s="15">
        <f t="shared" si="2"/>
        <v>0.01</v>
      </c>
      <c r="N10" s="16">
        <f t="shared" si="3"/>
        <v>9.2845707150399998E-2</v>
      </c>
      <c r="O10" s="12">
        <f t="shared" si="4"/>
        <v>0.169755267198412</v>
      </c>
      <c r="P10" s="10">
        <f t="shared" si="5"/>
        <v>75.3</v>
      </c>
      <c r="Q10" s="13">
        <f t="shared" si="6"/>
        <v>10000000</v>
      </c>
      <c r="R10" s="9">
        <f t="shared" si="7"/>
        <v>999999999.99999976</v>
      </c>
      <c r="S10" s="12">
        <f t="shared" si="8"/>
        <v>2.0889276280816955E-2</v>
      </c>
      <c r="T10" s="12"/>
      <c r="U10" s="11">
        <v>15.694860811040501</v>
      </c>
      <c r="V10" s="9">
        <f>U10/10000*Q10</f>
        <v>15694.8608110405</v>
      </c>
      <c r="W10" s="9">
        <f>N10*Q10</f>
        <v>928457.07150399999</v>
      </c>
      <c r="X10" s="9">
        <f t="shared" si="9"/>
        <v>912762.21069295949</v>
      </c>
      <c r="AA10" t="s">
        <v>73</v>
      </c>
      <c r="AB10" s="10">
        <f>SUM(Q6:Q55)</f>
        <v>999999999.99999964</v>
      </c>
      <c r="AG10" t="s">
        <v>23</v>
      </c>
      <c r="AH10">
        <v>1.00456157502469E-2</v>
      </c>
      <c r="AI10">
        <v>1.0408807391708101E-2</v>
      </c>
      <c r="AJ10">
        <v>5.4343556078839802E-3</v>
      </c>
      <c r="AK10">
        <v>8.1121836374372699E-3</v>
      </c>
      <c r="AL10">
        <v>7.3687127712030202E-3</v>
      </c>
      <c r="AM10">
        <v>7.8208763132662003E-3</v>
      </c>
      <c r="AN10">
        <v>7.6104384998711E-3</v>
      </c>
      <c r="AO10">
        <v>5.7569524272524601E-3</v>
      </c>
      <c r="AP10">
        <v>9.9110722241901802E-3</v>
      </c>
      <c r="AQ10">
        <v>1.0104743364905499E-2</v>
      </c>
      <c r="AR10">
        <v>2.5841273697892902E-3</v>
      </c>
      <c r="AS10">
        <v>6.1120337673728096E-3</v>
      </c>
      <c r="AT10">
        <v>1.0130136668777399E-2</v>
      </c>
      <c r="AU10">
        <v>1.5639516355337599E-2</v>
      </c>
      <c r="AV10">
        <v>3.6153386620004502E-3</v>
      </c>
      <c r="AW10">
        <v>3.4978419236701601E-3</v>
      </c>
      <c r="AX10">
        <v>6.1756590197784801E-3</v>
      </c>
      <c r="AY10">
        <v>5.8267499389848699E-3</v>
      </c>
      <c r="AZ10">
        <v>3.8235409149311099E-3</v>
      </c>
      <c r="BA10">
        <v>7.5327152130838099E-3</v>
      </c>
      <c r="BB10">
        <v>4.2233925131550604E-3</v>
      </c>
      <c r="BC10">
        <v>2.6471634064562E-3</v>
      </c>
      <c r="BD10">
        <v>4.1415444721711802E-3</v>
      </c>
      <c r="BE10">
        <v>6.0433006019880902E-3</v>
      </c>
      <c r="BF10">
        <v>7.3776409357512902E-3</v>
      </c>
      <c r="BG10">
        <v>8.3103551397844897E-3</v>
      </c>
      <c r="BH10">
        <v>1.1732182445596101E-2</v>
      </c>
      <c r="BI10">
        <v>8.7587074473119506E-3</v>
      </c>
      <c r="BJ10">
        <v>2.3220717918190702E-3</v>
      </c>
      <c r="BK10">
        <v>8.6730927848781992E-3</v>
      </c>
      <c r="BL10">
        <v>7.8708167129434708E-3</v>
      </c>
      <c r="BM10">
        <v>1.40337903100451E-2</v>
      </c>
      <c r="BN10">
        <v>1.9582292274700801E-2</v>
      </c>
      <c r="BO10">
        <v>5.6291906121577803E-3</v>
      </c>
      <c r="BP10">
        <v>8.6204393874645107E-3</v>
      </c>
      <c r="BQ10">
        <v>8.8721097151255902E-3</v>
      </c>
      <c r="BR10">
        <v>1.01104473708887E-2</v>
      </c>
      <c r="BS10">
        <v>4.7666303644542099E-3</v>
      </c>
      <c r="BT10">
        <v>9.5435909987418507E-3</v>
      </c>
      <c r="BU10">
        <v>7.7794951837559497E-3</v>
      </c>
      <c r="BV10">
        <v>8.6920746447434402E-3</v>
      </c>
      <c r="BW10">
        <v>6.5250460503740899E-3</v>
      </c>
      <c r="BX10">
        <v>5.62521837956263E-3</v>
      </c>
      <c r="BY10">
        <v>9.6603981081494501E-3</v>
      </c>
      <c r="BZ10">
        <v>4.95221618573965E-3</v>
      </c>
      <c r="CA10">
        <v>3.2659527512810698E-3</v>
      </c>
      <c r="CB10">
        <v>5.58192952686012E-3</v>
      </c>
      <c r="CC10">
        <v>6.74086098646533E-3</v>
      </c>
      <c r="CD10">
        <v>7.0944470087169397E-3</v>
      </c>
      <c r="CE10">
        <v>1.14152962733259E-2</v>
      </c>
    </row>
    <row r="11" spans="1:83" x14ac:dyDescent="0.35">
      <c r="A11" t="s">
        <v>24</v>
      </c>
      <c r="B11" s="8">
        <v>0.104754623694</v>
      </c>
      <c r="C11" s="8">
        <v>0.269923648095238</v>
      </c>
      <c r="D11" s="17">
        <v>80.25</v>
      </c>
      <c r="E11" s="19">
        <v>2029594.5138339922</v>
      </c>
      <c r="G11" t="str">
        <f t="shared" si="0"/>
        <v>ABC</v>
      </c>
      <c r="H11" s="18">
        <v>0.01</v>
      </c>
      <c r="I11">
        <v>0.01</v>
      </c>
      <c r="J11" s="11">
        <v>0.1</v>
      </c>
      <c r="L11" t="str">
        <f t="shared" si="1"/>
        <v>ABC</v>
      </c>
      <c r="M11" s="15">
        <f t="shared" si="2"/>
        <v>0.01</v>
      </c>
      <c r="N11" s="16">
        <f t="shared" si="3"/>
        <v>0.104754623694</v>
      </c>
      <c r="O11" s="12">
        <f t="shared" si="4"/>
        <v>0.269923648095238</v>
      </c>
      <c r="P11" s="10">
        <f t="shared" si="5"/>
        <v>80.25</v>
      </c>
      <c r="Q11" s="13">
        <f t="shared" si="6"/>
        <v>10000000</v>
      </c>
      <c r="R11" s="9">
        <f t="shared" si="7"/>
        <v>999999999.99999976</v>
      </c>
      <c r="S11" s="12">
        <f t="shared" si="8"/>
        <v>6.1396791847311762E-2</v>
      </c>
      <c r="T11" s="12"/>
      <c r="U11" s="11">
        <v>50.0477286809015</v>
      </c>
      <c r="V11" s="9">
        <f>U11/10000*Q11</f>
        <v>50047.728680901506</v>
      </c>
      <c r="W11" s="9">
        <f>N11*Q11</f>
        <v>1047546.23694</v>
      </c>
      <c r="X11" s="9">
        <f t="shared" si="9"/>
        <v>997498.50825909851</v>
      </c>
      <c r="AA11" t="s">
        <v>74</v>
      </c>
      <c r="AB11" s="10">
        <f>SUM(X6:X55)</f>
        <v>132772561.26198879</v>
      </c>
      <c r="AG11" t="s">
        <v>24</v>
      </c>
      <c r="AH11">
        <v>1.07529520300564E-2</v>
      </c>
      <c r="AI11">
        <v>1.29850459485633E-2</v>
      </c>
      <c r="AJ11">
        <v>7.8885515667500104E-3</v>
      </c>
      <c r="AK11">
        <v>7.3572386314937604E-3</v>
      </c>
      <c r="AL11">
        <v>7.8208763132662003E-3</v>
      </c>
      <c r="AM11">
        <v>9.4760655374232696E-3</v>
      </c>
      <c r="AN11">
        <v>7.7594488993697397E-3</v>
      </c>
      <c r="AO11">
        <v>5.9753147010124102E-3</v>
      </c>
      <c r="AP11">
        <v>9.0737111820956701E-3</v>
      </c>
      <c r="AQ11">
        <v>1.0369642608546401E-2</v>
      </c>
      <c r="AR11">
        <v>2.9376117767758001E-3</v>
      </c>
      <c r="AS11">
        <v>6.5869405476341398E-3</v>
      </c>
      <c r="AT11">
        <v>1.2406212083000899E-2</v>
      </c>
      <c r="AU11">
        <v>1.7018170360192299E-2</v>
      </c>
      <c r="AV11">
        <v>2.6616028026907501E-3</v>
      </c>
      <c r="AW11">
        <v>2.1280433043310101E-3</v>
      </c>
      <c r="AX11">
        <v>5.7260271157625799E-3</v>
      </c>
      <c r="AY11">
        <v>7.1470971193164003E-3</v>
      </c>
      <c r="AZ11">
        <v>5.3167108637526897E-3</v>
      </c>
      <c r="BA11">
        <v>7.8829086202869304E-3</v>
      </c>
      <c r="BB11">
        <v>6.4138754706770697E-3</v>
      </c>
      <c r="BC11">
        <v>2.4276494140422402E-3</v>
      </c>
      <c r="BD11">
        <v>6.8987629910103399E-3</v>
      </c>
      <c r="BE11">
        <v>7.7541809766146297E-3</v>
      </c>
      <c r="BF11">
        <v>8.5797504279066603E-3</v>
      </c>
      <c r="BG11">
        <v>9.0720308999603493E-3</v>
      </c>
      <c r="BH11">
        <v>1.1851533362976801E-2</v>
      </c>
      <c r="BI11">
        <v>1.0719907787039599E-2</v>
      </c>
      <c r="BJ11">
        <v>3.3126971791356602E-3</v>
      </c>
      <c r="BK11">
        <v>9.8441552746091794E-3</v>
      </c>
      <c r="BL11">
        <v>7.4947405684055403E-3</v>
      </c>
      <c r="BM11">
        <v>1.40823467952338E-2</v>
      </c>
      <c r="BN11">
        <v>2.0374126647266198E-2</v>
      </c>
      <c r="BO11">
        <v>8.0639450791742794E-3</v>
      </c>
      <c r="BP11">
        <v>1.1995070734182401E-2</v>
      </c>
      <c r="BQ11">
        <v>9.4448067084302399E-3</v>
      </c>
      <c r="BR11">
        <v>1.49423898923413E-2</v>
      </c>
      <c r="BS11">
        <v>3.3142400942538799E-3</v>
      </c>
      <c r="BT11">
        <v>8.5076843999231395E-3</v>
      </c>
      <c r="BU11">
        <v>1.0226839141406799E-2</v>
      </c>
      <c r="BV11">
        <v>9.3936043468297592E-3</v>
      </c>
      <c r="BW11">
        <v>8.2441802651812297E-3</v>
      </c>
      <c r="BX11">
        <v>6.1691707720361103E-3</v>
      </c>
      <c r="BY11">
        <v>1.1991915952254999E-2</v>
      </c>
      <c r="BZ11">
        <v>9.37078981608995E-3</v>
      </c>
      <c r="CA11">
        <v>7.3797839835065297E-3</v>
      </c>
      <c r="CB11">
        <v>6.9800440191077704E-3</v>
      </c>
      <c r="CC11">
        <v>7.5528889759149303E-3</v>
      </c>
      <c r="CD11">
        <v>7.52026435536623E-3</v>
      </c>
      <c r="CE11">
        <v>1.0403553307323401E-2</v>
      </c>
    </row>
    <row r="12" spans="1:83" x14ac:dyDescent="0.35">
      <c r="A12" t="s">
        <v>25</v>
      </c>
      <c r="B12" s="8">
        <v>0.10045740025700001</v>
      </c>
      <c r="C12" s="8">
        <v>0.15754170964682501</v>
      </c>
      <c r="D12" s="17">
        <v>50.94</v>
      </c>
      <c r="E12" s="19">
        <v>7475435.3122529648</v>
      </c>
      <c r="G12" t="str">
        <f t="shared" si="0"/>
        <v>ABT</v>
      </c>
      <c r="H12" s="18">
        <v>0.01</v>
      </c>
      <c r="I12">
        <v>0.01</v>
      </c>
      <c r="J12" s="11">
        <v>0.1</v>
      </c>
      <c r="L12" t="str">
        <f t="shared" si="1"/>
        <v>ABT</v>
      </c>
      <c r="M12" s="15">
        <f t="shared" si="2"/>
        <v>0.01</v>
      </c>
      <c r="N12" s="16">
        <f t="shared" si="3"/>
        <v>0.10045740025700001</v>
      </c>
      <c r="O12" s="12">
        <f t="shared" si="4"/>
        <v>0.15754170964682501</v>
      </c>
      <c r="P12" s="10">
        <f t="shared" si="5"/>
        <v>50.94</v>
      </c>
      <c r="Q12" s="13">
        <f t="shared" si="6"/>
        <v>10000000</v>
      </c>
      <c r="R12" s="9">
        <f t="shared" si="7"/>
        <v>999999999.99999976</v>
      </c>
      <c r="S12" s="12">
        <f t="shared" si="8"/>
        <v>2.6260595589231491E-2</v>
      </c>
      <c r="T12" s="12"/>
      <c r="U12" s="11">
        <v>5.6986195479436903</v>
      </c>
      <c r="V12" s="9">
        <f>U12/10000*Q12</f>
        <v>5698.619547943691</v>
      </c>
      <c r="W12" s="9">
        <f>N12*Q12</f>
        <v>1004574.00257</v>
      </c>
      <c r="X12" s="9">
        <f t="shared" si="9"/>
        <v>998875.38302205631</v>
      </c>
      <c r="AA12" t="s">
        <v>77</v>
      </c>
      <c r="AB12" s="11">
        <f>SUM(H6:H55)</f>
        <v>0.99999999999999989</v>
      </c>
      <c r="AG12" t="s">
        <v>25</v>
      </c>
      <c r="AH12">
        <v>1.08432795591348E-2</v>
      </c>
      <c r="AI12">
        <v>1.1019420758492601E-2</v>
      </c>
      <c r="AJ12">
        <v>5.5669777618220498E-3</v>
      </c>
      <c r="AK12">
        <v>9.1085113213954204E-3</v>
      </c>
      <c r="AL12">
        <v>7.6104384998711E-3</v>
      </c>
      <c r="AM12">
        <v>7.7594488993697397E-3</v>
      </c>
      <c r="AN12">
        <v>8.2451967796431207E-3</v>
      </c>
      <c r="AO12">
        <v>6.57071706111535E-3</v>
      </c>
      <c r="AP12">
        <v>1.09938789005391E-2</v>
      </c>
      <c r="AQ12">
        <v>1.0755393305717301E-2</v>
      </c>
      <c r="AR12">
        <v>3.8050671312246901E-3</v>
      </c>
      <c r="AS12">
        <v>7.0120734456549103E-3</v>
      </c>
      <c r="AT12">
        <v>1.06446624592194E-2</v>
      </c>
      <c r="AU12">
        <v>1.64368071802844E-2</v>
      </c>
      <c r="AV12">
        <v>4.5367375880527201E-3</v>
      </c>
      <c r="AW12">
        <v>4.38430322529949E-3</v>
      </c>
      <c r="AX12">
        <v>7.4239610455662198E-3</v>
      </c>
      <c r="AY12">
        <v>6.4167314257296002E-3</v>
      </c>
      <c r="AZ12">
        <v>4.3426383830532196E-3</v>
      </c>
      <c r="BA12">
        <v>7.5518068744972397E-3</v>
      </c>
      <c r="BB12">
        <v>4.60858801928553E-3</v>
      </c>
      <c r="BC12">
        <v>2.8590815147117601E-3</v>
      </c>
      <c r="BD12">
        <v>4.3941955193152402E-3</v>
      </c>
      <c r="BE12">
        <v>6.3254662834301301E-3</v>
      </c>
      <c r="BF12">
        <v>7.8287200257718802E-3</v>
      </c>
      <c r="BG12">
        <v>9.7056050369227296E-3</v>
      </c>
      <c r="BH12">
        <v>1.2245233841575E-2</v>
      </c>
      <c r="BI12">
        <v>9.3053555566491603E-3</v>
      </c>
      <c r="BJ12">
        <v>2.9917797948184801E-3</v>
      </c>
      <c r="BK12">
        <v>9.0873921504939399E-3</v>
      </c>
      <c r="BL12">
        <v>8.5787549798491194E-3</v>
      </c>
      <c r="BM12">
        <v>1.46466403326635E-2</v>
      </c>
      <c r="BN12">
        <v>1.98901240648727E-2</v>
      </c>
      <c r="BO12">
        <v>6.21388525756357E-3</v>
      </c>
      <c r="BP12">
        <v>9.1277221274300799E-3</v>
      </c>
      <c r="BQ12">
        <v>9.5147194766823304E-3</v>
      </c>
      <c r="BR12">
        <v>1.02434306117357E-2</v>
      </c>
      <c r="BS12">
        <v>5.7062775879887602E-3</v>
      </c>
      <c r="BT12">
        <v>1.0814322898141901E-2</v>
      </c>
      <c r="BU12">
        <v>8.0349790966629999E-3</v>
      </c>
      <c r="BV12">
        <v>9.1058583027629099E-3</v>
      </c>
      <c r="BW12">
        <v>7.07573369802433E-3</v>
      </c>
      <c r="BX12">
        <v>6.5207983454707904E-3</v>
      </c>
      <c r="BY12">
        <v>9.7951719428306695E-3</v>
      </c>
      <c r="BZ12">
        <v>5.3697936149640904E-3</v>
      </c>
      <c r="CA12">
        <v>3.9377282966288497E-3</v>
      </c>
      <c r="CB12">
        <v>6.2020868718294904E-3</v>
      </c>
      <c r="CC12">
        <v>7.17521189776578E-3</v>
      </c>
      <c r="CD12">
        <v>7.4274396476869797E-3</v>
      </c>
      <c r="CE12">
        <v>1.23352824279535E-2</v>
      </c>
    </row>
    <row r="13" spans="1:83" x14ac:dyDescent="0.35">
      <c r="A13" t="s">
        <v>26</v>
      </c>
      <c r="B13" s="8">
        <v>9.1659107124600001E-2</v>
      </c>
      <c r="C13" s="8">
        <v>0.15944615384920599</v>
      </c>
      <c r="D13" s="17">
        <v>130.76</v>
      </c>
      <c r="E13" s="19">
        <v>2289981.3280632412</v>
      </c>
      <c r="G13" t="str">
        <f t="shared" si="0"/>
        <v>ACN</v>
      </c>
      <c r="H13" s="18">
        <v>0.01</v>
      </c>
      <c r="I13">
        <v>0.01</v>
      </c>
      <c r="J13" s="11">
        <v>0.1</v>
      </c>
      <c r="L13" t="str">
        <f t="shared" si="1"/>
        <v>ACN</v>
      </c>
      <c r="M13" s="15">
        <f t="shared" si="2"/>
        <v>0.01</v>
      </c>
      <c r="N13" s="16">
        <f t="shared" si="3"/>
        <v>9.1659107124600001E-2</v>
      </c>
      <c r="O13" s="12">
        <f t="shared" si="4"/>
        <v>0.15944615384920599</v>
      </c>
      <c r="P13" s="10">
        <f t="shared" si="5"/>
        <v>130.76</v>
      </c>
      <c r="Q13" s="13">
        <f t="shared" si="6"/>
        <v>10000000</v>
      </c>
      <c r="R13" s="9">
        <f t="shared" si="7"/>
        <v>999999999.99999976</v>
      </c>
      <c r="S13" s="12">
        <f t="shared" si="8"/>
        <v>3.3395899609760651E-2</v>
      </c>
      <c r="T13" s="12"/>
      <c r="U13" s="11">
        <v>22.209456495180302</v>
      </c>
      <c r="V13" s="9">
        <f>U13/10000*Q13</f>
        <v>22209.456495180304</v>
      </c>
      <c r="W13" s="9">
        <f>N13*Q13</f>
        <v>916591.07124600001</v>
      </c>
      <c r="X13" s="9">
        <f t="shared" si="9"/>
        <v>894381.61475081975</v>
      </c>
      <c r="AG13" t="s">
        <v>26</v>
      </c>
      <c r="AH13">
        <v>8.8073244299974908E-3</v>
      </c>
      <c r="AI13">
        <v>9.4706634230772493E-3</v>
      </c>
      <c r="AJ13">
        <v>5.0413898860633601E-3</v>
      </c>
      <c r="AK13">
        <v>7.2514159156571896E-3</v>
      </c>
      <c r="AL13">
        <v>5.7569524272524601E-3</v>
      </c>
      <c r="AM13">
        <v>5.9753147010124102E-3</v>
      </c>
      <c r="AN13">
        <v>6.57071706111535E-3</v>
      </c>
      <c r="AO13">
        <v>5.6709128707737996E-3</v>
      </c>
      <c r="AP13">
        <v>8.6303721329174694E-3</v>
      </c>
      <c r="AQ13">
        <v>8.3742013202961797E-3</v>
      </c>
      <c r="AR13">
        <v>4.3356876724355399E-3</v>
      </c>
      <c r="AS13">
        <v>6.1931762999927302E-3</v>
      </c>
      <c r="AT13">
        <v>8.9636889236041108E-3</v>
      </c>
      <c r="AU13">
        <v>1.29528744928808E-2</v>
      </c>
      <c r="AV13">
        <v>3.9131942431360704E-3</v>
      </c>
      <c r="AW13">
        <v>3.5895263320819101E-3</v>
      </c>
      <c r="AX13">
        <v>6.5363119853195702E-3</v>
      </c>
      <c r="AY13">
        <v>5.7389900909854703E-3</v>
      </c>
      <c r="AZ13">
        <v>4.2872588572495304E-3</v>
      </c>
      <c r="BA13">
        <v>5.3896879836299203E-3</v>
      </c>
      <c r="BB13">
        <v>4.5913090216404499E-3</v>
      </c>
      <c r="BC13">
        <v>2.1547591020978198E-3</v>
      </c>
      <c r="BD13">
        <v>4.5106024049262304E-3</v>
      </c>
      <c r="BE13">
        <v>5.4460912505543899E-3</v>
      </c>
      <c r="BF13">
        <v>6.4881610450135902E-3</v>
      </c>
      <c r="BG13">
        <v>8.8065092916090396E-3</v>
      </c>
      <c r="BH13">
        <v>9.1674369326307202E-3</v>
      </c>
      <c r="BI13">
        <v>7.9476113692070402E-3</v>
      </c>
      <c r="BJ13">
        <v>3.33607340133796E-3</v>
      </c>
      <c r="BK13">
        <v>7.29812801291443E-3</v>
      </c>
      <c r="BL13">
        <v>6.6753983816617004E-3</v>
      </c>
      <c r="BM13">
        <v>1.09248841572172E-2</v>
      </c>
      <c r="BN13">
        <v>1.44697194639719E-2</v>
      </c>
      <c r="BO13">
        <v>6.0573715189845504E-3</v>
      </c>
      <c r="BP13">
        <v>8.3647767095072004E-3</v>
      </c>
      <c r="BQ13">
        <v>7.6350221896144196E-3</v>
      </c>
      <c r="BR13">
        <v>9.2665957812391193E-3</v>
      </c>
      <c r="BS13">
        <v>4.5365501847068196E-3</v>
      </c>
      <c r="BT13">
        <v>8.6632424522674195E-3</v>
      </c>
      <c r="BU13">
        <v>6.9009975756678102E-3</v>
      </c>
      <c r="BV13">
        <v>7.1141797431739902E-3</v>
      </c>
      <c r="BW13">
        <v>6.3107887714617698E-3</v>
      </c>
      <c r="BX13">
        <v>5.8767907332190504E-3</v>
      </c>
      <c r="BY13">
        <v>7.9150418201188195E-3</v>
      </c>
      <c r="BZ13">
        <v>6.0890473538379999E-3</v>
      </c>
      <c r="CA13">
        <v>5.2965486706694999E-3</v>
      </c>
      <c r="CB13">
        <v>5.6616354867796304E-3</v>
      </c>
      <c r="CC13">
        <v>5.8522887917430103E-3</v>
      </c>
      <c r="CD13">
        <v>5.7359716582907399E-3</v>
      </c>
      <c r="CE13">
        <v>9.2767897676191008E-3</v>
      </c>
    </row>
    <row r="14" spans="1:83" x14ac:dyDescent="0.35">
      <c r="A14" t="s">
        <v>27</v>
      </c>
      <c r="B14" s="8">
        <v>0.116403643631</v>
      </c>
      <c r="C14" s="8">
        <v>0.164049627190476</v>
      </c>
      <c r="D14" s="17">
        <v>155.16</v>
      </c>
      <c r="E14" s="19">
        <v>2387999.814229249</v>
      </c>
      <c r="G14" t="str">
        <f t="shared" si="0"/>
        <v>ADBE</v>
      </c>
      <c r="H14" s="18">
        <v>0.01</v>
      </c>
      <c r="I14">
        <v>0.01</v>
      </c>
      <c r="J14" s="11">
        <v>0.1</v>
      </c>
      <c r="L14" t="str">
        <f t="shared" si="1"/>
        <v>ADBE</v>
      </c>
      <c r="M14" s="15">
        <f t="shared" si="2"/>
        <v>0.01</v>
      </c>
      <c r="N14" s="16">
        <f t="shared" si="3"/>
        <v>0.116403643631</v>
      </c>
      <c r="O14" s="12">
        <f t="shared" si="4"/>
        <v>0.164049627190476</v>
      </c>
      <c r="P14" s="10">
        <f t="shared" si="5"/>
        <v>155.16</v>
      </c>
      <c r="Q14" s="13">
        <f t="shared" si="6"/>
        <v>10000000</v>
      </c>
      <c r="R14" s="9">
        <f t="shared" si="7"/>
        <v>999999999.99999976</v>
      </c>
      <c r="S14" s="12">
        <f t="shared" si="8"/>
        <v>2.6988946995910548E-2</v>
      </c>
      <c r="T14" s="12"/>
      <c r="U14" s="11">
        <v>54.603170438600799</v>
      </c>
      <c r="V14" s="9">
        <f>U14/10000*Q14</f>
        <v>54603.170438600799</v>
      </c>
      <c r="W14" s="9">
        <f>N14*Q14</f>
        <v>1164036.43631</v>
      </c>
      <c r="X14" s="9">
        <f t="shared" si="9"/>
        <v>1109433.2658713993</v>
      </c>
      <c r="AA14" t="s">
        <v>4</v>
      </c>
      <c r="AB14" s="8">
        <f>SUMPRODUCT(M6:M55,N6:N55)</f>
        <v>0.13810693809897701</v>
      </c>
      <c r="AG14" t="s">
        <v>27</v>
      </c>
      <c r="AH14">
        <v>1.4003687276934599E-2</v>
      </c>
      <c r="AI14">
        <v>1.2589475695119701E-2</v>
      </c>
      <c r="AJ14">
        <v>5.3482938204906603E-3</v>
      </c>
      <c r="AK14">
        <v>1.2931437284238401E-2</v>
      </c>
      <c r="AL14">
        <v>9.9110722241901802E-3</v>
      </c>
      <c r="AM14">
        <v>9.0737111820956597E-3</v>
      </c>
      <c r="AN14">
        <v>1.09938789005391E-2</v>
      </c>
      <c r="AO14">
        <v>8.6303721329174694E-3</v>
      </c>
      <c r="AP14">
        <v>1.55578426138844E-2</v>
      </c>
      <c r="AQ14">
        <v>1.4301344677120799E-2</v>
      </c>
      <c r="AR14">
        <v>4.6932406365534701E-3</v>
      </c>
      <c r="AS14">
        <v>8.9885520884815107E-3</v>
      </c>
      <c r="AT14">
        <v>1.23623648296202E-2</v>
      </c>
      <c r="AU14">
        <v>2.10075162006499E-2</v>
      </c>
      <c r="AV14">
        <v>6.9027567234420601E-3</v>
      </c>
      <c r="AW14">
        <v>7.0738988534311299E-3</v>
      </c>
      <c r="AX14">
        <v>1.0332475532779099E-2</v>
      </c>
      <c r="AY14">
        <v>7.4610701538045396E-3</v>
      </c>
      <c r="AZ14">
        <v>4.4947041592599797E-3</v>
      </c>
      <c r="BA14">
        <v>9.9528177115929106E-3</v>
      </c>
      <c r="BB14">
        <v>4.2479450445908999E-3</v>
      </c>
      <c r="BC14">
        <v>4.0569139655557201E-3</v>
      </c>
      <c r="BD14">
        <v>3.4650690987223899E-3</v>
      </c>
      <c r="BE14">
        <v>7.0274471109380097E-3</v>
      </c>
      <c r="BF14">
        <v>9.5061385205685005E-3</v>
      </c>
      <c r="BG14">
        <v>1.2327508614929299E-2</v>
      </c>
      <c r="BH14">
        <v>1.64766450434943E-2</v>
      </c>
      <c r="BI14">
        <v>1.08195398797525E-2</v>
      </c>
      <c r="BJ14">
        <v>3.08885299455721E-3</v>
      </c>
      <c r="BK14">
        <v>1.12506762519505E-2</v>
      </c>
      <c r="BL14">
        <v>1.19093659171344E-2</v>
      </c>
      <c r="BM14">
        <v>1.97926020460906E-2</v>
      </c>
      <c r="BN14">
        <v>2.6296638030459899E-2</v>
      </c>
      <c r="BO14">
        <v>6.18483748624752E-3</v>
      </c>
      <c r="BP14">
        <v>9.3135521652088493E-3</v>
      </c>
      <c r="BQ14">
        <v>1.2338690393431001E-2</v>
      </c>
      <c r="BR14">
        <v>9.5719582130364498E-3</v>
      </c>
      <c r="BS14">
        <v>8.9387523313881698E-3</v>
      </c>
      <c r="BT14">
        <v>1.54667924853232E-2</v>
      </c>
      <c r="BU14">
        <v>8.6942799332966596E-3</v>
      </c>
      <c r="BV14">
        <v>1.1697644854192101E-2</v>
      </c>
      <c r="BW14">
        <v>8.0043087896833603E-3</v>
      </c>
      <c r="BX14">
        <v>8.2590242112921108E-3</v>
      </c>
      <c r="BY14">
        <v>1.1208275331130099E-2</v>
      </c>
      <c r="BZ14">
        <v>3.2772696810331298E-3</v>
      </c>
      <c r="CA14">
        <v>1.56939226026022E-3</v>
      </c>
      <c r="CB14">
        <v>7.0952584573073197E-3</v>
      </c>
      <c r="CC14">
        <v>8.9700700006398806E-3</v>
      </c>
      <c r="CD14">
        <v>9.6736239215409296E-3</v>
      </c>
      <c r="CE14">
        <v>1.7560564961842901E-2</v>
      </c>
    </row>
    <row r="15" spans="1:83" x14ac:dyDescent="0.35">
      <c r="A15" t="s">
        <v>28</v>
      </c>
      <c r="B15" s="8">
        <v>0.12142475444299999</v>
      </c>
      <c r="C15" s="8">
        <v>0.21125910065079301</v>
      </c>
      <c r="D15" s="17">
        <v>83.67</v>
      </c>
      <c r="E15" s="19">
        <v>2992475.9288537549</v>
      </c>
      <c r="G15" t="str">
        <f t="shared" si="0"/>
        <v>ADI</v>
      </c>
      <c r="H15" s="18">
        <v>0.01</v>
      </c>
      <c r="I15">
        <v>0.01</v>
      </c>
      <c r="J15" s="11">
        <v>0.1</v>
      </c>
      <c r="L15" t="str">
        <f t="shared" si="1"/>
        <v>ADI</v>
      </c>
      <c r="M15" s="15">
        <f t="shared" si="2"/>
        <v>0.01</v>
      </c>
      <c r="N15" s="16">
        <f t="shared" si="3"/>
        <v>0.12142475444299999</v>
      </c>
      <c r="O15" s="12">
        <f t="shared" si="4"/>
        <v>0.21125910065079301</v>
      </c>
      <c r="P15" s="10">
        <f t="shared" si="5"/>
        <v>83.67</v>
      </c>
      <c r="Q15" s="13">
        <f t="shared" si="6"/>
        <v>10000000</v>
      </c>
      <c r="R15" s="9">
        <f t="shared" si="7"/>
        <v>999999999.99999976</v>
      </c>
      <c r="S15" s="12">
        <f t="shared" si="8"/>
        <v>3.993921874482953E-2</v>
      </c>
      <c r="T15" s="12"/>
      <c r="U15" s="11">
        <v>54.2862090088218</v>
      </c>
      <c r="V15" s="9">
        <f>U15/10000*Q15</f>
        <v>54286.209008821803</v>
      </c>
      <c r="W15" s="9">
        <f>N15*Q15</f>
        <v>1214247.54443</v>
      </c>
      <c r="X15" s="9">
        <f t="shared" si="9"/>
        <v>1159961.3354211783</v>
      </c>
      <c r="AA15" t="s">
        <v>12</v>
      </c>
      <c r="AB15" s="8">
        <f>SQRT(MMULT(AH58:CE58,MMULT(AH6:CE55,M6:M55)))</f>
        <v>0.12770328397676714</v>
      </c>
      <c r="AG15" t="s">
        <v>28</v>
      </c>
      <c r="AH15">
        <v>1.41156463943673E-2</v>
      </c>
      <c r="AI15">
        <v>1.4279935442442E-2</v>
      </c>
      <c r="AJ15">
        <v>7.2052431722620103E-3</v>
      </c>
      <c r="AK15">
        <v>1.1794681964635199E-2</v>
      </c>
      <c r="AL15">
        <v>1.0104743364905499E-2</v>
      </c>
      <c r="AM15">
        <v>1.0369642608546401E-2</v>
      </c>
      <c r="AN15">
        <v>1.0755393305717301E-2</v>
      </c>
      <c r="AO15">
        <v>8.3742013202961797E-3</v>
      </c>
      <c r="AP15">
        <v>1.4301344677120799E-2</v>
      </c>
      <c r="AQ15">
        <v>1.4130393561421E-2</v>
      </c>
      <c r="AR15">
        <v>4.3715453663232097E-3</v>
      </c>
      <c r="AS15">
        <v>8.8932283515512998E-3</v>
      </c>
      <c r="AT15">
        <v>1.3861350200557499E-2</v>
      </c>
      <c r="AU15">
        <v>2.16164986867565E-2</v>
      </c>
      <c r="AV15">
        <v>5.6745422286216202E-3</v>
      </c>
      <c r="AW15">
        <v>5.53126994221966E-3</v>
      </c>
      <c r="AX15">
        <v>9.3318836778051705E-3</v>
      </c>
      <c r="AY15">
        <v>8.1911066213156795E-3</v>
      </c>
      <c r="AZ15">
        <v>5.4105580171959003E-3</v>
      </c>
      <c r="BA15">
        <v>1.0170806326027E-2</v>
      </c>
      <c r="BB15">
        <v>5.7816853072164397E-3</v>
      </c>
      <c r="BC15">
        <v>3.7617005814679001E-3</v>
      </c>
      <c r="BD15">
        <v>5.5151948545515599E-3</v>
      </c>
      <c r="BE15">
        <v>8.2152957105996304E-3</v>
      </c>
      <c r="BF15">
        <v>1.01977102859615E-2</v>
      </c>
      <c r="BG15">
        <v>1.2208144412666501E-2</v>
      </c>
      <c r="BH15">
        <v>1.6244280038630699E-2</v>
      </c>
      <c r="BI15">
        <v>1.20613801451017E-2</v>
      </c>
      <c r="BJ15">
        <v>3.5418634906090101E-3</v>
      </c>
      <c r="BK15">
        <v>1.1926129884100699E-2</v>
      </c>
      <c r="BL15">
        <v>1.1214972725841601E-2</v>
      </c>
      <c r="BM15">
        <v>1.9439887514159301E-2</v>
      </c>
      <c r="BN15">
        <v>2.66448535741373E-2</v>
      </c>
      <c r="BO15">
        <v>7.8080126918822603E-3</v>
      </c>
      <c r="BP15">
        <v>1.1703073989522399E-2</v>
      </c>
      <c r="BQ15">
        <v>1.24257570554582E-2</v>
      </c>
      <c r="BR15">
        <v>1.32935780544386E-2</v>
      </c>
      <c r="BS15">
        <v>7.2958944257543101E-3</v>
      </c>
      <c r="BT15">
        <v>1.39642493841887E-2</v>
      </c>
      <c r="BU15">
        <v>1.04705339570906E-2</v>
      </c>
      <c r="BV15">
        <v>1.1998554907103E-2</v>
      </c>
      <c r="BW15">
        <v>9.0665602996105807E-3</v>
      </c>
      <c r="BX15">
        <v>8.2243135671156292E-3</v>
      </c>
      <c r="BY15">
        <v>1.29369694882021E-2</v>
      </c>
      <c r="BZ15">
        <v>6.5682980047516298E-3</v>
      </c>
      <c r="CA15">
        <v>4.5069919554554397E-3</v>
      </c>
      <c r="CB15">
        <v>7.8745692560177293E-3</v>
      </c>
      <c r="CC15">
        <v>9.3628261292568599E-3</v>
      </c>
      <c r="CD15">
        <v>9.8043853180840197E-3</v>
      </c>
      <c r="CE15">
        <v>1.6232602615557899E-2</v>
      </c>
    </row>
    <row r="16" spans="1:83" x14ac:dyDescent="0.35">
      <c r="A16" t="s">
        <v>29</v>
      </c>
      <c r="B16" s="8">
        <v>7.4343253970399995E-2</v>
      </c>
      <c r="C16" s="8">
        <v>0.21102321151190401</v>
      </c>
      <c r="D16" s="17">
        <v>41.32</v>
      </c>
      <c r="E16" s="19">
        <v>3039092.5296442686</v>
      </c>
      <c r="G16" t="str">
        <f t="shared" si="0"/>
        <v>ADM</v>
      </c>
      <c r="H16" s="18">
        <v>0.01</v>
      </c>
      <c r="I16">
        <v>0.01</v>
      </c>
      <c r="J16" s="11">
        <v>0.1</v>
      </c>
      <c r="L16" t="str">
        <f t="shared" si="1"/>
        <v>ADM</v>
      </c>
      <c r="M16" s="15">
        <f t="shared" si="2"/>
        <v>0.01</v>
      </c>
      <c r="N16" s="16">
        <f t="shared" si="3"/>
        <v>7.4343253970399995E-2</v>
      </c>
      <c r="O16" s="12">
        <f t="shared" si="4"/>
        <v>0.21102321151190401</v>
      </c>
      <c r="P16" s="10">
        <f t="shared" si="5"/>
        <v>41.32</v>
      </c>
      <c r="Q16" s="13">
        <f t="shared" si="6"/>
        <v>10000000</v>
      </c>
      <c r="R16" s="9">
        <f t="shared" si="7"/>
        <v>999999999.99999976</v>
      </c>
      <c r="S16" s="12">
        <f t="shared" si="8"/>
        <v>7.9633492695032435E-2</v>
      </c>
      <c r="T16" s="12"/>
      <c r="U16" s="11">
        <v>35.243903637420203</v>
      </c>
      <c r="V16" s="9">
        <f t="shared" ref="V16:V55" si="10">U16/10000*Q16</f>
        <v>35243.903637420204</v>
      </c>
      <c r="W16" s="9">
        <f t="shared" ref="W16:W55" si="11">N16*Q16</f>
        <v>743432.539704</v>
      </c>
      <c r="X16" s="9">
        <f t="shared" si="9"/>
        <v>708188.63606657984</v>
      </c>
      <c r="AA16" t="s">
        <v>13</v>
      </c>
      <c r="AB16" s="8">
        <f>SUM(X6:X55)/SUM(Q6:Q55)</f>
        <v>0.13277256126198883</v>
      </c>
      <c r="AG16" t="s">
        <v>29</v>
      </c>
      <c r="AH16">
        <v>5.4967143665799597E-3</v>
      </c>
      <c r="AI16">
        <v>7.1255684665142999E-3</v>
      </c>
      <c r="AJ16">
        <v>4.3570389152108799E-3</v>
      </c>
      <c r="AK16">
        <v>4.1925443927773604E-3</v>
      </c>
      <c r="AL16">
        <v>2.5841273697892902E-3</v>
      </c>
      <c r="AM16">
        <v>2.9376117767758001E-3</v>
      </c>
      <c r="AN16">
        <v>3.8050671312246901E-3</v>
      </c>
      <c r="AO16">
        <v>4.3356876724355399E-3</v>
      </c>
      <c r="AP16">
        <v>4.6932406365534701E-3</v>
      </c>
      <c r="AQ16">
        <v>4.3715453663232097E-3</v>
      </c>
      <c r="AR16">
        <v>5.6648930886209403E-3</v>
      </c>
      <c r="AS16">
        <v>5.0483131495722301E-3</v>
      </c>
      <c r="AT16">
        <v>6.3307959801321197E-3</v>
      </c>
      <c r="AU16">
        <v>7.1347197894402001E-3</v>
      </c>
      <c r="AV16">
        <v>2.9998841133941699E-3</v>
      </c>
      <c r="AW16">
        <v>2.3275495785340999E-3</v>
      </c>
      <c r="AX16">
        <v>5.29420313900334E-3</v>
      </c>
      <c r="AY16">
        <v>4.8241623131530997E-3</v>
      </c>
      <c r="AZ16">
        <v>4.4682524969994596E-3</v>
      </c>
      <c r="BA16">
        <v>1.5961187294726701E-3</v>
      </c>
      <c r="BB16">
        <v>4.8592276993372997E-3</v>
      </c>
      <c r="BC16">
        <v>9.5140399430886904E-4</v>
      </c>
      <c r="BD16">
        <v>5.02408263741591E-3</v>
      </c>
      <c r="BE16">
        <v>4.1165056384207801E-3</v>
      </c>
      <c r="BF16">
        <v>4.3486768849221097E-3</v>
      </c>
      <c r="BG16">
        <v>7.6897442180087101E-3</v>
      </c>
      <c r="BH16">
        <v>3.8783697294603801E-3</v>
      </c>
      <c r="BI16">
        <v>5.8699725028658204E-3</v>
      </c>
      <c r="BJ16">
        <v>4.2267459333909701E-3</v>
      </c>
      <c r="BK16">
        <v>4.3505987365853802E-3</v>
      </c>
      <c r="BL16">
        <v>3.48164737914334E-3</v>
      </c>
      <c r="BM16">
        <v>4.5188868704431704E-3</v>
      </c>
      <c r="BN16">
        <v>5.0286059998962997E-3</v>
      </c>
      <c r="BO16">
        <v>6.1581355437443398E-3</v>
      </c>
      <c r="BP16">
        <v>7.4482321115837699E-3</v>
      </c>
      <c r="BQ16">
        <v>4.5440668354245102E-3</v>
      </c>
      <c r="BR16">
        <v>7.9841168979030101E-3</v>
      </c>
      <c r="BS16">
        <v>2.6192868663993101E-3</v>
      </c>
      <c r="BT16">
        <v>5.1408776671320201E-3</v>
      </c>
      <c r="BU16">
        <v>5.17489365588987E-3</v>
      </c>
      <c r="BV16">
        <v>3.7683916385766298E-3</v>
      </c>
      <c r="BW16">
        <v>5.2636471762992198E-3</v>
      </c>
      <c r="BX16">
        <v>5.04614825109778E-3</v>
      </c>
      <c r="BY16">
        <v>4.8222787147224099E-3</v>
      </c>
      <c r="BZ16">
        <v>7.8590026103838497E-3</v>
      </c>
      <c r="CA16">
        <v>8.2482234217638103E-3</v>
      </c>
      <c r="CB16">
        <v>5.0053860603745297E-3</v>
      </c>
      <c r="CC16">
        <v>3.70615566827296E-3</v>
      </c>
      <c r="CD16">
        <v>2.8747178723162901E-3</v>
      </c>
      <c r="CE16">
        <v>4.0462478181471102E-3</v>
      </c>
    </row>
    <row r="17" spans="1:83" x14ac:dyDescent="0.35">
      <c r="A17" t="s">
        <v>30</v>
      </c>
      <c r="B17" s="8">
        <v>9.5342474792999996E-2</v>
      </c>
      <c r="C17" s="8">
        <v>0.17476095552380899</v>
      </c>
      <c r="D17" s="17">
        <v>106.47</v>
      </c>
      <c r="E17" s="19">
        <v>2677662.0276679844</v>
      </c>
      <c r="G17" t="str">
        <f t="shared" si="0"/>
        <v>ADP</v>
      </c>
      <c r="H17" s="18">
        <v>0.01</v>
      </c>
      <c r="I17">
        <v>0.01</v>
      </c>
      <c r="J17" s="11">
        <v>0.1</v>
      </c>
      <c r="L17" t="str">
        <f t="shared" si="1"/>
        <v>ADP</v>
      </c>
      <c r="M17" s="15">
        <f t="shared" si="2"/>
        <v>0.01</v>
      </c>
      <c r="N17" s="16">
        <f t="shared" si="3"/>
        <v>9.5342474792999996E-2</v>
      </c>
      <c r="O17" s="12">
        <f t="shared" si="4"/>
        <v>0.17476095552380899</v>
      </c>
      <c r="P17" s="10">
        <f t="shared" si="5"/>
        <v>106.47</v>
      </c>
      <c r="Q17" s="13">
        <f t="shared" si="6"/>
        <v>10000000</v>
      </c>
      <c r="R17" s="9">
        <f t="shared" si="7"/>
        <v>999999999.99999976</v>
      </c>
      <c r="S17" s="12">
        <f t="shared" si="8"/>
        <v>3.507655928035356E-2</v>
      </c>
      <c r="T17" s="12"/>
      <c r="U17" s="11">
        <v>63.098334878743401</v>
      </c>
      <c r="V17" s="9">
        <f t="shared" si="10"/>
        <v>63098.334878743401</v>
      </c>
      <c r="W17" s="9">
        <f t="shared" si="11"/>
        <v>953424.74792999995</v>
      </c>
      <c r="X17" s="9">
        <f t="shared" si="9"/>
        <v>890326.41305125656</v>
      </c>
      <c r="AA17" t="s">
        <v>75</v>
      </c>
      <c r="AB17" s="11">
        <f>SUM(W6:W55)/SUM(Q6:Q55)</f>
        <v>0.13810693809897701</v>
      </c>
      <c r="AG17" t="s">
        <v>30</v>
      </c>
      <c r="AH17">
        <v>9.5371519508999705E-3</v>
      </c>
      <c r="AI17">
        <v>1.07257218328507E-2</v>
      </c>
      <c r="AJ17">
        <v>5.9708173795032802E-3</v>
      </c>
      <c r="AK17">
        <v>7.5728301912765797E-3</v>
      </c>
      <c r="AL17">
        <v>6.11203376737282E-3</v>
      </c>
      <c r="AM17">
        <v>6.5869405476341398E-3</v>
      </c>
      <c r="AN17">
        <v>7.0120734456549198E-3</v>
      </c>
      <c r="AO17">
        <v>6.1931762999927302E-3</v>
      </c>
      <c r="AP17">
        <v>8.9885520884815107E-3</v>
      </c>
      <c r="AQ17">
        <v>8.8932283515512998E-3</v>
      </c>
      <c r="AR17">
        <v>5.0483131495722301E-3</v>
      </c>
      <c r="AS17">
        <v>6.8432512096034204E-3</v>
      </c>
      <c r="AT17">
        <v>1.00732411724024E-2</v>
      </c>
      <c r="AU17">
        <v>1.39738524490254E-2</v>
      </c>
      <c r="AV17">
        <v>4.07649606235442E-3</v>
      </c>
      <c r="AW17">
        <v>3.6000457701995999E-3</v>
      </c>
      <c r="AX17">
        <v>7.0478708434217998E-3</v>
      </c>
      <c r="AY17">
        <v>6.5166373719752497E-3</v>
      </c>
      <c r="AZ17">
        <v>5.0620223436064603E-3</v>
      </c>
      <c r="BA17">
        <v>5.6109703469000597E-3</v>
      </c>
      <c r="BB17">
        <v>5.5358951199344E-3</v>
      </c>
      <c r="BC17">
        <v>2.2160683474379298E-3</v>
      </c>
      <c r="BD17">
        <v>5.5769222635714197E-3</v>
      </c>
      <c r="BE17">
        <v>6.2112078235592996E-3</v>
      </c>
      <c r="BF17">
        <v>7.1835847182127001E-3</v>
      </c>
      <c r="BG17">
        <v>9.8072655583900693E-3</v>
      </c>
      <c r="BH17">
        <v>9.5969777969163693E-3</v>
      </c>
      <c r="BI17">
        <v>8.9517764551547696E-3</v>
      </c>
      <c r="BJ17">
        <v>3.9975359449080901E-3</v>
      </c>
      <c r="BK17">
        <v>7.98346363061498E-3</v>
      </c>
      <c r="BL17">
        <v>6.9834645796667903E-3</v>
      </c>
      <c r="BM17">
        <v>1.1407707271123399E-2</v>
      </c>
      <c r="BN17">
        <v>1.51257457318666E-2</v>
      </c>
      <c r="BO17">
        <v>7.1918574755934399E-3</v>
      </c>
      <c r="BP17">
        <v>9.8079155383271593E-3</v>
      </c>
      <c r="BQ17">
        <v>8.2341245324149704E-3</v>
      </c>
      <c r="BR17">
        <v>1.1029592903631801E-2</v>
      </c>
      <c r="BS17">
        <v>4.5614505784944198E-3</v>
      </c>
      <c r="BT17">
        <v>9.0389379842923095E-3</v>
      </c>
      <c r="BU17">
        <v>7.9156945108569896E-3</v>
      </c>
      <c r="BV17">
        <v>7.6470591917297799E-3</v>
      </c>
      <c r="BW17">
        <v>7.2089341992270196E-3</v>
      </c>
      <c r="BX17">
        <v>6.5408443371505797E-3</v>
      </c>
      <c r="BY17">
        <v>8.8610277047108804E-3</v>
      </c>
      <c r="BZ17">
        <v>7.7816515414247302E-3</v>
      </c>
      <c r="CA17">
        <v>6.9855080169401798E-3</v>
      </c>
      <c r="CB17">
        <v>6.4752645241373001E-3</v>
      </c>
      <c r="CC17">
        <v>6.4049704177167703E-3</v>
      </c>
      <c r="CD17">
        <v>6.1210596254460898E-3</v>
      </c>
      <c r="CE17">
        <v>9.5228551235241495E-3</v>
      </c>
    </row>
    <row r="18" spans="1:83" x14ac:dyDescent="0.35">
      <c r="A18" t="s">
        <v>31</v>
      </c>
      <c r="B18" s="8">
        <v>0.13879891695999999</v>
      </c>
      <c r="C18" s="8">
        <v>0.25235279795238102</v>
      </c>
      <c r="D18" s="17">
        <v>225.5</v>
      </c>
      <c r="E18" s="19">
        <v>612697.75889328064</v>
      </c>
      <c r="G18" t="str">
        <f t="shared" si="0"/>
        <v>ADS</v>
      </c>
      <c r="H18" s="18">
        <v>1.0000000000000002E-2</v>
      </c>
      <c r="I18">
        <v>0.01</v>
      </c>
      <c r="J18" s="11">
        <v>0.1</v>
      </c>
      <c r="L18" t="str">
        <f t="shared" si="1"/>
        <v>ADS</v>
      </c>
      <c r="M18" s="15">
        <f t="shared" si="2"/>
        <v>1.0000000000000002E-2</v>
      </c>
      <c r="N18" s="16">
        <f t="shared" si="3"/>
        <v>0.13879891695999999</v>
      </c>
      <c r="O18" s="12">
        <f t="shared" si="4"/>
        <v>0.25235279795238102</v>
      </c>
      <c r="P18" s="10">
        <f t="shared" si="5"/>
        <v>225.5</v>
      </c>
      <c r="Q18" s="13">
        <f t="shared" si="6"/>
        <v>10000000.000000002</v>
      </c>
      <c r="R18" s="9">
        <f t="shared" si="7"/>
        <v>1000000000</v>
      </c>
      <c r="S18" s="12">
        <f t="shared" si="8"/>
        <v>7.2378097293087598E-2</v>
      </c>
      <c r="T18" s="12"/>
      <c r="U18" s="11">
        <v>24.425287040092599</v>
      </c>
      <c r="V18" s="9">
        <f t="shared" si="10"/>
        <v>24425.287040092604</v>
      </c>
      <c r="W18" s="9">
        <f t="shared" si="11"/>
        <v>1387989.1696000001</v>
      </c>
      <c r="X18" s="9">
        <f t="shared" si="9"/>
        <v>1363563.8825599076</v>
      </c>
      <c r="AG18" t="s">
        <v>31</v>
      </c>
      <c r="AH18">
        <v>1.4975874993083199E-2</v>
      </c>
      <c r="AI18">
        <v>1.8707889123272599E-2</v>
      </c>
      <c r="AJ18">
        <v>1.1568555150829199E-2</v>
      </c>
      <c r="AK18">
        <v>1.0212764583993899E-2</v>
      </c>
      <c r="AL18">
        <v>1.0130136668777399E-2</v>
      </c>
      <c r="AM18">
        <v>1.2406212083000899E-2</v>
      </c>
      <c r="AN18">
        <v>1.06446624592194E-2</v>
      </c>
      <c r="AO18">
        <v>8.9636889236041004E-3</v>
      </c>
      <c r="AP18">
        <v>1.23623648296202E-2</v>
      </c>
      <c r="AQ18">
        <v>1.3861350200557499E-2</v>
      </c>
      <c r="AR18">
        <v>6.3307959801321197E-3</v>
      </c>
      <c r="AS18">
        <v>1.00732411724024E-2</v>
      </c>
      <c r="AT18">
        <v>1.75819083427592E-2</v>
      </c>
      <c r="AU18">
        <v>2.29275886656891E-2</v>
      </c>
      <c r="AV18">
        <v>4.33616062450659E-3</v>
      </c>
      <c r="AW18">
        <v>3.3006495898316498E-3</v>
      </c>
      <c r="AX18">
        <v>9.0537416062685706E-3</v>
      </c>
      <c r="AY18">
        <v>1.07542668682381E-2</v>
      </c>
      <c r="AZ18">
        <v>8.5743125423979501E-3</v>
      </c>
      <c r="BA18">
        <v>9.6538423149102499E-3</v>
      </c>
      <c r="BB18">
        <v>1.01448200268457E-2</v>
      </c>
      <c r="BC18">
        <v>3.1472895444601299E-3</v>
      </c>
      <c r="BD18">
        <v>1.08894806482304E-2</v>
      </c>
      <c r="BE18">
        <v>1.11347517896079E-2</v>
      </c>
      <c r="BF18">
        <v>1.20646593453138E-2</v>
      </c>
      <c r="BG18">
        <v>1.4286775047930699E-2</v>
      </c>
      <c r="BH18">
        <v>1.5211138078318901E-2</v>
      </c>
      <c r="BI18">
        <v>1.5402677696027999E-2</v>
      </c>
      <c r="BJ18">
        <v>6.1194916382321602E-3</v>
      </c>
      <c r="BK18">
        <v>1.3460027806599099E-2</v>
      </c>
      <c r="BL18">
        <v>1.00687764621681E-2</v>
      </c>
      <c r="BM18">
        <v>1.8007150594430098E-2</v>
      </c>
      <c r="BN18">
        <v>2.54058070808224E-2</v>
      </c>
      <c r="BO18">
        <v>1.27129369809925E-2</v>
      </c>
      <c r="BP18">
        <v>1.7951125984389402E-2</v>
      </c>
      <c r="BQ18">
        <v>1.2993269636215299E-2</v>
      </c>
      <c r="BR18">
        <v>2.1809358240503399E-2</v>
      </c>
      <c r="BS18">
        <v>4.7519799699664803E-3</v>
      </c>
      <c r="BT18">
        <v>1.1930298182396401E-2</v>
      </c>
      <c r="BU18">
        <v>1.45911430637947E-2</v>
      </c>
      <c r="BV18">
        <v>1.2552905688797999E-2</v>
      </c>
      <c r="BW18">
        <v>1.22871303345422E-2</v>
      </c>
      <c r="BX18">
        <v>9.6238455398879891E-3</v>
      </c>
      <c r="BY18">
        <v>1.6335456645405901E-2</v>
      </c>
      <c r="BZ18">
        <v>1.54822977905523E-2</v>
      </c>
      <c r="CA18">
        <v>1.34179416752651E-2</v>
      </c>
      <c r="CB18">
        <v>1.06816610429189E-2</v>
      </c>
      <c r="CC18">
        <v>1.05038814407626E-2</v>
      </c>
      <c r="CD18">
        <v>9.94543042571998E-3</v>
      </c>
      <c r="CE18">
        <v>1.3456089340038099E-2</v>
      </c>
    </row>
    <row r="19" spans="1:83" x14ac:dyDescent="0.35">
      <c r="A19" t="s">
        <v>32</v>
      </c>
      <c r="B19" s="8">
        <v>0.18493033701200001</v>
      </c>
      <c r="C19" s="8">
        <v>0.28686407909126899</v>
      </c>
      <c r="D19" s="17">
        <v>114.46</v>
      </c>
      <c r="E19" s="19">
        <v>2170864.0434782607</v>
      </c>
      <c r="G19" t="str">
        <f t="shared" si="0"/>
        <v>ADSK</v>
      </c>
      <c r="H19" s="18">
        <v>0.1</v>
      </c>
      <c r="I19">
        <v>0.01</v>
      </c>
      <c r="J19" s="11">
        <v>0.1</v>
      </c>
      <c r="L19" t="str">
        <f t="shared" si="1"/>
        <v>ADSK</v>
      </c>
      <c r="M19" s="15">
        <f t="shared" si="2"/>
        <v>0.1</v>
      </c>
      <c r="N19" s="16">
        <f t="shared" si="3"/>
        <v>0.18493033701200001</v>
      </c>
      <c r="O19" s="12">
        <f t="shared" si="4"/>
        <v>0.28686407909126899</v>
      </c>
      <c r="P19" s="10">
        <f t="shared" si="5"/>
        <v>114.46</v>
      </c>
      <c r="Q19" s="13">
        <f t="shared" si="6"/>
        <v>100000000</v>
      </c>
      <c r="R19" s="9">
        <f t="shared" si="7"/>
        <v>9999999999.9999981</v>
      </c>
      <c r="S19" s="12">
        <f t="shared" si="8"/>
        <v>0.40245157657294506</v>
      </c>
      <c r="T19" s="12"/>
      <c r="U19" s="11">
        <v>64.793770447879197</v>
      </c>
      <c r="V19" s="9">
        <f t="shared" si="10"/>
        <v>647937.70447879191</v>
      </c>
      <c r="W19" s="9">
        <f t="shared" si="11"/>
        <v>18493033.701200001</v>
      </c>
      <c r="X19" s="9">
        <f t="shared" si="9"/>
        <v>17845095.996721208</v>
      </c>
      <c r="AA19" t="s">
        <v>78</v>
      </c>
      <c r="AB19" s="12">
        <v>0.5</v>
      </c>
      <c r="AG19" t="s">
        <v>32</v>
      </c>
      <c r="AH19">
        <v>2.2008504967199201E-2</v>
      </c>
      <c r="AI19">
        <v>2.38373665723461E-2</v>
      </c>
      <c r="AJ19">
        <v>1.29921601588195E-2</v>
      </c>
      <c r="AK19">
        <v>1.7291080843277799E-2</v>
      </c>
      <c r="AL19">
        <v>1.5639516355337599E-2</v>
      </c>
      <c r="AM19">
        <v>1.7018170360192299E-2</v>
      </c>
      <c r="AN19">
        <v>1.64368071802844E-2</v>
      </c>
      <c r="AO19">
        <v>1.29528744928808E-2</v>
      </c>
      <c r="AP19">
        <v>2.10075162006499E-2</v>
      </c>
      <c r="AQ19">
        <v>2.16164986867565E-2</v>
      </c>
      <c r="AR19">
        <v>7.1347197894402001E-3</v>
      </c>
      <c r="AS19">
        <v>1.39738524490254E-2</v>
      </c>
      <c r="AT19">
        <v>2.29275886656891E-2</v>
      </c>
      <c r="AU19">
        <v>3.3871615886635703E-2</v>
      </c>
      <c r="AV19">
        <v>7.8986349803094498E-3</v>
      </c>
      <c r="AW19">
        <v>7.3151148314718802E-3</v>
      </c>
      <c r="AX19">
        <v>1.3904179733677999E-2</v>
      </c>
      <c r="AY19">
        <v>1.35866226003197E-2</v>
      </c>
      <c r="AZ19">
        <v>9.5399054225460099E-3</v>
      </c>
      <c r="BA19">
        <v>1.56042206571791E-2</v>
      </c>
      <c r="BB19">
        <v>1.06749395102939E-2</v>
      </c>
      <c r="BC19">
        <v>5.5111371911372798E-3</v>
      </c>
      <c r="BD19">
        <v>1.0738067522936001E-2</v>
      </c>
      <c r="BE19">
        <v>1.38977358020864E-2</v>
      </c>
      <c r="BF19">
        <v>1.6473121895899102E-2</v>
      </c>
      <c r="BG19">
        <v>1.9310886333869601E-2</v>
      </c>
      <c r="BH19">
        <v>2.46409364595515E-2</v>
      </c>
      <c r="BI19">
        <v>1.9954114451453401E-2</v>
      </c>
      <c r="BJ19">
        <v>6.3249379604415701E-3</v>
      </c>
      <c r="BK19">
        <v>1.9038053409293602E-2</v>
      </c>
      <c r="BL19">
        <v>1.6687868242067101E-2</v>
      </c>
      <c r="BM19">
        <v>2.9406367435663501E-2</v>
      </c>
      <c r="BN19">
        <v>4.08236160756794E-2</v>
      </c>
      <c r="BO19">
        <v>1.3975719879647699E-2</v>
      </c>
      <c r="BP19">
        <v>2.06327135425875E-2</v>
      </c>
      <c r="BQ19">
        <v>1.9318013588234199E-2</v>
      </c>
      <c r="BR19">
        <v>2.4210767354683398E-2</v>
      </c>
      <c r="BS19">
        <v>9.9084815602355492E-3</v>
      </c>
      <c r="BT19">
        <v>2.03673884806727E-2</v>
      </c>
      <c r="BU19">
        <v>1.79226293031918E-2</v>
      </c>
      <c r="BV19">
        <v>1.8739716640525299E-2</v>
      </c>
      <c r="BW19">
        <v>1.5240927015639999E-2</v>
      </c>
      <c r="BX19">
        <v>1.30267715153537E-2</v>
      </c>
      <c r="BY19">
        <v>2.15065706468478E-2</v>
      </c>
      <c r="BZ19">
        <v>1.37967912116699E-2</v>
      </c>
      <c r="CA19">
        <v>1.04851752777922E-2</v>
      </c>
      <c r="CB19">
        <v>1.3184261656839001E-2</v>
      </c>
      <c r="CC19">
        <v>1.4875749046996701E-2</v>
      </c>
      <c r="CD19">
        <v>1.5183892058539801E-2</v>
      </c>
      <c r="CE19">
        <v>2.3727045882063799E-2</v>
      </c>
    </row>
    <row r="20" spans="1:83" x14ac:dyDescent="0.35">
      <c r="A20" t="s">
        <v>33</v>
      </c>
      <c r="B20" s="8">
        <v>5.9875158607699999E-2</v>
      </c>
      <c r="C20" s="8">
        <v>0.14818266774206301</v>
      </c>
      <c r="D20" s="17">
        <v>59.99</v>
      </c>
      <c r="E20" s="19">
        <v>1466814.0869565217</v>
      </c>
      <c r="G20" t="str">
        <f t="shared" si="0"/>
        <v>AEE</v>
      </c>
      <c r="H20" s="18">
        <v>0.01</v>
      </c>
      <c r="I20">
        <v>0.01</v>
      </c>
      <c r="J20" s="11">
        <v>0.1</v>
      </c>
      <c r="L20" t="str">
        <f t="shared" si="1"/>
        <v>AEE</v>
      </c>
      <c r="M20" s="15">
        <f t="shared" si="2"/>
        <v>0.01</v>
      </c>
      <c r="N20" s="16">
        <f t="shared" si="3"/>
        <v>5.9875158607699999E-2</v>
      </c>
      <c r="O20" s="12">
        <f t="shared" si="4"/>
        <v>0.14818266774206301</v>
      </c>
      <c r="P20" s="10">
        <f t="shared" si="5"/>
        <v>59.99</v>
      </c>
      <c r="Q20" s="13">
        <f t="shared" si="6"/>
        <v>10000000</v>
      </c>
      <c r="R20" s="9">
        <f t="shared" si="7"/>
        <v>999999999.99999976</v>
      </c>
      <c r="S20" s="12">
        <f t="shared" si="8"/>
        <v>0.11364388340496408</v>
      </c>
      <c r="T20" s="12"/>
      <c r="U20" s="11">
        <v>56.114170781368998</v>
      </c>
      <c r="V20" s="9">
        <f t="shared" si="10"/>
        <v>56114.170781368994</v>
      </c>
      <c r="W20" s="9">
        <f t="shared" si="11"/>
        <v>598751.58607700001</v>
      </c>
      <c r="X20" s="9">
        <f t="shared" si="9"/>
        <v>542637.41529563104</v>
      </c>
      <c r="AG20" t="s">
        <v>33</v>
      </c>
      <c r="AH20">
        <v>5.63639008104123E-3</v>
      </c>
      <c r="AI20">
        <v>4.4548041651220902E-3</v>
      </c>
      <c r="AJ20">
        <v>1.4010172308204301E-3</v>
      </c>
      <c r="AK20">
        <v>5.8673400769647301E-3</v>
      </c>
      <c r="AL20">
        <v>3.6153386620004502E-3</v>
      </c>
      <c r="AM20">
        <v>2.6616028026907501E-3</v>
      </c>
      <c r="AN20">
        <v>4.5367375880527297E-3</v>
      </c>
      <c r="AO20">
        <v>3.9131942431360704E-3</v>
      </c>
      <c r="AP20">
        <v>6.9027567234420601E-3</v>
      </c>
      <c r="AQ20">
        <v>5.6745422286216297E-3</v>
      </c>
      <c r="AR20">
        <v>2.9998841133941699E-3</v>
      </c>
      <c r="AS20">
        <v>4.07649606235442E-3</v>
      </c>
      <c r="AT20">
        <v>4.33616062450659E-3</v>
      </c>
      <c r="AU20">
        <v>7.8986349803094498E-3</v>
      </c>
      <c r="AV20">
        <v>3.7353507529306498E-3</v>
      </c>
      <c r="AW20">
        <v>3.8569870651500998E-3</v>
      </c>
      <c r="AX20">
        <v>5.1903292294542902E-3</v>
      </c>
      <c r="AY20">
        <v>2.9644082402098702E-3</v>
      </c>
      <c r="AZ20">
        <v>1.80705846918376E-3</v>
      </c>
      <c r="BA20">
        <v>3.3891689524905601E-3</v>
      </c>
      <c r="BB20">
        <v>1.3870318170327201E-3</v>
      </c>
      <c r="BC20">
        <v>1.7160703928166101E-3</v>
      </c>
      <c r="BD20">
        <v>8.1522438579535803E-4</v>
      </c>
      <c r="BE20">
        <v>2.3483214387183E-3</v>
      </c>
      <c r="BF20">
        <v>3.5376083291448401E-3</v>
      </c>
      <c r="BG20">
        <v>5.7555121355376201E-3</v>
      </c>
      <c r="BH20">
        <v>6.3013223500244598E-3</v>
      </c>
      <c r="BI20">
        <v>3.9178759713849598E-3</v>
      </c>
      <c r="BJ20">
        <v>1.6248697195359999E-3</v>
      </c>
      <c r="BK20">
        <v>4.1068021325603998E-3</v>
      </c>
      <c r="BL20">
        <v>5.0731854147408398E-3</v>
      </c>
      <c r="BM20">
        <v>7.5890493279614502E-3</v>
      </c>
      <c r="BN20">
        <v>9.2956751523681595E-3</v>
      </c>
      <c r="BO20">
        <v>2.2366105444572401E-3</v>
      </c>
      <c r="BP20">
        <v>2.9948549568017601E-3</v>
      </c>
      <c r="BQ20">
        <v>4.90689121525709E-3</v>
      </c>
      <c r="BR20">
        <v>2.2727583567077199E-3</v>
      </c>
      <c r="BS20">
        <v>4.5883687704252598E-3</v>
      </c>
      <c r="BT20">
        <v>7.1454497322981899E-3</v>
      </c>
      <c r="BU20">
        <v>2.7107509498671498E-3</v>
      </c>
      <c r="BV20">
        <v>4.3786742154533704E-3</v>
      </c>
      <c r="BW20">
        <v>3.0062596451871102E-3</v>
      </c>
      <c r="BX20">
        <v>3.8007385051572998E-3</v>
      </c>
      <c r="BY20">
        <v>3.46782626088262E-3</v>
      </c>
      <c r="BZ20">
        <v>5.3189162674467303E-4</v>
      </c>
      <c r="CA20">
        <v>3.1927699553099001E-4</v>
      </c>
      <c r="CB20">
        <v>2.8540945859164999E-3</v>
      </c>
      <c r="CC20">
        <v>3.4290972856341698E-3</v>
      </c>
      <c r="CD20">
        <v>3.6486292102241801E-3</v>
      </c>
      <c r="CE20">
        <v>7.4467042033031002E-3</v>
      </c>
    </row>
    <row r="21" spans="1:83" x14ac:dyDescent="0.35">
      <c r="A21" t="s">
        <v>34</v>
      </c>
      <c r="B21" s="8">
        <v>5.3524761127799997E-2</v>
      </c>
      <c r="C21" s="8">
        <v>0.13851930473809501</v>
      </c>
      <c r="D21" s="17">
        <v>73.63</v>
      </c>
      <c r="E21" s="19">
        <v>2505073.1818181816</v>
      </c>
      <c r="G21" t="str">
        <f t="shared" si="0"/>
        <v>AEP</v>
      </c>
      <c r="H21" s="18">
        <v>0.01</v>
      </c>
      <c r="I21">
        <v>0.01</v>
      </c>
      <c r="J21" s="11">
        <v>0.1</v>
      </c>
      <c r="L21" t="str">
        <f t="shared" si="1"/>
        <v>AEP</v>
      </c>
      <c r="M21" s="15">
        <f t="shared" si="2"/>
        <v>0.01</v>
      </c>
      <c r="N21" s="16">
        <f t="shared" si="3"/>
        <v>5.3524761127799997E-2</v>
      </c>
      <c r="O21" s="12">
        <f t="shared" si="4"/>
        <v>0.13851930473809501</v>
      </c>
      <c r="P21" s="10">
        <f t="shared" si="5"/>
        <v>73.63</v>
      </c>
      <c r="Q21" s="13">
        <f t="shared" si="6"/>
        <v>10000000</v>
      </c>
      <c r="R21" s="9">
        <f t="shared" si="7"/>
        <v>999999999.99999976</v>
      </c>
      <c r="S21" s="12">
        <f t="shared" si="8"/>
        <v>5.4215664097841267E-2</v>
      </c>
      <c r="T21" s="12"/>
      <c r="U21" s="11">
        <v>21.047453895052499</v>
      </c>
      <c r="V21" s="9">
        <f t="shared" si="10"/>
        <v>21047.453895052498</v>
      </c>
      <c r="W21" s="9">
        <f t="shared" si="11"/>
        <v>535247.61127799994</v>
      </c>
      <c r="X21" s="9">
        <f t="shared" si="9"/>
        <v>514200.15738294745</v>
      </c>
      <c r="AG21" t="s">
        <v>34</v>
      </c>
      <c r="AH21">
        <v>5.2111240327682301E-3</v>
      </c>
      <c r="AI21">
        <v>3.2388942562607999E-3</v>
      </c>
      <c r="AJ21">
        <v>3.2636966477746199E-4</v>
      </c>
      <c r="AK21">
        <v>5.9883934567790701E-3</v>
      </c>
      <c r="AL21">
        <v>3.4978419236701601E-3</v>
      </c>
      <c r="AM21">
        <v>2.1280433043310101E-3</v>
      </c>
      <c r="AN21">
        <v>4.38430322529949E-3</v>
      </c>
      <c r="AO21">
        <v>3.5895263320819101E-3</v>
      </c>
      <c r="AP21">
        <v>7.0738988534311299E-3</v>
      </c>
      <c r="AQ21">
        <v>5.5312699422196496E-3</v>
      </c>
      <c r="AR21">
        <v>2.3275495785340999E-3</v>
      </c>
      <c r="AS21">
        <v>3.6000457701995999E-3</v>
      </c>
      <c r="AT21">
        <v>3.3006495898316498E-3</v>
      </c>
      <c r="AU21">
        <v>7.3151148314718802E-3</v>
      </c>
      <c r="AV21">
        <v>3.8569870651500998E-3</v>
      </c>
      <c r="AW21">
        <v>4.1898687573182197E-3</v>
      </c>
      <c r="AX21">
        <v>4.9908482632033003E-3</v>
      </c>
      <c r="AY21">
        <v>2.2241572790388298E-3</v>
      </c>
      <c r="AZ21">
        <v>9.6040265334796304E-4</v>
      </c>
      <c r="BA21">
        <v>3.4304302536332402E-3</v>
      </c>
      <c r="BB21">
        <v>2.8336864081668399E-4</v>
      </c>
      <c r="BC21">
        <v>1.79643243465913E-3</v>
      </c>
      <c r="BD21">
        <v>-4.9780311475904298E-4</v>
      </c>
      <c r="BE21">
        <v>1.5742350717246E-3</v>
      </c>
      <c r="BF21">
        <v>2.9641441895834498E-3</v>
      </c>
      <c r="BG21">
        <v>4.9712358248765699E-3</v>
      </c>
      <c r="BH21">
        <v>6.3394264046823297E-3</v>
      </c>
      <c r="BI21">
        <v>2.9775363566801999E-3</v>
      </c>
      <c r="BJ21">
        <v>9.0284160869658395E-4</v>
      </c>
      <c r="BK21">
        <v>3.6028687667557999E-3</v>
      </c>
      <c r="BL21">
        <v>5.1435588632015401E-3</v>
      </c>
      <c r="BM21">
        <v>7.6798821820048303E-3</v>
      </c>
      <c r="BN21">
        <v>9.3370334754861797E-3</v>
      </c>
      <c r="BO21">
        <v>9.6263262439248102E-4</v>
      </c>
      <c r="BP21">
        <v>1.39628624098287E-3</v>
      </c>
      <c r="BQ21">
        <v>4.58538064463256E-3</v>
      </c>
      <c r="BR21">
        <v>2.00679882984268E-4</v>
      </c>
      <c r="BS21">
        <v>4.9719248983191898E-3</v>
      </c>
      <c r="BT21">
        <v>7.3114846460738004E-3</v>
      </c>
      <c r="BU21">
        <v>1.64871737340969E-3</v>
      </c>
      <c r="BV21">
        <v>4.0990643264524297E-3</v>
      </c>
      <c r="BW21">
        <v>2.1148933203437299E-3</v>
      </c>
      <c r="BX21">
        <v>3.2795048503107501E-3</v>
      </c>
      <c r="BY21">
        <v>2.57231957792874E-3</v>
      </c>
      <c r="BZ21">
        <v>-1.6268519912013999E-3</v>
      </c>
      <c r="CA21">
        <v>-1.8634129359898399E-3</v>
      </c>
      <c r="CB21">
        <v>2.0554693102275601E-3</v>
      </c>
      <c r="CC21">
        <v>3.0309205244781301E-3</v>
      </c>
      <c r="CD21">
        <v>3.4925295775240601E-3</v>
      </c>
      <c r="CE21">
        <v>7.82135022874271E-3</v>
      </c>
    </row>
    <row r="22" spans="1:83" x14ac:dyDescent="0.35">
      <c r="A22" t="s">
        <v>35</v>
      </c>
      <c r="B22" s="8">
        <v>9.5270346286499996E-2</v>
      </c>
      <c r="C22" s="8">
        <v>0.24292134221825401</v>
      </c>
      <c r="D22" s="17">
        <v>11.04</v>
      </c>
      <c r="E22" s="19">
        <v>5470377.9209486162</v>
      </c>
      <c r="G22" t="str">
        <f t="shared" si="0"/>
        <v>AES</v>
      </c>
      <c r="H22" s="18">
        <v>0.01</v>
      </c>
      <c r="I22">
        <v>0.01</v>
      </c>
      <c r="J22" s="11">
        <v>0.1</v>
      </c>
      <c r="L22" t="str">
        <f t="shared" si="1"/>
        <v>AES</v>
      </c>
      <c r="M22" s="15">
        <f t="shared" si="2"/>
        <v>0.01</v>
      </c>
      <c r="N22" s="16">
        <f t="shared" si="3"/>
        <v>9.5270346286499996E-2</v>
      </c>
      <c r="O22" s="12">
        <f t="shared" si="4"/>
        <v>0.24292134221825401</v>
      </c>
      <c r="P22" s="10">
        <f t="shared" si="5"/>
        <v>11.04</v>
      </c>
      <c r="Q22" s="13">
        <f t="shared" si="6"/>
        <v>10000000</v>
      </c>
      <c r="R22" s="9">
        <f t="shared" si="7"/>
        <v>999999999.99999976</v>
      </c>
      <c r="S22" s="12">
        <f t="shared" si="8"/>
        <v>0.16558217997710137</v>
      </c>
      <c r="T22" s="12"/>
      <c r="U22" s="11">
        <v>65.335276309905495</v>
      </c>
      <c r="V22" s="9">
        <f t="shared" si="10"/>
        <v>65335.276309905494</v>
      </c>
      <c r="W22" s="9">
        <f t="shared" si="11"/>
        <v>952703.46286500001</v>
      </c>
      <c r="X22" s="9">
        <f t="shared" si="9"/>
        <v>887368.18655509455</v>
      </c>
      <c r="AG22" t="s">
        <v>35</v>
      </c>
      <c r="AH22">
        <v>9.7085448901043595E-3</v>
      </c>
      <c r="AI22">
        <v>9.5369475299294602E-3</v>
      </c>
      <c r="AJ22">
        <v>4.5101341227930499E-3</v>
      </c>
      <c r="AK22">
        <v>8.7567561566337399E-3</v>
      </c>
      <c r="AL22">
        <v>6.1756590197784801E-3</v>
      </c>
      <c r="AM22">
        <v>5.7260271157625799E-3</v>
      </c>
      <c r="AN22">
        <v>7.4239610455662198E-3</v>
      </c>
      <c r="AO22">
        <v>6.5363119853195702E-3</v>
      </c>
      <c r="AP22">
        <v>1.0332475532779099E-2</v>
      </c>
      <c r="AQ22">
        <v>9.3318836778051705E-3</v>
      </c>
      <c r="AR22">
        <v>5.29420313900334E-3</v>
      </c>
      <c r="AS22">
        <v>7.0478708434217998E-3</v>
      </c>
      <c r="AT22">
        <v>9.0537416062685706E-3</v>
      </c>
      <c r="AU22">
        <v>1.3904179733677999E-2</v>
      </c>
      <c r="AV22">
        <v>5.1903292294542902E-3</v>
      </c>
      <c r="AW22">
        <v>4.9908482632033003E-3</v>
      </c>
      <c r="AX22">
        <v>8.0166479701969801E-3</v>
      </c>
      <c r="AY22">
        <v>6.0157403621422896E-3</v>
      </c>
      <c r="AZ22">
        <v>4.3339661137635002E-3</v>
      </c>
      <c r="BA22">
        <v>5.6824801030783498E-3</v>
      </c>
      <c r="BB22">
        <v>4.2909313117198899E-3</v>
      </c>
      <c r="BC22">
        <v>2.5475607130093802E-3</v>
      </c>
      <c r="BD22">
        <v>3.88746383623462E-3</v>
      </c>
      <c r="BE22">
        <v>5.3465716865169098E-3</v>
      </c>
      <c r="BF22">
        <v>6.7860601892047699E-3</v>
      </c>
      <c r="BG22">
        <v>1.00582996243186E-2</v>
      </c>
      <c r="BH22">
        <v>1.01618184424893E-2</v>
      </c>
      <c r="BI22">
        <v>8.1073630702346699E-3</v>
      </c>
      <c r="BJ22">
        <v>3.6089371137565198E-3</v>
      </c>
      <c r="BK22">
        <v>7.64977504063341E-3</v>
      </c>
      <c r="BL22">
        <v>7.7990661299340604E-3</v>
      </c>
      <c r="BM22">
        <v>1.21494154555224E-2</v>
      </c>
      <c r="BN22">
        <v>1.5477099033311801E-2</v>
      </c>
      <c r="BO22">
        <v>5.8964948833308004E-3</v>
      </c>
      <c r="BP22">
        <v>7.9501411222641892E-3</v>
      </c>
      <c r="BQ22">
        <v>8.4024648550104896E-3</v>
      </c>
      <c r="BR22">
        <v>8.0886423498681605E-3</v>
      </c>
      <c r="BS22">
        <v>6.0798448995314598E-3</v>
      </c>
      <c r="BT22">
        <v>1.05671060880888E-2</v>
      </c>
      <c r="BU22">
        <v>6.5959869468371103E-3</v>
      </c>
      <c r="BV22">
        <v>7.6445698773193902E-3</v>
      </c>
      <c r="BW22">
        <v>6.4437140353771297E-3</v>
      </c>
      <c r="BX22">
        <v>6.6752721102363603E-3</v>
      </c>
      <c r="BY22">
        <v>7.66244097120127E-3</v>
      </c>
      <c r="BZ22">
        <v>5.0084607403663899E-3</v>
      </c>
      <c r="CA22">
        <v>4.4377528159797496E-3</v>
      </c>
      <c r="CB22">
        <v>5.9190575156223904E-3</v>
      </c>
      <c r="CC22">
        <v>6.2503971666054503E-3</v>
      </c>
      <c r="CD22">
        <v>6.2208573142779897E-3</v>
      </c>
      <c r="CE22">
        <v>1.1000151160978799E-2</v>
      </c>
    </row>
    <row r="23" spans="1:83" x14ac:dyDescent="0.35">
      <c r="A23" t="s">
        <v>36</v>
      </c>
      <c r="B23" s="8">
        <v>9.5481670997500004E-2</v>
      </c>
      <c r="C23" s="8">
        <v>0.16296073452380899</v>
      </c>
      <c r="D23" s="17">
        <v>157.69999999999999</v>
      </c>
      <c r="E23" s="19">
        <v>2500274.1106719365</v>
      </c>
      <c r="G23" t="str">
        <f t="shared" si="0"/>
        <v>AET</v>
      </c>
      <c r="H23" s="18">
        <v>0.01</v>
      </c>
      <c r="I23">
        <v>0.01</v>
      </c>
      <c r="J23" s="11">
        <v>0.1</v>
      </c>
      <c r="L23" t="str">
        <f t="shared" si="1"/>
        <v>AET</v>
      </c>
      <c r="M23" s="15">
        <f t="shared" si="2"/>
        <v>0.01</v>
      </c>
      <c r="N23" s="16">
        <f t="shared" si="3"/>
        <v>9.5481670997500004E-2</v>
      </c>
      <c r="O23" s="12">
        <f t="shared" si="4"/>
        <v>0.16296073452380899</v>
      </c>
      <c r="P23" s="10">
        <f t="shared" si="5"/>
        <v>157.69999999999999</v>
      </c>
      <c r="Q23" s="13">
        <f t="shared" si="6"/>
        <v>10000000</v>
      </c>
      <c r="R23" s="9">
        <f t="shared" si="7"/>
        <v>999999999.99999976</v>
      </c>
      <c r="S23" s="12">
        <f t="shared" si="8"/>
        <v>2.5361835580260575E-2</v>
      </c>
      <c r="T23" s="12"/>
      <c r="U23" s="11">
        <v>44.718789837421099</v>
      </c>
      <c r="V23" s="9">
        <f t="shared" si="10"/>
        <v>44718.7898374211</v>
      </c>
      <c r="W23" s="9">
        <f t="shared" si="11"/>
        <v>954816.70997500001</v>
      </c>
      <c r="X23" s="9">
        <f t="shared" si="9"/>
        <v>910097.92013757885</v>
      </c>
      <c r="AA23" s="1" t="s">
        <v>79</v>
      </c>
      <c r="AG23" t="s">
        <v>36</v>
      </c>
      <c r="AH23">
        <v>9.1042363607782197E-3</v>
      </c>
      <c r="AI23">
        <v>1.1567041208618701E-2</v>
      </c>
      <c r="AJ23">
        <v>7.1988575472204499E-3</v>
      </c>
      <c r="AK23">
        <v>6.2510056299512297E-3</v>
      </c>
      <c r="AL23">
        <v>5.8267499389848699E-3</v>
      </c>
      <c r="AM23">
        <v>7.1470971193164003E-3</v>
      </c>
      <c r="AN23">
        <v>6.4167314257296097E-3</v>
      </c>
      <c r="AO23">
        <v>5.7389900909854703E-3</v>
      </c>
      <c r="AP23">
        <v>7.4610701538045396E-3</v>
      </c>
      <c r="AQ23">
        <v>8.1911066213156795E-3</v>
      </c>
      <c r="AR23">
        <v>4.8241623131530997E-3</v>
      </c>
      <c r="AS23">
        <v>6.5166373719752497E-3</v>
      </c>
      <c r="AT23">
        <v>1.07542668682381E-2</v>
      </c>
      <c r="AU23">
        <v>1.35866226003197E-2</v>
      </c>
      <c r="AV23">
        <v>2.9644082402098702E-3</v>
      </c>
      <c r="AW23">
        <v>2.2241572790388398E-3</v>
      </c>
      <c r="AX23">
        <v>6.0157403621422896E-3</v>
      </c>
      <c r="AY23">
        <v>6.8497928200546296E-3</v>
      </c>
      <c r="AZ23">
        <v>5.67306026893702E-3</v>
      </c>
      <c r="BA23">
        <v>5.2951385356235902E-3</v>
      </c>
      <c r="BB23">
        <v>6.6175686953842197E-3</v>
      </c>
      <c r="BC23">
        <v>1.82824953216291E-3</v>
      </c>
      <c r="BD23">
        <v>7.0759941607532696E-3</v>
      </c>
      <c r="BE23">
        <v>6.8608115934969899E-3</v>
      </c>
      <c r="BF23">
        <v>7.3556374817697204E-3</v>
      </c>
      <c r="BG23">
        <v>9.4027239934644496E-3</v>
      </c>
      <c r="BH23">
        <v>8.7095059230905304E-3</v>
      </c>
      <c r="BI23">
        <v>9.5131907345503593E-3</v>
      </c>
      <c r="BJ23">
        <v>4.3453970108891697E-3</v>
      </c>
      <c r="BK23">
        <v>8.0487394536372103E-3</v>
      </c>
      <c r="BL23">
        <v>5.9991419512656699E-3</v>
      </c>
      <c r="BM23">
        <v>1.0282880002237101E-2</v>
      </c>
      <c r="BN23">
        <v>1.41668364144389E-2</v>
      </c>
      <c r="BO23">
        <v>8.2910383194519099E-3</v>
      </c>
      <c r="BP23">
        <v>1.1340079450480701E-2</v>
      </c>
      <c r="BQ23">
        <v>7.8306625398610503E-3</v>
      </c>
      <c r="BR23">
        <v>1.35190169159509E-2</v>
      </c>
      <c r="BS23">
        <v>3.0257898056516999E-3</v>
      </c>
      <c r="BT23">
        <v>7.3622134039400197E-3</v>
      </c>
      <c r="BU23">
        <v>8.9410933727967004E-3</v>
      </c>
      <c r="BV23">
        <v>7.3948716197106499E-3</v>
      </c>
      <c r="BW23">
        <v>7.76873621419291E-3</v>
      </c>
      <c r="BX23">
        <v>6.2971056244011496E-3</v>
      </c>
      <c r="BY23">
        <v>9.6988782823251105E-3</v>
      </c>
      <c r="BZ23">
        <v>1.03035610591627E-2</v>
      </c>
      <c r="CA23">
        <v>9.3675933525409396E-3</v>
      </c>
      <c r="CB23">
        <v>6.8717989883486496E-3</v>
      </c>
      <c r="CC23">
        <v>6.3643607195569499E-3</v>
      </c>
      <c r="CD23">
        <v>5.8174498168134898E-3</v>
      </c>
      <c r="CE23">
        <v>7.8052279908222702E-3</v>
      </c>
    </row>
    <row r="24" spans="1:83" x14ac:dyDescent="0.35">
      <c r="A24" t="s">
        <v>37</v>
      </c>
      <c r="B24" s="8">
        <v>8.0570398076500002E-2</v>
      </c>
      <c r="C24" s="8">
        <v>0.12563053229365001</v>
      </c>
      <c r="D24" s="17">
        <v>82.55</v>
      </c>
      <c r="E24" s="19">
        <v>1879049.2964426877</v>
      </c>
      <c r="G24" t="str">
        <f t="shared" si="0"/>
        <v>AFL</v>
      </c>
      <c r="H24" s="18">
        <v>0.01</v>
      </c>
      <c r="I24">
        <v>0.01</v>
      </c>
      <c r="J24" s="11">
        <v>0.1</v>
      </c>
      <c r="L24" t="str">
        <f t="shared" si="1"/>
        <v>AFL</v>
      </c>
      <c r="M24" s="15">
        <f t="shared" si="2"/>
        <v>0.01</v>
      </c>
      <c r="N24" s="16">
        <f t="shared" si="3"/>
        <v>8.0570398076500002E-2</v>
      </c>
      <c r="O24" s="12">
        <f t="shared" si="4"/>
        <v>0.12563053229365001</v>
      </c>
      <c r="P24" s="10">
        <f t="shared" si="5"/>
        <v>82.55</v>
      </c>
      <c r="Q24" s="13">
        <f t="shared" si="6"/>
        <v>10000000</v>
      </c>
      <c r="R24" s="9">
        <f t="shared" si="7"/>
        <v>999999999.99999976</v>
      </c>
      <c r="S24" s="12">
        <f t="shared" si="8"/>
        <v>6.4468081835427238E-2</v>
      </c>
      <c r="T24" s="12"/>
      <c r="U24" s="11">
        <v>25.228685951615301</v>
      </c>
      <c r="V24" s="9">
        <f t="shared" si="10"/>
        <v>25228.685951615302</v>
      </c>
      <c r="W24" s="9">
        <f t="shared" si="11"/>
        <v>805703.98076499999</v>
      </c>
      <c r="X24" s="9">
        <f t="shared" si="9"/>
        <v>780475.29481338465</v>
      </c>
      <c r="AA24" t="s">
        <v>80</v>
      </c>
      <c r="AG24" t="s">
        <v>37</v>
      </c>
      <c r="AH24">
        <v>6.5194915635093604E-3</v>
      </c>
      <c r="AI24">
        <v>9.4234856737862999E-3</v>
      </c>
      <c r="AJ24">
        <v>6.3873428329138896E-3</v>
      </c>
      <c r="AK24">
        <v>3.82837024158928E-3</v>
      </c>
      <c r="AL24">
        <v>3.8235409149311099E-3</v>
      </c>
      <c r="AM24">
        <v>5.3167108637526897E-3</v>
      </c>
      <c r="AN24">
        <v>4.3426383830532196E-3</v>
      </c>
      <c r="AO24">
        <v>4.2872588572495304E-3</v>
      </c>
      <c r="AP24">
        <v>4.4947041592599797E-3</v>
      </c>
      <c r="AQ24">
        <v>5.4105580171959003E-3</v>
      </c>
      <c r="AR24">
        <v>4.4682524969994596E-3</v>
      </c>
      <c r="AS24">
        <v>5.0620223436064603E-3</v>
      </c>
      <c r="AT24">
        <v>8.5743125423979501E-3</v>
      </c>
      <c r="AU24">
        <v>9.5399054225460099E-3</v>
      </c>
      <c r="AV24">
        <v>1.8070584691837501E-3</v>
      </c>
      <c r="AW24">
        <v>9.6040265334796401E-4</v>
      </c>
      <c r="AX24">
        <v>4.3339661137635002E-3</v>
      </c>
      <c r="AY24">
        <v>5.67306026893702E-3</v>
      </c>
      <c r="AZ24">
        <v>5.1340592828897497E-3</v>
      </c>
      <c r="BA24">
        <v>3.1545020832438402E-3</v>
      </c>
      <c r="BB24">
        <v>6.1479246069362304E-3</v>
      </c>
      <c r="BC24">
        <v>1.0179364576743499E-3</v>
      </c>
      <c r="BD24">
        <v>6.7786925041866701E-3</v>
      </c>
      <c r="BE24">
        <v>5.6668681931612997E-3</v>
      </c>
      <c r="BF24">
        <v>5.6416436082327498E-3</v>
      </c>
      <c r="BG24">
        <v>7.5048767069842703E-3</v>
      </c>
      <c r="BH24">
        <v>5.3603622739403197E-3</v>
      </c>
      <c r="BI24">
        <v>7.6516816233013398E-3</v>
      </c>
      <c r="BJ24">
        <v>4.1335303377273503E-3</v>
      </c>
      <c r="BK24">
        <v>5.9274315248382097E-3</v>
      </c>
      <c r="BL24">
        <v>3.6976518305491999E-3</v>
      </c>
      <c r="BM24">
        <v>6.2464060318841901E-3</v>
      </c>
      <c r="BN24">
        <v>8.6287316538276905E-3</v>
      </c>
      <c r="BO24">
        <v>7.5280702788226702E-3</v>
      </c>
      <c r="BP24">
        <v>9.9615324183213606E-3</v>
      </c>
      <c r="BQ24">
        <v>5.5157675565843597E-3</v>
      </c>
      <c r="BR24">
        <v>1.20656934304007E-2</v>
      </c>
      <c r="BS24">
        <v>1.3687657917990999E-3</v>
      </c>
      <c r="BT24">
        <v>4.4895926463221396E-3</v>
      </c>
      <c r="BU24">
        <v>7.4553957056967303E-3</v>
      </c>
      <c r="BV24">
        <v>5.1178007485033804E-3</v>
      </c>
      <c r="BW24">
        <v>6.5002716967021501E-3</v>
      </c>
      <c r="BX24">
        <v>5.0093030787490703E-3</v>
      </c>
      <c r="BY24">
        <v>7.5823512099511903E-3</v>
      </c>
      <c r="BZ24">
        <v>1.0335165333005001E-2</v>
      </c>
      <c r="CA24">
        <v>9.8708003261358205E-3</v>
      </c>
      <c r="CB24">
        <v>5.8008163185963302E-3</v>
      </c>
      <c r="CC24">
        <v>4.7124244918047599E-3</v>
      </c>
      <c r="CD24">
        <v>3.9108546568102599E-3</v>
      </c>
      <c r="CE24">
        <v>4.2916691926047504E-3</v>
      </c>
    </row>
    <row r="25" spans="1:83" x14ac:dyDescent="0.35">
      <c r="A25" t="s">
        <v>38</v>
      </c>
      <c r="B25" s="8">
        <v>8.9447090630599996E-2</v>
      </c>
      <c r="C25" s="8">
        <v>0.20837441054365</v>
      </c>
      <c r="D25" s="17">
        <v>229.48</v>
      </c>
      <c r="E25" s="19">
        <v>3297769.6166007905</v>
      </c>
      <c r="G25" t="str">
        <f t="shared" si="0"/>
        <v>AGN</v>
      </c>
      <c r="H25" s="18">
        <v>0.01</v>
      </c>
      <c r="I25">
        <v>0.01</v>
      </c>
      <c r="J25" s="11">
        <v>0.1</v>
      </c>
      <c r="L25" t="str">
        <f t="shared" si="1"/>
        <v>AGN</v>
      </c>
      <c r="M25" s="15">
        <f t="shared" si="2"/>
        <v>0.01</v>
      </c>
      <c r="N25" s="16">
        <f t="shared" si="3"/>
        <v>8.9447090630599996E-2</v>
      </c>
      <c r="O25" s="12">
        <f t="shared" si="4"/>
        <v>0.20837441054365</v>
      </c>
      <c r="P25" s="10">
        <f t="shared" si="5"/>
        <v>229.48</v>
      </c>
      <c r="Q25" s="13">
        <f t="shared" si="6"/>
        <v>10000000</v>
      </c>
      <c r="R25" s="9">
        <f t="shared" si="7"/>
        <v>999999999.99999976</v>
      </c>
      <c r="S25" s="12">
        <f t="shared" si="8"/>
        <v>1.3214016549558998E-2</v>
      </c>
      <c r="T25" s="12"/>
      <c r="U25" s="11">
        <v>44.186577429402703</v>
      </c>
      <c r="V25" s="9">
        <f t="shared" si="10"/>
        <v>44186.577429402707</v>
      </c>
      <c r="W25" s="9">
        <f t="shared" si="11"/>
        <v>894470.90630599996</v>
      </c>
      <c r="X25" s="9">
        <f t="shared" si="9"/>
        <v>850284.32887659722</v>
      </c>
      <c r="AA25" t="s">
        <v>81</v>
      </c>
      <c r="AG25" t="s">
        <v>38</v>
      </c>
      <c r="AH25">
        <v>9.8349327578437298E-3</v>
      </c>
      <c r="AI25">
        <v>9.7704779953695104E-3</v>
      </c>
      <c r="AJ25">
        <v>4.8969544861908803E-3</v>
      </c>
      <c r="AK25">
        <v>8.0741808183037393E-3</v>
      </c>
      <c r="AL25">
        <v>7.5327152130838099E-3</v>
      </c>
      <c r="AM25">
        <v>7.8829086202869304E-3</v>
      </c>
      <c r="AN25">
        <v>7.5518068744972397E-3</v>
      </c>
      <c r="AO25">
        <v>5.3896879836299203E-3</v>
      </c>
      <c r="AP25">
        <v>9.9528177115929106E-3</v>
      </c>
      <c r="AQ25">
        <v>1.0170806326027E-2</v>
      </c>
      <c r="AR25">
        <v>1.5961187294726701E-3</v>
      </c>
      <c r="AS25">
        <v>5.6109703469000597E-3</v>
      </c>
      <c r="AT25">
        <v>9.6538423149102499E-3</v>
      </c>
      <c r="AU25">
        <v>1.56042206571791E-2</v>
      </c>
      <c r="AV25">
        <v>3.3891689524905601E-3</v>
      </c>
      <c r="AW25">
        <v>3.4304302536332402E-3</v>
      </c>
      <c r="AX25">
        <v>5.6824801030783498E-3</v>
      </c>
      <c r="AY25">
        <v>5.2951385356235902E-3</v>
      </c>
      <c r="AZ25">
        <v>3.1545020832438402E-3</v>
      </c>
      <c r="BA25">
        <v>7.9341819864804496E-3</v>
      </c>
      <c r="BB25">
        <v>3.4688805859123101E-3</v>
      </c>
      <c r="BC25">
        <v>2.7237129040549399E-3</v>
      </c>
      <c r="BD25">
        <v>3.3092549063625399E-3</v>
      </c>
      <c r="BE25">
        <v>5.6644027448717301E-3</v>
      </c>
      <c r="BF25">
        <v>7.11468825340884E-3</v>
      </c>
      <c r="BG25">
        <v>7.4427901587202196E-3</v>
      </c>
      <c r="BH25">
        <v>1.20801821164693E-2</v>
      </c>
      <c r="BI25">
        <v>8.2611971042258203E-3</v>
      </c>
      <c r="BJ25">
        <v>1.5820144773040299E-3</v>
      </c>
      <c r="BK25">
        <v>8.5438194909491592E-3</v>
      </c>
      <c r="BL25">
        <v>7.9401730336336306E-3</v>
      </c>
      <c r="BM25">
        <v>1.44817928540744E-2</v>
      </c>
      <c r="BN25">
        <v>2.04419353908252E-2</v>
      </c>
      <c r="BO25">
        <v>4.7214901401286804E-3</v>
      </c>
      <c r="BP25">
        <v>7.6820853721644503E-3</v>
      </c>
      <c r="BQ25">
        <v>8.7565948621076504E-3</v>
      </c>
      <c r="BR25">
        <v>9.1213709192060899E-3</v>
      </c>
      <c r="BS25">
        <v>4.7702607696366497E-3</v>
      </c>
      <c r="BT25">
        <v>9.4623282855672702E-3</v>
      </c>
      <c r="BU25">
        <v>7.3042180442159403E-3</v>
      </c>
      <c r="BV25">
        <v>8.7190801615155602E-3</v>
      </c>
      <c r="BW25">
        <v>5.9455899740159697E-3</v>
      </c>
      <c r="BX25">
        <v>5.0708313291606801E-3</v>
      </c>
      <c r="BY25">
        <v>9.4606311522384204E-3</v>
      </c>
      <c r="BZ25">
        <v>3.4882154912672702E-3</v>
      </c>
      <c r="CA25">
        <v>1.5632949294968599E-3</v>
      </c>
      <c r="CB25">
        <v>4.9813365203733601E-3</v>
      </c>
      <c r="CC25">
        <v>6.5756330286127103E-3</v>
      </c>
      <c r="CD25">
        <v>7.1688713175288203E-3</v>
      </c>
      <c r="CE25">
        <v>1.1761530141476E-2</v>
      </c>
    </row>
    <row r="26" spans="1:83" x14ac:dyDescent="0.35">
      <c r="A26" t="s">
        <v>39</v>
      </c>
      <c r="B26" s="8">
        <v>8.95272690821E-2</v>
      </c>
      <c r="C26" s="8">
        <v>0.15977184368650699</v>
      </c>
      <c r="D26" s="17">
        <v>60.48</v>
      </c>
      <c r="E26" s="19">
        <v>6172899.7747035576</v>
      </c>
      <c r="G26" t="str">
        <f t="shared" si="0"/>
        <v>AIG</v>
      </c>
      <c r="H26" s="18">
        <v>0.01</v>
      </c>
      <c r="I26">
        <v>0.01</v>
      </c>
      <c r="J26" s="11">
        <v>0.1</v>
      </c>
      <c r="L26" t="str">
        <f t="shared" si="1"/>
        <v>AIG</v>
      </c>
      <c r="M26" s="15">
        <f t="shared" si="2"/>
        <v>0.01</v>
      </c>
      <c r="N26" s="16">
        <f t="shared" si="3"/>
        <v>8.95272690821E-2</v>
      </c>
      <c r="O26" s="12">
        <f t="shared" si="4"/>
        <v>0.15977184368650699</v>
      </c>
      <c r="P26" s="10">
        <f t="shared" si="5"/>
        <v>60.48</v>
      </c>
      <c r="Q26" s="13">
        <f t="shared" si="6"/>
        <v>10000000</v>
      </c>
      <c r="R26" s="9">
        <f t="shared" si="7"/>
        <v>999999999.99999976</v>
      </c>
      <c r="S26" s="12">
        <f t="shared" si="8"/>
        <v>2.678545276589327E-2</v>
      </c>
      <c r="T26" s="12"/>
      <c r="U26" s="11">
        <v>26.512550991582899</v>
      </c>
      <c r="V26" s="9">
        <f t="shared" si="10"/>
        <v>26512.550991582899</v>
      </c>
      <c r="W26" s="9">
        <f t="shared" si="11"/>
        <v>895272.69082100003</v>
      </c>
      <c r="X26" s="9">
        <f t="shared" si="9"/>
        <v>868760.13982941711</v>
      </c>
      <c r="AA26" t="s">
        <v>82</v>
      </c>
      <c r="AG26" t="s">
        <v>39</v>
      </c>
      <c r="AH26">
        <v>7.1743204153260397E-3</v>
      </c>
      <c r="AI26">
        <v>1.1190294635070401E-2</v>
      </c>
      <c r="AJ26">
        <v>7.9580444413844906E-3</v>
      </c>
      <c r="AK26">
        <v>3.5972550412651499E-3</v>
      </c>
      <c r="AL26">
        <v>4.2233925131550604E-3</v>
      </c>
      <c r="AM26">
        <v>6.4138754706770697E-3</v>
      </c>
      <c r="AN26">
        <v>4.60858801928553E-3</v>
      </c>
      <c r="AO26">
        <v>4.5913090216404499E-3</v>
      </c>
      <c r="AP26">
        <v>4.2479450445908999E-3</v>
      </c>
      <c r="AQ26">
        <v>5.7816853072164397E-3</v>
      </c>
      <c r="AR26">
        <v>4.8592276993372997E-3</v>
      </c>
      <c r="AS26">
        <v>5.5358951199344E-3</v>
      </c>
      <c r="AT26">
        <v>1.01448200268457E-2</v>
      </c>
      <c r="AU26">
        <v>1.06749395102939E-2</v>
      </c>
      <c r="AV26">
        <v>1.3870318170327201E-3</v>
      </c>
      <c r="AW26">
        <v>2.8336864081668502E-4</v>
      </c>
      <c r="AX26">
        <v>4.2909313117198899E-3</v>
      </c>
      <c r="AY26">
        <v>6.6175686953842197E-3</v>
      </c>
      <c r="AZ26">
        <v>6.1479246069362304E-3</v>
      </c>
      <c r="BA26">
        <v>3.4688805859123002E-3</v>
      </c>
      <c r="BB26">
        <v>7.57270990133863E-3</v>
      </c>
      <c r="BC26">
        <v>9.4548136851463295E-4</v>
      </c>
      <c r="BD26">
        <v>8.5292409216097403E-3</v>
      </c>
      <c r="BE26">
        <v>6.8141610188677103E-3</v>
      </c>
      <c r="BF26">
        <v>6.5191729102916304E-3</v>
      </c>
      <c r="BG26">
        <v>8.2393148617046393E-3</v>
      </c>
      <c r="BH26">
        <v>5.6491865610064397E-3</v>
      </c>
      <c r="BI26">
        <v>9.0174162449129704E-3</v>
      </c>
      <c r="BJ26">
        <v>4.8413832213888798E-3</v>
      </c>
      <c r="BK26">
        <v>6.7991982146335403E-3</v>
      </c>
      <c r="BL26">
        <v>3.6584337632502898E-3</v>
      </c>
      <c r="BM26">
        <v>6.5348793854566097E-3</v>
      </c>
      <c r="BN26">
        <v>9.4046140414934393E-3</v>
      </c>
      <c r="BO26">
        <v>9.1425486749975495E-3</v>
      </c>
      <c r="BP26">
        <v>1.21746833478632E-2</v>
      </c>
      <c r="BQ26">
        <v>6.0554381280434498E-3</v>
      </c>
      <c r="BR26">
        <v>1.51353046515232E-2</v>
      </c>
      <c r="BS26">
        <v>6.6500581245499302E-4</v>
      </c>
      <c r="BT26">
        <v>4.1399812773529202E-3</v>
      </c>
      <c r="BU26">
        <v>9.0676558613661806E-3</v>
      </c>
      <c r="BV26">
        <v>5.7061100960048797E-3</v>
      </c>
      <c r="BW26">
        <v>7.6904170829053802E-3</v>
      </c>
      <c r="BX26">
        <v>5.5178644367847298E-3</v>
      </c>
      <c r="BY26">
        <v>9.1356254970577904E-3</v>
      </c>
      <c r="BZ26">
        <v>1.31194901406043E-2</v>
      </c>
      <c r="CA26">
        <v>1.2478265772999399E-2</v>
      </c>
      <c r="CB26">
        <v>6.7925681362209604E-3</v>
      </c>
      <c r="CC26">
        <v>5.3438394271159602E-3</v>
      </c>
      <c r="CD26">
        <v>4.3018115789237102E-3</v>
      </c>
      <c r="CE26">
        <v>3.9405905049250799E-3</v>
      </c>
    </row>
    <row r="27" spans="1:83" x14ac:dyDescent="0.35">
      <c r="A27" t="s">
        <v>40</v>
      </c>
      <c r="B27" s="8">
        <v>4.7404092485500003E-2</v>
      </c>
      <c r="C27" s="8">
        <v>0.17742828548412601</v>
      </c>
      <c r="D27" s="17">
        <v>45.33</v>
      </c>
      <c r="E27" s="19">
        <v>1250489.0079051384</v>
      </c>
      <c r="G27" t="str">
        <f t="shared" si="0"/>
        <v>AIV</v>
      </c>
      <c r="H27" s="18">
        <v>0.01</v>
      </c>
      <c r="I27">
        <v>0.01</v>
      </c>
      <c r="J27" s="11">
        <v>0.1</v>
      </c>
      <c r="L27" t="str">
        <f t="shared" si="1"/>
        <v>AIV</v>
      </c>
      <c r="M27" s="15">
        <f t="shared" si="2"/>
        <v>0.01</v>
      </c>
      <c r="N27" s="16">
        <f t="shared" si="3"/>
        <v>4.7404092485500003E-2</v>
      </c>
      <c r="O27" s="12">
        <f t="shared" si="4"/>
        <v>0.17742828548412601</v>
      </c>
      <c r="P27" s="10">
        <f t="shared" si="5"/>
        <v>45.33</v>
      </c>
      <c r="Q27" s="13">
        <f t="shared" si="6"/>
        <v>10000000</v>
      </c>
      <c r="R27" s="9">
        <f t="shared" si="7"/>
        <v>999999999.99999976</v>
      </c>
      <c r="S27" s="12">
        <f t="shared" si="8"/>
        <v>0.17641455048019936</v>
      </c>
      <c r="T27" s="12"/>
      <c r="U27" s="11">
        <v>26.885300178505499</v>
      </c>
      <c r="V27" s="9">
        <f t="shared" si="10"/>
        <v>26885.300178505498</v>
      </c>
      <c r="W27" s="9">
        <f t="shared" si="11"/>
        <v>474040.92485500005</v>
      </c>
      <c r="X27" s="9">
        <f t="shared" si="9"/>
        <v>447155.62467649457</v>
      </c>
      <c r="AA27" t="s">
        <v>83</v>
      </c>
      <c r="AG27" t="s">
        <v>40</v>
      </c>
      <c r="AH27">
        <v>3.6150932351998099E-3</v>
      </c>
      <c r="AI27">
        <v>3.1672949380912099E-3</v>
      </c>
      <c r="AJ27">
        <v>1.30143664447099E-3</v>
      </c>
      <c r="AK27">
        <v>3.3498120495782102E-3</v>
      </c>
      <c r="AL27">
        <v>2.6471634064562E-3</v>
      </c>
      <c r="AM27">
        <v>2.4276494140422402E-3</v>
      </c>
      <c r="AN27">
        <v>2.85908151471177E-3</v>
      </c>
      <c r="AO27">
        <v>2.1547591020978198E-3</v>
      </c>
      <c r="AP27">
        <v>4.0569139655557201E-3</v>
      </c>
      <c r="AQ27">
        <v>3.7617005814679001E-3</v>
      </c>
      <c r="AR27">
        <v>9.5140399430886904E-4</v>
      </c>
      <c r="AS27">
        <v>2.2160683474379298E-3</v>
      </c>
      <c r="AT27">
        <v>3.1472895444601299E-3</v>
      </c>
      <c r="AU27">
        <v>5.5111371911372798E-3</v>
      </c>
      <c r="AV27">
        <v>1.7160703928166101E-3</v>
      </c>
      <c r="AW27">
        <v>1.79643243465913E-3</v>
      </c>
      <c r="AX27">
        <v>2.5475607130093802E-3</v>
      </c>
      <c r="AY27">
        <v>1.82824953216291E-3</v>
      </c>
      <c r="AZ27">
        <v>1.0179364576743499E-3</v>
      </c>
      <c r="BA27">
        <v>2.7237129040549399E-3</v>
      </c>
      <c r="BB27">
        <v>9.4548136851463295E-4</v>
      </c>
      <c r="BC27">
        <v>1.07668592664914E-3</v>
      </c>
      <c r="BD27">
        <v>7.3206923510800003E-4</v>
      </c>
      <c r="BE27">
        <v>1.76797269203237E-3</v>
      </c>
      <c r="BF27">
        <v>2.4367597794280899E-3</v>
      </c>
      <c r="BG27">
        <v>2.9901844428228699E-3</v>
      </c>
      <c r="BH27">
        <v>4.40739515227295E-3</v>
      </c>
      <c r="BI27">
        <v>2.7306610611726599E-3</v>
      </c>
      <c r="BJ27">
        <v>6.18377643603919E-4</v>
      </c>
      <c r="BK27">
        <v>2.9301303011320199E-3</v>
      </c>
      <c r="BL27">
        <v>3.1225172771935498E-3</v>
      </c>
      <c r="BM27">
        <v>5.3007355168021202E-3</v>
      </c>
      <c r="BN27">
        <v>7.13561338498614E-3</v>
      </c>
      <c r="BO27">
        <v>1.41341116399439E-3</v>
      </c>
      <c r="BP27">
        <v>2.2443169075184299E-3</v>
      </c>
      <c r="BQ27">
        <v>3.20416862059214E-3</v>
      </c>
      <c r="BR27">
        <v>2.3318015212910798E-3</v>
      </c>
      <c r="BS27">
        <v>2.30206529422796E-3</v>
      </c>
      <c r="BT27">
        <v>3.9931698139071999E-3</v>
      </c>
      <c r="BU27">
        <v>2.1932807013662998E-3</v>
      </c>
      <c r="BV27">
        <v>3.08058049226135E-3</v>
      </c>
      <c r="BW27">
        <v>1.96591155321797E-3</v>
      </c>
      <c r="BX27">
        <v>2.0118179209027598E-3</v>
      </c>
      <c r="BY27">
        <v>2.92632765671667E-3</v>
      </c>
      <c r="BZ27">
        <v>5.4129453765737402E-4</v>
      </c>
      <c r="CA27">
        <v>1.9464290327511102E-5</v>
      </c>
      <c r="CB27">
        <v>1.7147457212996701E-3</v>
      </c>
      <c r="CC27">
        <v>2.3154728542909798E-3</v>
      </c>
      <c r="CD27">
        <v>2.5588286254490701E-3</v>
      </c>
      <c r="CE27">
        <v>4.6632998439710398E-3</v>
      </c>
    </row>
    <row r="28" spans="1:83" x14ac:dyDescent="0.35">
      <c r="A28" t="s">
        <v>41</v>
      </c>
      <c r="B28" s="8">
        <v>8.9800472411500007E-2</v>
      </c>
      <c r="C28" s="8">
        <v>0.18961630475396801</v>
      </c>
      <c r="D28" s="17">
        <v>94.69</v>
      </c>
      <c r="E28" s="19">
        <v>395803.60869565216</v>
      </c>
      <c r="G28" t="str">
        <f t="shared" si="0"/>
        <v>AIZ</v>
      </c>
      <c r="H28" s="18">
        <v>0.01</v>
      </c>
      <c r="I28">
        <v>0.01</v>
      </c>
      <c r="J28" s="11">
        <v>0.1</v>
      </c>
      <c r="L28" t="str">
        <f t="shared" si="1"/>
        <v>AIZ</v>
      </c>
      <c r="M28" s="15">
        <f t="shared" si="2"/>
        <v>0.01</v>
      </c>
      <c r="N28" s="16">
        <f t="shared" si="3"/>
        <v>8.9800472411500007E-2</v>
      </c>
      <c r="O28" s="12">
        <f t="shared" si="4"/>
        <v>0.18961630475396801</v>
      </c>
      <c r="P28" s="10">
        <f t="shared" si="5"/>
        <v>94.69</v>
      </c>
      <c r="Q28" s="13">
        <f t="shared" si="6"/>
        <v>10000000</v>
      </c>
      <c r="R28" s="9">
        <f t="shared" si="7"/>
        <v>999999999.99999976</v>
      </c>
      <c r="S28" s="12">
        <f t="shared" si="8"/>
        <v>0.26681862017402358</v>
      </c>
      <c r="T28" s="12"/>
      <c r="U28" s="11">
        <v>5.2956576769298298</v>
      </c>
      <c r="V28" s="9">
        <f t="shared" si="10"/>
        <v>5295.657676929829</v>
      </c>
      <c r="W28" s="9">
        <f t="shared" si="11"/>
        <v>898004.72411500011</v>
      </c>
      <c r="X28" s="9">
        <f t="shared" si="9"/>
        <v>892709.06643807027</v>
      </c>
      <c r="AG28" t="s">
        <v>41</v>
      </c>
      <c r="AH28">
        <v>7.1478843183530299E-3</v>
      </c>
      <c r="AI28">
        <v>1.20831471397513E-2</v>
      </c>
      <c r="AJ28">
        <v>8.9732492338682295E-3</v>
      </c>
      <c r="AK28">
        <v>2.9302061593231401E-3</v>
      </c>
      <c r="AL28">
        <v>4.1415444721711802E-3</v>
      </c>
      <c r="AM28">
        <v>6.8987629910103399E-3</v>
      </c>
      <c r="AN28">
        <v>4.3941955193152402E-3</v>
      </c>
      <c r="AO28">
        <v>4.5106024049262304E-3</v>
      </c>
      <c r="AP28">
        <v>3.4650690987223899E-3</v>
      </c>
      <c r="AQ28">
        <v>5.5151948545515599E-3</v>
      </c>
      <c r="AR28">
        <v>5.02408263741591E-3</v>
      </c>
      <c r="AS28">
        <v>5.5769222635714197E-3</v>
      </c>
      <c r="AT28">
        <v>1.08894806482304E-2</v>
      </c>
      <c r="AU28">
        <v>1.0738067522936001E-2</v>
      </c>
      <c r="AV28">
        <v>8.1522438579535803E-4</v>
      </c>
      <c r="AW28">
        <v>-4.9780311475904298E-4</v>
      </c>
      <c r="AX28">
        <v>3.88746383623462E-3</v>
      </c>
      <c r="AY28">
        <v>7.0759941607532696E-3</v>
      </c>
      <c r="AZ28">
        <v>6.7786925041866701E-3</v>
      </c>
      <c r="BA28">
        <v>3.3092549063625299E-3</v>
      </c>
      <c r="BB28">
        <v>8.5292409216097403E-3</v>
      </c>
      <c r="BC28">
        <v>7.3206923510799895E-4</v>
      </c>
      <c r="BD28">
        <v>9.7668963045814405E-3</v>
      </c>
      <c r="BE28">
        <v>7.4360293248370204E-3</v>
      </c>
      <c r="BF28">
        <v>6.8359979955211403E-3</v>
      </c>
      <c r="BG28">
        <v>8.3683579744804996E-3</v>
      </c>
      <c r="BH28">
        <v>5.2238546377805098E-3</v>
      </c>
      <c r="BI28">
        <v>9.6662872277146292E-3</v>
      </c>
      <c r="BJ28">
        <v>5.2965459468562398E-3</v>
      </c>
      <c r="BK28">
        <v>7.0387908178663802E-3</v>
      </c>
      <c r="BL28">
        <v>3.1711393657390201E-3</v>
      </c>
      <c r="BM28">
        <v>5.9780875622944697E-3</v>
      </c>
      <c r="BN28">
        <v>8.9507569792595908E-3</v>
      </c>
      <c r="BO28">
        <v>1.0176621800638301E-2</v>
      </c>
      <c r="BP28">
        <v>1.35458899578484E-2</v>
      </c>
      <c r="BQ28">
        <v>6.0004811980298098E-3</v>
      </c>
      <c r="BR28">
        <v>1.7149990448644702E-2</v>
      </c>
      <c r="BS28">
        <v>-2.1095953388086501E-4</v>
      </c>
      <c r="BT28">
        <v>3.2882205869624501E-3</v>
      </c>
      <c r="BU28">
        <v>9.9838982862107302E-3</v>
      </c>
      <c r="BV28">
        <v>5.7058330155089999E-3</v>
      </c>
      <c r="BW28">
        <v>8.3170772728699792E-3</v>
      </c>
      <c r="BX28">
        <v>5.6155995848958303E-3</v>
      </c>
      <c r="BY28">
        <v>9.8981345180559899E-3</v>
      </c>
      <c r="BZ28">
        <v>1.51798675256996E-2</v>
      </c>
      <c r="CA28">
        <v>1.4480640459946801E-2</v>
      </c>
      <c r="CB28">
        <v>7.3041119879670496E-3</v>
      </c>
      <c r="CC28">
        <v>5.4894360126054101E-3</v>
      </c>
      <c r="CD28">
        <v>4.2264930161356497E-3</v>
      </c>
      <c r="CE28">
        <v>2.9876558621507801E-3</v>
      </c>
    </row>
    <row r="29" spans="1:83" x14ac:dyDescent="0.35">
      <c r="A29" t="s">
        <v>42</v>
      </c>
      <c r="B29" s="8">
        <v>9.6580735562400002E-2</v>
      </c>
      <c r="C29" s="8">
        <v>0.12947451136111099</v>
      </c>
      <c r="D29" s="17">
        <v>57.9</v>
      </c>
      <c r="E29" s="19">
        <v>892053.76284584985</v>
      </c>
      <c r="G29" t="str">
        <f t="shared" si="0"/>
        <v>AJG</v>
      </c>
      <c r="H29" s="18">
        <v>0.01</v>
      </c>
      <c r="I29">
        <v>0.01</v>
      </c>
      <c r="J29" s="11">
        <v>0.1</v>
      </c>
      <c r="L29" t="str">
        <f t="shared" si="1"/>
        <v>AJG</v>
      </c>
      <c r="M29" s="15">
        <f t="shared" si="2"/>
        <v>0.01</v>
      </c>
      <c r="N29" s="16">
        <f t="shared" si="3"/>
        <v>9.6580735562400002E-2</v>
      </c>
      <c r="O29" s="12">
        <f t="shared" si="4"/>
        <v>0.12947451136111099</v>
      </c>
      <c r="P29" s="10">
        <f t="shared" si="5"/>
        <v>57.9</v>
      </c>
      <c r="Q29" s="13">
        <f t="shared" si="6"/>
        <v>10000000</v>
      </c>
      <c r="R29" s="9">
        <f t="shared" si="7"/>
        <v>999999999.99999976</v>
      </c>
      <c r="S29" s="12">
        <f t="shared" si="8"/>
        <v>0.1936111688204912</v>
      </c>
      <c r="T29" s="12"/>
      <c r="U29" s="11">
        <v>30.900152325478601</v>
      </c>
      <c r="V29" s="9">
        <f t="shared" si="10"/>
        <v>30900.152325478601</v>
      </c>
      <c r="W29" s="9">
        <f t="shared" si="11"/>
        <v>965807.35562400008</v>
      </c>
      <c r="X29" s="9">
        <f t="shared" si="9"/>
        <v>934907.20329852146</v>
      </c>
      <c r="AA29" s="1" t="s">
        <v>84</v>
      </c>
      <c r="AG29" t="s">
        <v>42</v>
      </c>
      <c r="AH29">
        <v>9.0779589006444693E-3</v>
      </c>
      <c r="AI29">
        <v>1.19301857876384E-2</v>
      </c>
      <c r="AJ29">
        <v>7.6633941442271602E-3</v>
      </c>
      <c r="AK29">
        <v>5.80882570433232E-3</v>
      </c>
      <c r="AL29">
        <v>6.0433006019880902E-3</v>
      </c>
      <c r="AM29">
        <v>7.7541809766146297E-3</v>
      </c>
      <c r="AN29">
        <v>6.3254662834301397E-3</v>
      </c>
      <c r="AO29">
        <v>5.4460912505543899E-3</v>
      </c>
      <c r="AP29">
        <v>7.0274471109380097E-3</v>
      </c>
      <c r="AQ29">
        <v>8.2152957105996304E-3</v>
      </c>
      <c r="AR29">
        <v>4.1165056384207801E-3</v>
      </c>
      <c r="AS29">
        <v>6.2112078235592996E-3</v>
      </c>
      <c r="AT29">
        <v>1.11347517896079E-2</v>
      </c>
      <c r="AU29">
        <v>1.38977358020864E-2</v>
      </c>
      <c r="AV29">
        <v>2.3483214387183E-3</v>
      </c>
      <c r="AW29">
        <v>1.5742350717246E-3</v>
      </c>
      <c r="AX29">
        <v>5.3465716865169098E-3</v>
      </c>
      <c r="AY29">
        <v>6.8608115934969899E-3</v>
      </c>
      <c r="AZ29">
        <v>5.6668681931612997E-3</v>
      </c>
      <c r="BA29">
        <v>5.6644027448717301E-3</v>
      </c>
      <c r="BB29">
        <v>6.8141610188677103E-3</v>
      </c>
      <c r="BC29">
        <v>1.76797269203237E-3</v>
      </c>
      <c r="BD29">
        <v>7.4360293248370204E-3</v>
      </c>
      <c r="BE29">
        <v>7.15077340387546E-3</v>
      </c>
      <c r="BF29">
        <v>7.5198965023686301E-3</v>
      </c>
      <c r="BG29">
        <v>8.8802780970823701E-3</v>
      </c>
      <c r="BH29">
        <v>8.8859336246481704E-3</v>
      </c>
      <c r="BI29">
        <v>9.7688619456505095E-3</v>
      </c>
      <c r="BJ29">
        <v>4.1001278304762401E-3</v>
      </c>
      <c r="BK29">
        <v>8.2932956791969097E-3</v>
      </c>
      <c r="BL29">
        <v>5.80004114886908E-3</v>
      </c>
      <c r="BM29">
        <v>1.0482426729471001E-2</v>
      </c>
      <c r="BN29">
        <v>1.4927799433885801E-2</v>
      </c>
      <c r="BO29">
        <v>8.4400703897828996E-3</v>
      </c>
      <c r="BP29">
        <v>1.1799078304564699E-2</v>
      </c>
      <c r="BQ29">
        <v>7.8448114853617908E-3</v>
      </c>
      <c r="BR29">
        <v>1.4498392835023599E-2</v>
      </c>
      <c r="BS29">
        <v>2.3843194736107801E-3</v>
      </c>
      <c r="BT29">
        <v>6.7528604002203303E-3</v>
      </c>
      <c r="BU29">
        <v>9.4224986960866203E-3</v>
      </c>
      <c r="BV29">
        <v>7.58034894968161E-3</v>
      </c>
      <c r="BW29">
        <v>7.8902553382782393E-3</v>
      </c>
      <c r="BX29">
        <v>5.98188083311001E-3</v>
      </c>
      <c r="BY29">
        <v>1.03356884825445E-2</v>
      </c>
      <c r="BZ29">
        <v>1.0795929302538899E-2</v>
      </c>
      <c r="CA29">
        <v>9.5642723445761493E-3</v>
      </c>
      <c r="CB29">
        <v>6.8603465665333201E-3</v>
      </c>
      <c r="CC29">
        <v>6.4618684243701197E-3</v>
      </c>
      <c r="CD29">
        <v>5.9533587899231397E-3</v>
      </c>
      <c r="CE29">
        <v>7.5325648188857902E-3</v>
      </c>
    </row>
    <row r="30" spans="1:83" x14ac:dyDescent="0.35">
      <c r="A30" t="s">
        <v>43</v>
      </c>
      <c r="B30" s="8">
        <v>0.103361819631</v>
      </c>
      <c r="C30" s="8">
        <v>0.32314667514682499</v>
      </c>
      <c r="D30" s="17">
        <v>47.15</v>
      </c>
      <c r="E30" s="19">
        <v>2221587.086956522</v>
      </c>
      <c r="G30" t="str">
        <f t="shared" si="0"/>
        <v>AKAM</v>
      </c>
      <c r="H30" s="18">
        <v>0.01</v>
      </c>
      <c r="I30">
        <v>0.01</v>
      </c>
      <c r="J30" s="11">
        <v>0.1</v>
      </c>
      <c r="L30" t="str">
        <f t="shared" si="1"/>
        <v>AKAM</v>
      </c>
      <c r="M30" s="15">
        <f t="shared" si="2"/>
        <v>0.01</v>
      </c>
      <c r="N30" s="16">
        <f t="shared" si="3"/>
        <v>0.103361819631</v>
      </c>
      <c r="O30" s="12">
        <f t="shared" si="4"/>
        <v>0.32314667514682499</v>
      </c>
      <c r="P30" s="10">
        <f t="shared" si="5"/>
        <v>47.15</v>
      </c>
      <c r="Q30" s="13">
        <f t="shared" si="6"/>
        <v>10000000</v>
      </c>
      <c r="R30" s="9">
        <f t="shared" si="7"/>
        <v>999999999.99999976</v>
      </c>
      <c r="S30" s="12">
        <f t="shared" si="8"/>
        <v>9.5467370447793742E-2</v>
      </c>
      <c r="T30" s="12"/>
      <c r="U30" s="11">
        <v>70.6221603806692</v>
      </c>
      <c r="V30" s="9">
        <f t="shared" si="10"/>
        <v>70622.1603806692</v>
      </c>
      <c r="W30" s="9">
        <f t="shared" si="11"/>
        <v>1033618.1963099999</v>
      </c>
      <c r="X30" s="9">
        <f t="shared" si="9"/>
        <v>962996.03592933074</v>
      </c>
      <c r="AA30" t="s">
        <v>85</v>
      </c>
      <c r="AG30" t="s">
        <v>43</v>
      </c>
      <c r="AH30">
        <v>1.0794236453039899E-2</v>
      </c>
      <c r="AI30">
        <v>1.27493435003584E-2</v>
      </c>
      <c r="AJ30">
        <v>7.5204431808009696E-3</v>
      </c>
      <c r="AK30">
        <v>7.8620142903549194E-3</v>
      </c>
      <c r="AL30">
        <v>7.3776409357512902E-3</v>
      </c>
      <c r="AM30">
        <v>8.5797504279066707E-3</v>
      </c>
      <c r="AN30">
        <v>7.8287200257718802E-3</v>
      </c>
      <c r="AO30">
        <v>6.4881610450135902E-3</v>
      </c>
      <c r="AP30">
        <v>9.5061385205685005E-3</v>
      </c>
      <c r="AQ30">
        <v>1.01977102859615E-2</v>
      </c>
      <c r="AR30">
        <v>4.3486768849221097E-3</v>
      </c>
      <c r="AS30">
        <v>7.1835847182127001E-3</v>
      </c>
      <c r="AT30">
        <v>1.20646593453138E-2</v>
      </c>
      <c r="AU30">
        <v>1.6473121895899102E-2</v>
      </c>
      <c r="AV30">
        <v>3.5376083291448401E-3</v>
      </c>
      <c r="AW30">
        <v>2.9641441895834498E-3</v>
      </c>
      <c r="AX30">
        <v>6.7860601892047699E-3</v>
      </c>
      <c r="AY30">
        <v>7.3556374817697204E-3</v>
      </c>
      <c r="AZ30">
        <v>5.6416436082327498E-3</v>
      </c>
      <c r="BA30">
        <v>7.11468825340884E-3</v>
      </c>
      <c r="BB30">
        <v>6.5191729102916304E-3</v>
      </c>
      <c r="BC30">
        <v>2.4367597794280899E-3</v>
      </c>
      <c r="BD30">
        <v>6.8359979955211403E-3</v>
      </c>
      <c r="BE30">
        <v>7.5198965023686301E-3</v>
      </c>
      <c r="BF30">
        <v>8.4315000000549402E-3</v>
      </c>
      <c r="BG30">
        <v>1.0120599486094501E-2</v>
      </c>
      <c r="BH30">
        <v>1.1316216921823099E-2</v>
      </c>
      <c r="BI30">
        <v>1.05646772255691E-2</v>
      </c>
      <c r="BJ30">
        <v>3.9989747233261496E-3</v>
      </c>
      <c r="BK30">
        <v>9.5076906664760801E-3</v>
      </c>
      <c r="BL30">
        <v>7.63183851310382E-3</v>
      </c>
      <c r="BM30">
        <v>1.3439879348418299E-2</v>
      </c>
      <c r="BN30">
        <v>1.8731371099061599E-2</v>
      </c>
      <c r="BO30">
        <v>8.2975035930586902E-3</v>
      </c>
      <c r="BP30">
        <v>1.18147001190562E-2</v>
      </c>
      <c r="BQ30">
        <v>9.3955385343526994E-3</v>
      </c>
      <c r="BR30">
        <v>1.4103605804391701E-2</v>
      </c>
      <c r="BS30">
        <v>4.0883094684342801E-3</v>
      </c>
      <c r="BT30">
        <v>9.2357953952205193E-3</v>
      </c>
      <c r="BU30">
        <v>9.7793779683341304E-3</v>
      </c>
      <c r="BV30">
        <v>9.0496292408384395E-3</v>
      </c>
      <c r="BW30">
        <v>8.3286967224714195E-3</v>
      </c>
      <c r="BX30">
        <v>6.8119556296450199E-3</v>
      </c>
      <c r="BY30">
        <v>1.11777752165482E-2</v>
      </c>
      <c r="BZ30">
        <v>9.4661861336130405E-3</v>
      </c>
      <c r="CA30">
        <v>8.0007624141430894E-3</v>
      </c>
      <c r="CB30">
        <v>7.2568684459745096E-3</v>
      </c>
      <c r="CC30">
        <v>7.44509088698001E-3</v>
      </c>
      <c r="CD30">
        <v>7.2314936836808796E-3</v>
      </c>
      <c r="CE30">
        <v>1.0450626021019699E-2</v>
      </c>
    </row>
    <row r="31" spans="1:83" x14ac:dyDescent="0.35">
      <c r="A31" t="s">
        <v>44</v>
      </c>
      <c r="B31" s="8">
        <v>0.12694339274399999</v>
      </c>
      <c r="C31" s="8">
        <v>0.24449790990872999</v>
      </c>
      <c r="D31" s="17">
        <v>116.26</v>
      </c>
      <c r="E31" s="19">
        <v>1071465.1185770752</v>
      </c>
      <c r="G31" t="str">
        <f t="shared" si="0"/>
        <v>ALB</v>
      </c>
      <c r="H31" s="18">
        <v>0.01</v>
      </c>
      <c r="I31">
        <v>0.01</v>
      </c>
      <c r="J31" s="11">
        <v>0.1</v>
      </c>
      <c r="L31" t="str">
        <f t="shared" si="1"/>
        <v>ALB</v>
      </c>
      <c r="M31" s="15">
        <f t="shared" si="2"/>
        <v>0.01</v>
      </c>
      <c r="N31" s="16">
        <f t="shared" si="3"/>
        <v>0.12694339274399999</v>
      </c>
      <c r="O31" s="12">
        <f t="shared" si="4"/>
        <v>0.24449790990872999</v>
      </c>
      <c r="P31" s="10">
        <f t="shared" si="5"/>
        <v>116.26</v>
      </c>
      <c r="Q31" s="13">
        <f t="shared" si="6"/>
        <v>10000000</v>
      </c>
      <c r="R31" s="9">
        <f t="shared" si="7"/>
        <v>999999999.99999976</v>
      </c>
      <c r="S31" s="12">
        <f t="shared" si="8"/>
        <v>8.0277094253580247E-2</v>
      </c>
      <c r="T31" s="12"/>
      <c r="U31" s="11">
        <v>42.486820005692998</v>
      </c>
      <c r="V31" s="9">
        <f t="shared" si="10"/>
        <v>42486.820005693</v>
      </c>
      <c r="W31" s="9">
        <f t="shared" si="11"/>
        <v>1269433.92744</v>
      </c>
      <c r="X31" s="9">
        <f t="shared" si="9"/>
        <v>1226947.107434307</v>
      </c>
      <c r="AA31" t="s">
        <v>86</v>
      </c>
      <c r="AG31" t="s">
        <v>44</v>
      </c>
      <c r="AH31">
        <v>1.3310585148227199E-2</v>
      </c>
      <c r="AI31">
        <v>1.5312790835770401E-2</v>
      </c>
      <c r="AJ31">
        <v>8.6858411792439198E-3</v>
      </c>
      <c r="AK31">
        <v>1.0438367790846099E-2</v>
      </c>
      <c r="AL31">
        <v>8.3103551397844897E-3</v>
      </c>
      <c r="AM31">
        <v>9.0720308999603493E-3</v>
      </c>
      <c r="AN31">
        <v>9.70560503692274E-3</v>
      </c>
      <c r="AO31">
        <v>8.8065092916090396E-3</v>
      </c>
      <c r="AP31">
        <v>1.2327508614929299E-2</v>
      </c>
      <c r="AQ31">
        <v>1.2208144412666501E-2</v>
      </c>
      <c r="AR31">
        <v>7.6897442180087101E-3</v>
      </c>
      <c r="AS31">
        <v>9.8072655583900693E-3</v>
      </c>
      <c r="AT31">
        <v>1.4286775047930699E-2</v>
      </c>
      <c r="AU31">
        <v>1.9310886333869601E-2</v>
      </c>
      <c r="AV31">
        <v>5.7555121355376201E-3</v>
      </c>
      <c r="AW31">
        <v>4.9712358248765699E-3</v>
      </c>
      <c r="AX31">
        <v>1.00582996243186E-2</v>
      </c>
      <c r="AY31">
        <v>9.4027239934644496E-3</v>
      </c>
      <c r="AZ31">
        <v>7.5048767069842703E-3</v>
      </c>
      <c r="BA31">
        <v>7.4427901587202196E-3</v>
      </c>
      <c r="BB31">
        <v>8.2393148617046393E-3</v>
      </c>
      <c r="BC31">
        <v>2.9901844428228699E-3</v>
      </c>
      <c r="BD31">
        <v>8.3683579744805101E-3</v>
      </c>
      <c r="BE31">
        <v>8.8802780970823701E-3</v>
      </c>
      <c r="BF31">
        <v>1.0120599486094501E-2</v>
      </c>
      <c r="BG31">
        <v>1.4167205599620701E-2</v>
      </c>
      <c r="BH31">
        <v>1.2966207301545799E-2</v>
      </c>
      <c r="BI31">
        <v>1.27491505157665E-2</v>
      </c>
      <c r="BJ31">
        <v>6.0772839338741804E-3</v>
      </c>
      <c r="BK31">
        <v>1.1123202842384E-2</v>
      </c>
      <c r="BL31">
        <v>9.5578671217078793E-3</v>
      </c>
      <c r="BM31">
        <v>1.53848513668546E-2</v>
      </c>
      <c r="BN31">
        <v>2.02234624069005E-2</v>
      </c>
      <c r="BO31">
        <v>1.06395117363796E-2</v>
      </c>
      <c r="BP31">
        <v>1.42908489519444E-2</v>
      </c>
      <c r="BQ31">
        <v>1.14421582318587E-2</v>
      </c>
      <c r="BR31">
        <v>1.6050318736341301E-2</v>
      </c>
      <c r="BS31">
        <v>6.2409968580187103E-3</v>
      </c>
      <c r="BT31">
        <v>1.24820038740309E-2</v>
      </c>
      <c r="BU31">
        <v>1.13188480179172E-2</v>
      </c>
      <c r="BV31">
        <v>1.0532202984154601E-2</v>
      </c>
      <c r="BW31">
        <v>1.04022709684567E-2</v>
      </c>
      <c r="BX31">
        <v>9.4318133009244701E-3</v>
      </c>
      <c r="BY31">
        <v>1.24151995578691E-2</v>
      </c>
      <c r="BZ31">
        <v>1.19146870742225E-2</v>
      </c>
      <c r="CA31">
        <v>1.09853493447848E-2</v>
      </c>
      <c r="CB31">
        <v>9.3985722894331693E-3</v>
      </c>
      <c r="CC31">
        <v>8.9657104214261197E-3</v>
      </c>
      <c r="CD31">
        <v>8.3879536868823393E-3</v>
      </c>
      <c r="CE31">
        <v>1.2834810089039601E-2</v>
      </c>
    </row>
    <row r="32" spans="1:83" x14ac:dyDescent="0.35">
      <c r="A32" t="s">
        <v>45</v>
      </c>
      <c r="B32" s="8">
        <v>0.12928941402800001</v>
      </c>
      <c r="C32" s="8">
        <v>0.26152685232539602</v>
      </c>
      <c r="D32" s="17">
        <v>176.74</v>
      </c>
      <c r="E32" s="19">
        <v>971103.64822134387</v>
      </c>
      <c r="G32" t="str">
        <f t="shared" si="0"/>
        <v>ALGN</v>
      </c>
      <c r="H32" s="18">
        <v>0.01</v>
      </c>
      <c r="I32">
        <v>0.01</v>
      </c>
      <c r="J32" s="11">
        <v>0.1</v>
      </c>
      <c r="L32" t="str">
        <f t="shared" si="1"/>
        <v>ALGN</v>
      </c>
      <c r="M32" s="15">
        <f t="shared" si="2"/>
        <v>0.01</v>
      </c>
      <c r="N32" s="16">
        <f t="shared" si="3"/>
        <v>0.12928941402800001</v>
      </c>
      <c r="O32" s="12">
        <f t="shared" si="4"/>
        <v>0.26152685232539602</v>
      </c>
      <c r="P32" s="10">
        <f t="shared" si="5"/>
        <v>176.74</v>
      </c>
      <c r="Q32" s="13">
        <f t="shared" si="6"/>
        <v>10000000</v>
      </c>
      <c r="R32" s="9">
        <f t="shared" si="7"/>
        <v>999999999.99999976</v>
      </c>
      <c r="S32" s="12">
        <f t="shared" si="8"/>
        <v>5.8263901625219487E-2</v>
      </c>
      <c r="T32" s="12"/>
      <c r="U32" s="11">
        <v>19.8934773667055</v>
      </c>
      <c r="V32" s="9">
        <f t="shared" si="10"/>
        <v>19893.477366705498</v>
      </c>
      <c r="W32" s="9">
        <f t="shared" si="11"/>
        <v>1292894.1402800002</v>
      </c>
      <c r="X32" s="9">
        <f t="shared" si="9"/>
        <v>1273000.6629132947</v>
      </c>
      <c r="AG32" t="s">
        <v>45</v>
      </c>
      <c r="AH32">
        <v>1.58912703423028E-2</v>
      </c>
      <c r="AI32">
        <v>1.54914235019176E-2</v>
      </c>
      <c r="AJ32">
        <v>7.5081005504932796E-3</v>
      </c>
      <c r="AK32">
        <v>1.3511169692997401E-2</v>
      </c>
      <c r="AL32">
        <v>1.1732182445596101E-2</v>
      </c>
      <c r="AM32">
        <v>1.1851533362976801E-2</v>
      </c>
      <c r="AN32">
        <v>1.2245233841575E-2</v>
      </c>
      <c r="AO32">
        <v>9.1674369326307202E-3</v>
      </c>
      <c r="AP32">
        <v>1.64766450434943E-2</v>
      </c>
      <c r="AQ32">
        <v>1.6244280038630699E-2</v>
      </c>
      <c r="AR32">
        <v>3.8783697294603801E-3</v>
      </c>
      <c r="AS32">
        <v>9.5969777969163693E-3</v>
      </c>
      <c r="AT32">
        <v>1.5211138078318901E-2</v>
      </c>
      <c r="AU32">
        <v>2.46409364595515E-2</v>
      </c>
      <c r="AV32">
        <v>6.3013223500244598E-3</v>
      </c>
      <c r="AW32">
        <v>6.3394264046823297E-3</v>
      </c>
      <c r="AX32">
        <v>1.01618184424893E-2</v>
      </c>
      <c r="AY32">
        <v>8.7095059230905304E-3</v>
      </c>
      <c r="AZ32">
        <v>5.3603622739403197E-3</v>
      </c>
      <c r="BA32">
        <v>1.20801821164693E-2</v>
      </c>
      <c r="BB32">
        <v>5.6491865610064397E-3</v>
      </c>
      <c r="BC32">
        <v>4.40739515227295E-3</v>
      </c>
      <c r="BD32">
        <v>5.2238546377805098E-3</v>
      </c>
      <c r="BE32">
        <v>8.8859336246481704E-3</v>
      </c>
      <c r="BF32">
        <v>1.1316216921823099E-2</v>
      </c>
      <c r="BG32">
        <v>1.2966207301545799E-2</v>
      </c>
      <c r="BH32">
        <v>1.89903557977564E-2</v>
      </c>
      <c r="BI32">
        <v>1.3143814196918799E-2</v>
      </c>
      <c r="BJ32">
        <v>3.1693110584520602E-3</v>
      </c>
      <c r="BK32">
        <v>1.3447795535960899E-2</v>
      </c>
      <c r="BL32">
        <v>1.2945658889528901E-2</v>
      </c>
      <c r="BM32">
        <v>2.27670268302094E-2</v>
      </c>
      <c r="BN32">
        <v>3.1438670584058602E-2</v>
      </c>
      <c r="BO32">
        <v>7.7842043876532197E-3</v>
      </c>
      <c r="BP32">
        <v>1.2156937031113599E-2</v>
      </c>
      <c r="BQ32">
        <v>1.4070176665494301E-2</v>
      </c>
      <c r="BR32">
        <v>1.38374584298141E-2</v>
      </c>
      <c r="BS32">
        <v>8.4451845615522193E-3</v>
      </c>
      <c r="BT32">
        <v>1.59640119983517E-2</v>
      </c>
      <c r="BU32">
        <v>1.13183882707781E-2</v>
      </c>
      <c r="BV32">
        <v>1.3733282641365901E-2</v>
      </c>
      <c r="BW32">
        <v>9.6355106798267295E-3</v>
      </c>
      <c r="BX32">
        <v>8.7669517762509006E-3</v>
      </c>
      <c r="BY32">
        <v>1.44593558897199E-2</v>
      </c>
      <c r="BZ32">
        <v>5.6251588388175101E-3</v>
      </c>
      <c r="CA32">
        <v>3.0139454915452898E-3</v>
      </c>
      <c r="CB32">
        <v>8.2650341145331999E-3</v>
      </c>
      <c r="CC32">
        <v>1.04921408825923E-2</v>
      </c>
      <c r="CD32">
        <v>1.12891641717782E-2</v>
      </c>
      <c r="CE32">
        <v>1.9040502657265399E-2</v>
      </c>
    </row>
    <row r="33" spans="1:83" x14ac:dyDescent="0.35">
      <c r="A33" t="s">
        <v>46</v>
      </c>
      <c r="B33" s="8">
        <v>0.129673455154</v>
      </c>
      <c r="C33" s="8">
        <v>0.238530542805555</v>
      </c>
      <c r="D33" s="17">
        <v>74.66</v>
      </c>
      <c r="E33" s="19">
        <v>1268034.0395256917</v>
      </c>
      <c r="G33" t="str">
        <f t="shared" si="0"/>
        <v>ALK</v>
      </c>
      <c r="H33" s="18">
        <v>0.01</v>
      </c>
      <c r="I33">
        <v>0.01</v>
      </c>
      <c r="J33" s="11">
        <v>0.1</v>
      </c>
      <c r="L33" t="str">
        <f t="shared" si="1"/>
        <v>ALK</v>
      </c>
      <c r="M33" s="15">
        <f t="shared" si="2"/>
        <v>0.01</v>
      </c>
      <c r="N33" s="16">
        <f t="shared" si="3"/>
        <v>0.129673455154</v>
      </c>
      <c r="O33" s="12">
        <f t="shared" si="4"/>
        <v>0.238530542805555</v>
      </c>
      <c r="P33" s="10">
        <f t="shared" si="5"/>
        <v>74.66</v>
      </c>
      <c r="Q33" s="13">
        <f t="shared" si="6"/>
        <v>10000000</v>
      </c>
      <c r="R33" s="9">
        <f t="shared" si="7"/>
        <v>999999999.99999976</v>
      </c>
      <c r="S33" s="12">
        <f t="shared" si="8"/>
        <v>0.10562849752408925</v>
      </c>
      <c r="T33" s="12"/>
      <c r="U33" s="11">
        <v>28.226294301142001</v>
      </c>
      <c r="V33" s="9">
        <f t="shared" si="10"/>
        <v>28226.294301141999</v>
      </c>
      <c r="W33" s="9">
        <f t="shared" si="11"/>
        <v>1296734.5515399999</v>
      </c>
      <c r="X33" s="9">
        <f t="shared" si="9"/>
        <v>1268508.2572388579</v>
      </c>
      <c r="AG33" t="s">
        <v>46</v>
      </c>
      <c r="AH33">
        <v>1.3112583705455001E-2</v>
      </c>
      <c r="AI33">
        <v>1.6429256047379E-2</v>
      </c>
      <c r="AJ33">
        <v>1.0166752588234899E-2</v>
      </c>
      <c r="AK33">
        <v>8.9681040148469199E-3</v>
      </c>
      <c r="AL33">
        <v>8.7587074473119506E-3</v>
      </c>
      <c r="AM33">
        <v>1.0719907787039599E-2</v>
      </c>
      <c r="AN33">
        <v>9.3053555566491707E-3</v>
      </c>
      <c r="AO33">
        <v>7.9476113692070298E-3</v>
      </c>
      <c r="AP33">
        <v>1.08195398797525E-2</v>
      </c>
      <c r="AQ33">
        <v>1.20613801451017E-2</v>
      </c>
      <c r="AR33">
        <v>5.8699725028658204E-3</v>
      </c>
      <c r="AS33">
        <v>8.9517764551547696E-3</v>
      </c>
      <c r="AT33">
        <v>1.5402677696027999E-2</v>
      </c>
      <c r="AU33">
        <v>1.9954114451453401E-2</v>
      </c>
      <c r="AV33">
        <v>3.9178759713849503E-3</v>
      </c>
      <c r="AW33">
        <v>2.9775363566801999E-3</v>
      </c>
      <c r="AX33">
        <v>8.1073630702346595E-3</v>
      </c>
      <c r="AY33">
        <v>9.5131907345503593E-3</v>
      </c>
      <c r="AZ33">
        <v>7.6516816233013398E-3</v>
      </c>
      <c r="BA33">
        <v>8.2611971042258203E-3</v>
      </c>
      <c r="BB33">
        <v>9.0174162449129704E-3</v>
      </c>
      <c r="BC33">
        <v>2.7306610611726599E-3</v>
      </c>
      <c r="BD33">
        <v>9.6662872277146292E-3</v>
      </c>
      <c r="BE33">
        <v>9.7688619456505095E-3</v>
      </c>
      <c r="BF33">
        <v>1.05646772255691E-2</v>
      </c>
      <c r="BG33">
        <v>1.2749150515766401E-2</v>
      </c>
      <c r="BH33">
        <v>1.3143814196918799E-2</v>
      </c>
      <c r="BI33">
        <v>1.35247051244321E-2</v>
      </c>
      <c r="BJ33">
        <v>5.5612371150971802E-3</v>
      </c>
      <c r="BK33">
        <v>1.1735280647084401E-2</v>
      </c>
      <c r="BL33">
        <v>8.7832113548678304E-3</v>
      </c>
      <c r="BM33">
        <v>1.55514618154924E-2</v>
      </c>
      <c r="BN33">
        <v>2.1819816760804401E-2</v>
      </c>
      <c r="BO33">
        <v>1.1302506027228E-2</v>
      </c>
      <c r="BP33">
        <v>1.5836931828687201E-2</v>
      </c>
      <c r="BQ33">
        <v>1.1354124364382901E-2</v>
      </c>
      <c r="BR33">
        <v>1.9147080013727599E-2</v>
      </c>
      <c r="BS33">
        <v>4.2226597002494601E-3</v>
      </c>
      <c r="BT33">
        <v>1.0497899396894699E-2</v>
      </c>
      <c r="BU33">
        <v>1.27827220559337E-2</v>
      </c>
      <c r="BV33">
        <v>1.0910718849245001E-2</v>
      </c>
      <c r="BW33">
        <v>1.08478908599646E-2</v>
      </c>
      <c r="BX33">
        <v>8.5754454276362503E-3</v>
      </c>
      <c r="BY33">
        <v>1.4210336122824701E-2</v>
      </c>
      <c r="BZ33">
        <v>1.38200558136852E-2</v>
      </c>
      <c r="CA33">
        <v>1.2121575923014201E-2</v>
      </c>
      <c r="CB33">
        <v>9.47104317047779E-3</v>
      </c>
      <c r="CC33">
        <v>9.1868608417512605E-3</v>
      </c>
      <c r="CD33">
        <v>8.6317118395776507E-3</v>
      </c>
      <c r="CE33">
        <v>1.16716960602149E-2</v>
      </c>
    </row>
    <row r="34" spans="1:83" x14ac:dyDescent="0.35">
      <c r="A34" t="s">
        <v>47</v>
      </c>
      <c r="B34" s="8">
        <v>6.6062955835800005E-2</v>
      </c>
      <c r="C34" s="8">
        <v>0.113518657380952</v>
      </c>
      <c r="D34" s="17">
        <v>90.5</v>
      </c>
      <c r="E34" s="19">
        <v>1935980.1620553359</v>
      </c>
      <c r="G34" t="str">
        <f t="shared" si="0"/>
        <v>ALL</v>
      </c>
      <c r="H34" s="18">
        <v>0.01</v>
      </c>
      <c r="I34">
        <v>0.01</v>
      </c>
      <c r="J34" s="11">
        <v>0.1</v>
      </c>
      <c r="L34" t="str">
        <f t="shared" si="1"/>
        <v>ALL</v>
      </c>
      <c r="M34" s="15">
        <f t="shared" si="2"/>
        <v>0.01</v>
      </c>
      <c r="N34" s="16">
        <f t="shared" si="3"/>
        <v>6.6062955835800005E-2</v>
      </c>
      <c r="O34" s="12">
        <f t="shared" si="4"/>
        <v>0.113518657380952</v>
      </c>
      <c r="P34" s="10">
        <f t="shared" si="5"/>
        <v>90.5</v>
      </c>
      <c r="Q34" s="13">
        <f t="shared" si="6"/>
        <v>10000000</v>
      </c>
      <c r="R34" s="9">
        <f t="shared" si="7"/>
        <v>999999999.99999976</v>
      </c>
      <c r="S34" s="12">
        <f t="shared" si="8"/>
        <v>5.707560425193161E-2</v>
      </c>
      <c r="T34" s="12"/>
      <c r="U34" s="11">
        <v>36.477704713363202</v>
      </c>
      <c r="V34" s="9">
        <f t="shared" si="10"/>
        <v>36477.7047133632</v>
      </c>
      <c r="W34" s="9">
        <f t="shared" si="11"/>
        <v>660629.55835800001</v>
      </c>
      <c r="X34" s="9">
        <f t="shared" si="9"/>
        <v>624151.85364463681</v>
      </c>
      <c r="AG34" t="s">
        <v>47</v>
      </c>
      <c r="AH34">
        <v>4.5871621235345598E-3</v>
      </c>
      <c r="AI34">
        <v>6.8616050707928202E-3</v>
      </c>
      <c r="AJ34">
        <v>4.6963185614226797E-3</v>
      </c>
      <c r="AK34">
        <v>2.7290741504991901E-3</v>
      </c>
      <c r="AL34">
        <v>2.3220717918190702E-3</v>
      </c>
      <c r="AM34">
        <v>3.3126971791356602E-3</v>
      </c>
      <c r="AN34">
        <v>2.9917797948184801E-3</v>
      </c>
      <c r="AO34">
        <v>3.33607340133796E-3</v>
      </c>
      <c r="AP34">
        <v>3.08885299455721E-3</v>
      </c>
      <c r="AQ34">
        <v>3.5418634906090101E-3</v>
      </c>
      <c r="AR34">
        <v>4.2267459333909596E-3</v>
      </c>
      <c r="AS34">
        <v>3.9975359449080901E-3</v>
      </c>
      <c r="AT34">
        <v>6.1194916382321602E-3</v>
      </c>
      <c r="AU34">
        <v>6.3249379604415701E-3</v>
      </c>
      <c r="AV34">
        <v>1.6248697195359999E-3</v>
      </c>
      <c r="AW34">
        <v>9.0284160869658395E-4</v>
      </c>
      <c r="AX34">
        <v>3.6089371137565198E-3</v>
      </c>
      <c r="AY34">
        <v>4.3453970108891697E-3</v>
      </c>
      <c r="AZ34">
        <v>4.1335303377273503E-3</v>
      </c>
      <c r="BA34">
        <v>1.5820144773040299E-3</v>
      </c>
      <c r="BB34">
        <v>4.8413832213888798E-3</v>
      </c>
      <c r="BC34">
        <v>6.18377643603919E-4</v>
      </c>
      <c r="BD34">
        <v>5.2965459468562398E-3</v>
      </c>
      <c r="BE34">
        <v>4.1001278304762401E-3</v>
      </c>
      <c r="BF34">
        <v>3.9989747233261496E-3</v>
      </c>
      <c r="BG34">
        <v>6.0772839338741804E-3</v>
      </c>
      <c r="BH34">
        <v>3.1693110584520602E-3</v>
      </c>
      <c r="BI34">
        <v>5.5612371150971802E-3</v>
      </c>
      <c r="BJ34">
        <v>3.6086419914463002E-3</v>
      </c>
      <c r="BK34">
        <v>4.0269705881033901E-3</v>
      </c>
      <c r="BL34">
        <v>2.4583979363695099E-3</v>
      </c>
      <c r="BM34">
        <v>3.65059123796759E-3</v>
      </c>
      <c r="BN34">
        <v>4.6493964254317897E-3</v>
      </c>
      <c r="BO34">
        <v>5.9381549510736896E-3</v>
      </c>
      <c r="BP34">
        <v>7.50664254457061E-3</v>
      </c>
      <c r="BQ34">
        <v>3.8047747172247699E-3</v>
      </c>
      <c r="BR34">
        <v>8.8143006802941393E-3</v>
      </c>
      <c r="BS34">
        <v>1.0992431020607799E-3</v>
      </c>
      <c r="BT34">
        <v>3.2653305798745601E-3</v>
      </c>
      <c r="BU34">
        <v>5.3406909259030499E-3</v>
      </c>
      <c r="BV34">
        <v>3.3396785715822299E-3</v>
      </c>
      <c r="BW34">
        <v>4.9161558340801402E-3</v>
      </c>
      <c r="BX34">
        <v>4.0208364209356499E-3</v>
      </c>
      <c r="BY34">
        <v>5.0923804084844404E-3</v>
      </c>
      <c r="BZ34">
        <v>8.2956459480344295E-3</v>
      </c>
      <c r="CA34">
        <v>8.3209152144974093E-3</v>
      </c>
      <c r="CB34">
        <v>4.5094397400347701E-3</v>
      </c>
      <c r="CC34">
        <v>3.2951099118739202E-3</v>
      </c>
      <c r="CD34">
        <v>2.4976077498104102E-3</v>
      </c>
      <c r="CE34">
        <v>2.58799655979801E-3</v>
      </c>
    </row>
    <row r="35" spans="1:83" x14ac:dyDescent="0.35">
      <c r="A35" t="s">
        <v>48</v>
      </c>
      <c r="B35" s="8">
        <v>0.114508983614</v>
      </c>
      <c r="C35" s="8">
        <v>0.173964381956349</v>
      </c>
      <c r="D35" s="17">
        <v>78.709999999999994</v>
      </c>
      <c r="E35" s="19">
        <v>710070.9328063241</v>
      </c>
      <c r="G35" t="str">
        <f t="shared" si="0"/>
        <v>ALLE</v>
      </c>
      <c r="H35" s="18">
        <v>0.01</v>
      </c>
      <c r="I35">
        <v>0.01</v>
      </c>
      <c r="J35" s="11">
        <v>0.1</v>
      </c>
      <c r="L35" t="str">
        <f t="shared" si="1"/>
        <v>ALLE</v>
      </c>
      <c r="M35" s="15">
        <f t="shared" si="2"/>
        <v>0.01</v>
      </c>
      <c r="N35" s="16">
        <f t="shared" si="3"/>
        <v>0.114508983614</v>
      </c>
      <c r="O35" s="12">
        <f t="shared" si="4"/>
        <v>0.173964381956349</v>
      </c>
      <c r="P35" s="10">
        <f t="shared" si="5"/>
        <v>78.709999999999994</v>
      </c>
      <c r="Q35" s="13">
        <f t="shared" si="6"/>
        <v>10000000</v>
      </c>
      <c r="R35" s="9">
        <f t="shared" si="7"/>
        <v>999999999.99999976</v>
      </c>
      <c r="S35" s="12">
        <f t="shared" si="8"/>
        <v>0.17892389867942121</v>
      </c>
      <c r="T35" s="12"/>
      <c r="U35" s="11">
        <v>48.299727088172702</v>
      </c>
      <c r="V35" s="9">
        <f t="shared" si="10"/>
        <v>48299.727088172709</v>
      </c>
      <c r="W35" s="9">
        <f t="shared" si="11"/>
        <v>1145089.83614</v>
      </c>
      <c r="X35" s="9">
        <f t="shared" si="9"/>
        <v>1096790.1090518273</v>
      </c>
      <c r="AG35" t="s">
        <v>48</v>
      </c>
      <c r="AH35">
        <v>1.2371866099263801E-2</v>
      </c>
      <c r="AI35">
        <v>1.4107377968081401E-2</v>
      </c>
      <c r="AJ35">
        <v>8.0835503796571201E-3</v>
      </c>
      <c r="AK35">
        <v>9.2631496233083095E-3</v>
      </c>
      <c r="AL35">
        <v>8.6730927848781905E-3</v>
      </c>
      <c r="AM35">
        <v>9.8441552746091794E-3</v>
      </c>
      <c r="AN35">
        <v>9.0873921504939399E-3</v>
      </c>
      <c r="AO35">
        <v>7.29812801291443E-3</v>
      </c>
      <c r="AP35">
        <v>1.12506762519505E-2</v>
      </c>
      <c r="AQ35">
        <v>1.1926129884100699E-2</v>
      </c>
      <c r="AR35">
        <v>4.3505987365853802E-3</v>
      </c>
      <c r="AS35">
        <v>7.98346363061498E-3</v>
      </c>
      <c r="AT35">
        <v>1.3460027806599099E-2</v>
      </c>
      <c r="AU35">
        <v>1.9038053409293602E-2</v>
      </c>
      <c r="AV35">
        <v>4.1068021325603998E-3</v>
      </c>
      <c r="AW35">
        <v>3.6028687667557999E-3</v>
      </c>
      <c r="AX35">
        <v>7.64977504063341E-3</v>
      </c>
      <c r="AY35">
        <v>8.0487394536371999E-3</v>
      </c>
      <c r="AZ35">
        <v>5.9274315248382097E-3</v>
      </c>
      <c r="BA35">
        <v>8.5438194909491592E-3</v>
      </c>
      <c r="BB35">
        <v>6.7991982146335403E-3</v>
      </c>
      <c r="BC35">
        <v>2.9301303011320199E-3</v>
      </c>
      <c r="BD35">
        <v>7.0387908178663802E-3</v>
      </c>
      <c r="BE35">
        <v>8.2932956791969097E-3</v>
      </c>
      <c r="BF35">
        <v>9.5076906664760801E-3</v>
      </c>
      <c r="BG35">
        <v>1.1123202842384E-2</v>
      </c>
      <c r="BH35">
        <v>1.3447795535960899E-2</v>
      </c>
      <c r="BI35">
        <v>1.1735280647084401E-2</v>
      </c>
      <c r="BJ35">
        <v>4.0269705881033901E-3</v>
      </c>
      <c r="BK35">
        <v>1.08618849700436E-2</v>
      </c>
      <c r="BL35">
        <v>9.0170217081836992E-3</v>
      </c>
      <c r="BM35">
        <v>1.60081060134044E-2</v>
      </c>
      <c r="BN35">
        <v>2.2375181415865201E-2</v>
      </c>
      <c r="BO35">
        <v>8.7382084424994198E-3</v>
      </c>
      <c r="BP35">
        <v>1.2699522229413399E-2</v>
      </c>
      <c r="BQ35">
        <v>1.08214907069475E-2</v>
      </c>
      <c r="BR35">
        <v>1.51414884769652E-2</v>
      </c>
      <c r="BS35">
        <v>4.9768099869021802E-3</v>
      </c>
      <c r="BT35">
        <v>1.0876656831434999E-2</v>
      </c>
      <c r="BU35">
        <v>1.076707276319E-2</v>
      </c>
      <c r="BV35">
        <v>1.0498341127122101E-2</v>
      </c>
      <c r="BW35">
        <v>9.0986348854030993E-3</v>
      </c>
      <c r="BX35">
        <v>7.5029738241583297E-3</v>
      </c>
      <c r="BY35">
        <v>1.26073267479697E-2</v>
      </c>
      <c r="BZ35">
        <v>9.4502282254526997E-3</v>
      </c>
      <c r="CA35">
        <v>7.6141649521765898E-3</v>
      </c>
      <c r="CB35">
        <v>7.8750885009245507E-3</v>
      </c>
      <c r="CC35">
        <v>8.4754986583754598E-3</v>
      </c>
      <c r="CD35">
        <v>8.4439590454488695E-3</v>
      </c>
      <c r="CE35">
        <v>1.25884954780863E-2</v>
      </c>
    </row>
    <row r="36" spans="1:83" x14ac:dyDescent="0.35">
      <c r="A36" t="s">
        <v>49</v>
      </c>
      <c r="B36" s="8">
        <v>9.4456696221900005E-2</v>
      </c>
      <c r="C36" s="8">
        <v>0.37615522521428502</v>
      </c>
      <c r="D36" s="17">
        <v>142.41</v>
      </c>
      <c r="E36" s="19">
        <v>2439477.9169960474</v>
      </c>
      <c r="G36" t="str">
        <f t="shared" si="0"/>
        <v>ALXN</v>
      </c>
      <c r="H36" s="18">
        <v>0.01</v>
      </c>
      <c r="I36">
        <v>0.01</v>
      </c>
      <c r="J36" s="11">
        <v>0.1</v>
      </c>
      <c r="L36" t="str">
        <f t="shared" si="1"/>
        <v>ALXN</v>
      </c>
      <c r="M36" s="15">
        <f t="shared" si="2"/>
        <v>0.01</v>
      </c>
      <c r="N36" s="16">
        <f t="shared" si="3"/>
        <v>9.4456696221900005E-2</v>
      </c>
      <c r="O36" s="12">
        <f t="shared" si="4"/>
        <v>0.37615522521428502</v>
      </c>
      <c r="P36" s="10">
        <f t="shared" si="5"/>
        <v>142.41</v>
      </c>
      <c r="Q36" s="13">
        <f t="shared" si="6"/>
        <v>10000000</v>
      </c>
      <c r="R36" s="9">
        <f t="shared" si="7"/>
        <v>999999999.99999976</v>
      </c>
      <c r="S36" s="12">
        <f t="shared" si="8"/>
        <v>2.8784760643666123E-2</v>
      </c>
      <c r="T36" s="12"/>
      <c r="U36" s="11">
        <v>38.5407782563315</v>
      </c>
      <c r="V36" s="9">
        <f t="shared" si="10"/>
        <v>38540.778256331498</v>
      </c>
      <c r="W36" s="9">
        <f t="shared" si="11"/>
        <v>944566.9622190001</v>
      </c>
      <c r="X36" s="9">
        <f t="shared" si="9"/>
        <v>906026.18396266864</v>
      </c>
      <c r="AG36" t="s">
        <v>49</v>
      </c>
      <c r="AH36">
        <v>1.1021705378970299E-2</v>
      </c>
      <c r="AI36">
        <v>1.0278364873292299E-2</v>
      </c>
      <c r="AJ36">
        <v>4.63831098917493E-3</v>
      </c>
      <c r="AK36">
        <v>9.8649226652666802E-3</v>
      </c>
      <c r="AL36">
        <v>7.8708167129434708E-3</v>
      </c>
      <c r="AM36">
        <v>7.4947405684055403E-3</v>
      </c>
      <c r="AN36">
        <v>8.5787549798491194E-3</v>
      </c>
      <c r="AO36">
        <v>6.6753983816617004E-3</v>
      </c>
      <c r="AP36">
        <v>1.19093659171344E-2</v>
      </c>
      <c r="AQ36">
        <v>1.1214972725841601E-2</v>
      </c>
      <c r="AR36">
        <v>3.48164737914334E-3</v>
      </c>
      <c r="AS36">
        <v>6.9834645796667903E-3</v>
      </c>
      <c r="AT36">
        <v>1.00687764621681E-2</v>
      </c>
      <c r="AU36">
        <v>1.6687868242067101E-2</v>
      </c>
      <c r="AV36">
        <v>5.0731854147408398E-3</v>
      </c>
      <c r="AW36">
        <v>5.1435588632015401E-3</v>
      </c>
      <c r="AX36">
        <v>7.7990661299340604E-3</v>
      </c>
      <c r="AY36">
        <v>5.9991419512656699E-3</v>
      </c>
      <c r="AZ36">
        <v>3.6976518305491999E-3</v>
      </c>
      <c r="BA36">
        <v>7.9401730336336306E-3</v>
      </c>
      <c r="BB36">
        <v>3.6584337632502898E-3</v>
      </c>
      <c r="BC36">
        <v>3.1225172771935498E-3</v>
      </c>
      <c r="BD36">
        <v>3.1711393657390201E-3</v>
      </c>
      <c r="BE36">
        <v>5.80004114886908E-3</v>
      </c>
      <c r="BF36">
        <v>7.63183851310382E-3</v>
      </c>
      <c r="BG36">
        <v>9.5578671217078793E-3</v>
      </c>
      <c r="BH36">
        <v>1.2945658889528901E-2</v>
      </c>
      <c r="BI36">
        <v>8.7832113548678408E-3</v>
      </c>
      <c r="BJ36">
        <v>2.4583979363695099E-3</v>
      </c>
      <c r="BK36">
        <v>9.0170217081836992E-3</v>
      </c>
      <c r="BL36">
        <v>9.1929515938539794E-3</v>
      </c>
      <c r="BM36">
        <v>1.5535045338232601E-2</v>
      </c>
      <c r="BN36">
        <v>2.0892491476679199E-2</v>
      </c>
      <c r="BO36">
        <v>5.1870485886646696E-3</v>
      </c>
      <c r="BP36">
        <v>7.8504395814978992E-3</v>
      </c>
      <c r="BQ36">
        <v>9.7170059635519508E-3</v>
      </c>
      <c r="BR36">
        <v>8.4046458219703708E-3</v>
      </c>
      <c r="BS36">
        <v>6.5929377689345299E-3</v>
      </c>
      <c r="BT36">
        <v>1.17561984216025E-2</v>
      </c>
      <c r="BU36">
        <v>7.2571772438638198E-3</v>
      </c>
      <c r="BV36">
        <v>9.2879780886352004E-3</v>
      </c>
      <c r="BW36">
        <v>6.5096335902348297E-3</v>
      </c>
      <c r="BX36">
        <v>6.4189863064245704E-3</v>
      </c>
      <c r="BY36">
        <v>9.2572573735381202E-3</v>
      </c>
      <c r="BZ36">
        <v>3.2764352597461199E-3</v>
      </c>
      <c r="CA36">
        <v>1.80772023430627E-3</v>
      </c>
      <c r="CB36">
        <v>5.7158216277058103E-3</v>
      </c>
      <c r="CC36">
        <v>7.14224584814386E-3</v>
      </c>
      <c r="CD36">
        <v>7.6558034038248001E-3</v>
      </c>
      <c r="CE36">
        <v>1.35044176482474E-2</v>
      </c>
    </row>
    <row r="37" spans="1:83" x14ac:dyDescent="0.35">
      <c r="A37" t="s">
        <v>50</v>
      </c>
      <c r="B37" s="8">
        <v>0.15055833444300001</v>
      </c>
      <c r="C37" s="8">
        <v>0.24062836585317399</v>
      </c>
      <c r="D37" s="17">
        <v>45.12</v>
      </c>
      <c r="E37" s="19">
        <v>10373448.565217391</v>
      </c>
      <c r="G37" t="str">
        <f t="shared" si="0"/>
        <v>AMAT</v>
      </c>
      <c r="H37" s="18">
        <v>0.1</v>
      </c>
      <c r="I37">
        <v>0.01</v>
      </c>
      <c r="J37" s="11">
        <v>0.1</v>
      </c>
      <c r="L37" t="str">
        <f t="shared" si="1"/>
        <v>AMAT</v>
      </c>
      <c r="M37" s="15">
        <f t="shared" si="2"/>
        <v>0.1</v>
      </c>
      <c r="N37" s="16">
        <f t="shared" si="3"/>
        <v>0.15055833444300001</v>
      </c>
      <c r="O37" s="12">
        <f t="shared" si="4"/>
        <v>0.24062836585317399</v>
      </c>
      <c r="P37" s="10">
        <f t="shared" si="5"/>
        <v>45.12</v>
      </c>
      <c r="Q37" s="13">
        <f t="shared" si="6"/>
        <v>100000000</v>
      </c>
      <c r="R37" s="9">
        <f t="shared" si="7"/>
        <v>9999999999.9999981</v>
      </c>
      <c r="S37" s="12">
        <f t="shared" si="8"/>
        <v>0.21365238790203059</v>
      </c>
      <c r="T37" s="12"/>
      <c r="U37" s="11">
        <v>18.3326736110007</v>
      </c>
      <c r="V37" s="9">
        <f t="shared" si="10"/>
        <v>183326.73611000698</v>
      </c>
      <c r="W37" s="9">
        <f t="shared" si="11"/>
        <v>15055833.444300001</v>
      </c>
      <c r="X37" s="9">
        <f t="shared" si="9"/>
        <v>14872506.708189994</v>
      </c>
      <c r="AG37" t="s">
        <v>50</v>
      </c>
      <c r="AH37">
        <v>1.8958120007544502E-2</v>
      </c>
      <c r="AI37">
        <v>1.8305329066984701E-2</v>
      </c>
      <c r="AJ37">
        <v>8.7645216505468602E-3</v>
      </c>
      <c r="AK37">
        <v>1.6227732918327201E-2</v>
      </c>
      <c r="AL37">
        <v>1.40337903100451E-2</v>
      </c>
      <c r="AM37">
        <v>1.40823467952338E-2</v>
      </c>
      <c r="AN37">
        <v>1.46466403326635E-2</v>
      </c>
      <c r="AO37">
        <v>1.09248841572172E-2</v>
      </c>
      <c r="AP37">
        <v>1.97926020460906E-2</v>
      </c>
      <c r="AQ37">
        <v>1.9439887514159301E-2</v>
      </c>
      <c r="AR37">
        <v>4.5188868704431704E-3</v>
      </c>
      <c r="AS37">
        <v>1.1407707271123399E-2</v>
      </c>
      <c r="AT37">
        <v>1.8007150594430098E-2</v>
      </c>
      <c r="AU37">
        <v>2.9406367435663501E-2</v>
      </c>
      <c r="AV37">
        <v>7.5890493279614502E-3</v>
      </c>
      <c r="AW37">
        <v>7.6798821820048303E-3</v>
      </c>
      <c r="AX37">
        <v>1.21494154555224E-2</v>
      </c>
      <c r="AY37">
        <v>1.0282880002237101E-2</v>
      </c>
      <c r="AZ37">
        <v>6.2464060318841901E-3</v>
      </c>
      <c r="BA37">
        <v>1.44817928540744E-2</v>
      </c>
      <c r="BB37">
        <v>6.5348793854566097E-3</v>
      </c>
      <c r="BC37">
        <v>5.3007355168021202E-3</v>
      </c>
      <c r="BD37">
        <v>5.9780875622944697E-3</v>
      </c>
      <c r="BE37">
        <v>1.0482426729471001E-2</v>
      </c>
      <c r="BF37">
        <v>1.3439879348418299E-2</v>
      </c>
      <c r="BG37">
        <v>1.53848513668546E-2</v>
      </c>
      <c r="BH37">
        <v>2.27670268302094E-2</v>
      </c>
      <c r="BI37">
        <v>1.55514618154924E-2</v>
      </c>
      <c r="BJ37">
        <v>3.65059123796759E-3</v>
      </c>
      <c r="BK37">
        <v>1.60081060134044E-2</v>
      </c>
      <c r="BL37">
        <v>1.5535045338232601E-2</v>
      </c>
      <c r="BM37">
        <v>2.7304509891321101E-2</v>
      </c>
      <c r="BN37">
        <v>3.7678356506384902E-2</v>
      </c>
      <c r="BO37">
        <v>9.0588026258705805E-3</v>
      </c>
      <c r="BP37">
        <v>1.4226185120604799E-2</v>
      </c>
      <c r="BQ37">
        <v>1.6796544658889301E-2</v>
      </c>
      <c r="BR37">
        <v>1.6131625567938498E-2</v>
      </c>
      <c r="BS37">
        <v>1.02144120560485E-2</v>
      </c>
      <c r="BT37">
        <v>1.9180089331488799E-2</v>
      </c>
      <c r="BU37">
        <v>1.33339392767055E-2</v>
      </c>
      <c r="BV37">
        <v>1.6398647000824499E-2</v>
      </c>
      <c r="BW37">
        <v>1.13590124664991E-2</v>
      </c>
      <c r="BX37">
        <v>1.04035475263075E-2</v>
      </c>
      <c r="BY37">
        <v>1.7131211395949E-2</v>
      </c>
      <c r="BZ37">
        <v>6.2783468847269503E-3</v>
      </c>
      <c r="CA37">
        <v>3.1485372448118399E-3</v>
      </c>
      <c r="CB37">
        <v>9.7381979664758703E-3</v>
      </c>
      <c r="CC37">
        <v>1.2490271038047999E-2</v>
      </c>
      <c r="CD37">
        <v>1.3496019960423201E-2</v>
      </c>
      <c r="CE37">
        <v>2.2905853402402698E-2</v>
      </c>
    </row>
    <row r="38" spans="1:83" x14ac:dyDescent="0.35">
      <c r="A38" t="s">
        <v>51</v>
      </c>
      <c r="B38" s="8">
        <v>0.20263064370799999</v>
      </c>
      <c r="C38" s="8">
        <v>0.61520067792460298</v>
      </c>
      <c r="D38" s="17">
        <v>13</v>
      </c>
      <c r="E38" s="19">
        <v>63360147.691699602</v>
      </c>
      <c r="G38" t="str">
        <f t="shared" si="0"/>
        <v>AMD</v>
      </c>
      <c r="H38" s="18">
        <v>0.1</v>
      </c>
      <c r="I38">
        <v>0.01</v>
      </c>
      <c r="J38" s="11">
        <v>0.1</v>
      </c>
      <c r="L38" t="str">
        <f t="shared" si="1"/>
        <v>AMD</v>
      </c>
      <c r="M38" s="15">
        <f t="shared" si="2"/>
        <v>0.1</v>
      </c>
      <c r="N38" s="16">
        <f t="shared" si="3"/>
        <v>0.20263064370799999</v>
      </c>
      <c r="O38" s="12">
        <f t="shared" si="4"/>
        <v>0.61520067792460298</v>
      </c>
      <c r="P38" s="10">
        <f t="shared" si="5"/>
        <v>13</v>
      </c>
      <c r="Q38" s="13">
        <f t="shared" si="6"/>
        <v>100000000</v>
      </c>
      <c r="R38" s="9">
        <f t="shared" si="7"/>
        <v>9999999999.9999981</v>
      </c>
      <c r="S38" s="12">
        <f t="shared" si="8"/>
        <v>0.12140608840966151</v>
      </c>
      <c r="T38" s="12"/>
      <c r="U38" s="11">
        <v>109.98484384516</v>
      </c>
      <c r="V38" s="9">
        <f t="shared" si="10"/>
        <v>1099848.4384516</v>
      </c>
      <c r="W38" s="9">
        <f t="shared" si="11"/>
        <v>20263064.3708</v>
      </c>
      <c r="X38" s="9">
        <f t="shared" si="9"/>
        <v>19163215.9323484</v>
      </c>
      <c r="AG38" t="s">
        <v>51</v>
      </c>
      <c r="AH38">
        <v>2.5930593860702698E-2</v>
      </c>
      <c r="AI38">
        <v>2.5804115160676398E-2</v>
      </c>
      <c r="AJ38">
        <v>1.29157160009277E-2</v>
      </c>
      <c r="AK38">
        <v>2.1412099742572799E-2</v>
      </c>
      <c r="AL38">
        <v>1.9582292274700801E-2</v>
      </c>
      <c r="AM38">
        <v>2.0374126647266198E-2</v>
      </c>
      <c r="AN38">
        <v>1.98901240648727E-2</v>
      </c>
      <c r="AO38">
        <v>1.44697194639719E-2</v>
      </c>
      <c r="AP38">
        <v>2.6296638030459899E-2</v>
      </c>
      <c r="AQ38">
        <v>2.66448535741373E-2</v>
      </c>
      <c r="AR38">
        <v>5.0286059998962997E-3</v>
      </c>
      <c r="AS38">
        <v>1.51257457318666E-2</v>
      </c>
      <c r="AT38">
        <v>2.54058070808224E-2</v>
      </c>
      <c r="AU38">
        <v>4.08236160756794E-2</v>
      </c>
      <c r="AV38">
        <v>9.2956751523681595E-3</v>
      </c>
      <c r="AW38">
        <v>9.3370334754861797E-3</v>
      </c>
      <c r="AX38">
        <v>1.5477099033311801E-2</v>
      </c>
      <c r="AY38">
        <v>1.41668364144389E-2</v>
      </c>
      <c r="AZ38">
        <v>8.6287316538276905E-3</v>
      </c>
      <c r="BA38">
        <v>2.04419353908252E-2</v>
      </c>
      <c r="BB38">
        <v>9.4046140414934393E-3</v>
      </c>
      <c r="BC38">
        <v>7.13561338498614E-3</v>
      </c>
      <c r="BD38">
        <v>8.9507569792595908E-3</v>
      </c>
      <c r="BE38">
        <v>1.4927799433885801E-2</v>
      </c>
      <c r="BF38">
        <v>1.8731371099061599E-2</v>
      </c>
      <c r="BG38">
        <v>2.02234624069005E-2</v>
      </c>
      <c r="BH38">
        <v>3.1438670584058602E-2</v>
      </c>
      <c r="BI38">
        <v>2.1819816760804401E-2</v>
      </c>
      <c r="BJ38">
        <v>4.6493964254317897E-3</v>
      </c>
      <c r="BK38">
        <v>2.2375181415865201E-2</v>
      </c>
      <c r="BL38">
        <v>2.0892491476679199E-2</v>
      </c>
      <c r="BM38">
        <v>3.7678356506384902E-2</v>
      </c>
      <c r="BN38">
        <v>5.2846063726821497E-2</v>
      </c>
      <c r="BO38">
        <v>1.2793300528666699E-2</v>
      </c>
      <c r="BP38">
        <v>2.0435475943902701E-2</v>
      </c>
      <c r="BQ38">
        <v>2.3032685332743399E-2</v>
      </c>
      <c r="BR38">
        <v>2.3998780867817902E-2</v>
      </c>
      <c r="BS38">
        <v>1.28122037610475E-2</v>
      </c>
      <c r="BT38">
        <v>2.51544994716855E-2</v>
      </c>
      <c r="BU38">
        <v>1.9192810341517999E-2</v>
      </c>
      <c r="BV38">
        <v>2.2781116304739599E-2</v>
      </c>
      <c r="BW38">
        <v>1.58476560196875E-2</v>
      </c>
      <c r="BX38">
        <v>1.3740544617833399E-2</v>
      </c>
      <c r="BY38">
        <v>2.463678583784E-2</v>
      </c>
      <c r="BZ38">
        <v>9.6877293441397106E-3</v>
      </c>
      <c r="CA38">
        <v>4.8967958534628297E-3</v>
      </c>
      <c r="CB38">
        <v>1.33895787472033E-2</v>
      </c>
      <c r="CC38">
        <v>1.72967675053146E-2</v>
      </c>
      <c r="CD38">
        <v>1.8711255390490001E-2</v>
      </c>
      <c r="CE38">
        <v>3.0810546614908101E-2</v>
      </c>
    </row>
    <row r="39" spans="1:83" x14ac:dyDescent="0.35">
      <c r="A39" t="s">
        <v>52</v>
      </c>
      <c r="B39" s="8">
        <v>0.10751302784</v>
      </c>
      <c r="C39" s="8">
        <v>0.15951414315873</v>
      </c>
      <c r="D39" s="17">
        <v>63.25</v>
      </c>
      <c r="E39" s="19">
        <v>1648989.7944664031</v>
      </c>
      <c r="G39" t="str">
        <f t="shared" si="0"/>
        <v>AME</v>
      </c>
      <c r="H39" s="18">
        <v>0.01</v>
      </c>
      <c r="I39">
        <v>0.01</v>
      </c>
      <c r="J39" s="11">
        <v>0.1</v>
      </c>
      <c r="L39" t="str">
        <f t="shared" si="1"/>
        <v>AME</v>
      </c>
      <c r="M39" s="15">
        <f t="shared" si="2"/>
        <v>0.01</v>
      </c>
      <c r="N39" s="16">
        <f t="shared" si="3"/>
        <v>0.10751302784</v>
      </c>
      <c r="O39" s="12">
        <f t="shared" si="4"/>
        <v>0.15951414315873</v>
      </c>
      <c r="P39" s="10">
        <f t="shared" si="5"/>
        <v>63.25</v>
      </c>
      <c r="Q39" s="13">
        <f t="shared" si="6"/>
        <v>10000000</v>
      </c>
      <c r="R39" s="9">
        <f t="shared" si="7"/>
        <v>999999999.99999976</v>
      </c>
      <c r="S39" s="12">
        <f t="shared" si="8"/>
        <v>9.5878559909207614E-2</v>
      </c>
      <c r="T39" s="12"/>
      <c r="U39" s="11">
        <v>30.5789234900883</v>
      </c>
      <c r="V39" s="9">
        <f t="shared" si="10"/>
        <v>30578.923490088302</v>
      </c>
      <c r="W39" s="9">
        <f t="shared" si="11"/>
        <v>1075130.2784</v>
      </c>
      <c r="X39" s="9">
        <f t="shared" si="9"/>
        <v>1044551.3549099116</v>
      </c>
      <c r="AG39" t="s">
        <v>52</v>
      </c>
      <c r="AH39">
        <v>9.4261734922816594E-3</v>
      </c>
      <c r="AI39">
        <v>1.39568791881919E-2</v>
      </c>
      <c r="AJ39">
        <v>9.6262878902841197E-3</v>
      </c>
      <c r="AK39">
        <v>5.2330740144832704E-3</v>
      </c>
      <c r="AL39">
        <v>5.6291906121577803E-3</v>
      </c>
      <c r="AM39">
        <v>8.0639450791742794E-3</v>
      </c>
      <c r="AN39">
        <v>6.21388525756357E-3</v>
      </c>
      <c r="AO39">
        <v>6.0573715189845504E-3</v>
      </c>
      <c r="AP39">
        <v>6.18483748624752E-3</v>
      </c>
      <c r="AQ39">
        <v>7.8080126918822603E-3</v>
      </c>
      <c r="AR39">
        <v>6.1581355437443398E-3</v>
      </c>
      <c r="AS39">
        <v>7.1918574755934399E-3</v>
      </c>
      <c r="AT39">
        <v>1.27129369809925E-2</v>
      </c>
      <c r="AU39">
        <v>1.3975719879647699E-2</v>
      </c>
      <c r="AV39">
        <v>2.2366105444572401E-3</v>
      </c>
      <c r="AW39">
        <v>9.6263262439248102E-4</v>
      </c>
      <c r="AX39">
        <v>5.8964948833308004E-3</v>
      </c>
      <c r="AY39">
        <v>8.2910383194519099E-3</v>
      </c>
      <c r="AZ39">
        <v>7.5280702788226702E-3</v>
      </c>
      <c r="BA39">
        <v>4.7214901401286804E-3</v>
      </c>
      <c r="BB39">
        <v>9.1425486749975495E-3</v>
      </c>
      <c r="BC39">
        <v>1.41341116399439E-3</v>
      </c>
      <c r="BD39">
        <v>1.01766218006384E-2</v>
      </c>
      <c r="BE39">
        <v>8.4400703897828996E-3</v>
      </c>
      <c r="BF39">
        <v>8.2975035930586902E-3</v>
      </c>
      <c r="BG39">
        <v>1.06395117363796E-2</v>
      </c>
      <c r="BH39">
        <v>7.7842043876532197E-3</v>
      </c>
      <c r="BI39">
        <v>1.1302506027228E-2</v>
      </c>
      <c r="BJ39">
        <v>5.9381549510737E-3</v>
      </c>
      <c r="BK39">
        <v>8.7382084424994198E-3</v>
      </c>
      <c r="BL39">
        <v>5.1870485886646696E-3</v>
      </c>
      <c r="BM39">
        <v>9.0588026258705805E-3</v>
      </c>
      <c r="BN39">
        <v>1.2793300528666699E-2</v>
      </c>
      <c r="BO39">
        <v>1.1130455646999399E-2</v>
      </c>
      <c r="BP39">
        <v>1.48540226144722E-2</v>
      </c>
      <c r="BQ39">
        <v>7.9874366759232797E-3</v>
      </c>
      <c r="BR39">
        <v>1.8247372820789101E-2</v>
      </c>
      <c r="BS39">
        <v>1.54387157005604E-3</v>
      </c>
      <c r="BT39">
        <v>6.0830263269716798E-3</v>
      </c>
      <c r="BU39">
        <v>1.11664077380498E-2</v>
      </c>
      <c r="BV39">
        <v>7.5011929434664502E-3</v>
      </c>
      <c r="BW39">
        <v>9.5673253290418092E-3</v>
      </c>
      <c r="BX39">
        <v>7.1193516117098298E-3</v>
      </c>
      <c r="BY39">
        <v>1.1401465351466401E-2</v>
      </c>
      <c r="BZ39">
        <v>1.5514883828781099E-2</v>
      </c>
      <c r="CA39">
        <v>1.46921682111728E-2</v>
      </c>
      <c r="CB39">
        <v>8.4733274879181305E-3</v>
      </c>
      <c r="CC39">
        <v>6.8939416805558996E-3</v>
      </c>
      <c r="CD39">
        <v>5.7180722512120601E-3</v>
      </c>
      <c r="CE39">
        <v>5.9421417040248E-3</v>
      </c>
    </row>
    <row r="40" spans="1:83" x14ac:dyDescent="0.35">
      <c r="A40" t="s">
        <v>53</v>
      </c>
      <c r="B40" s="8">
        <v>0.14148397185600001</v>
      </c>
      <c r="C40" s="8">
        <v>0.23266347313888799</v>
      </c>
      <c r="D40" s="17">
        <v>176.69</v>
      </c>
      <c r="E40" s="19">
        <v>491363.35968379449</v>
      </c>
      <c r="G40" t="str">
        <f t="shared" si="0"/>
        <v>AMG</v>
      </c>
      <c r="H40" s="18">
        <v>5.9999999999999637E-2</v>
      </c>
      <c r="I40">
        <v>0.01</v>
      </c>
      <c r="J40" s="11">
        <v>0.1</v>
      </c>
      <c r="L40" t="str">
        <f t="shared" si="1"/>
        <v>AMG</v>
      </c>
      <c r="M40" s="15">
        <f t="shared" si="2"/>
        <v>5.9999999999999637E-2</v>
      </c>
      <c r="N40" s="16">
        <f t="shared" si="3"/>
        <v>0.14148397185600001</v>
      </c>
      <c r="O40" s="12">
        <f t="shared" si="4"/>
        <v>0.23266347313888799</v>
      </c>
      <c r="P40" s="10">
        <f t="shared" si="5"/>
        <v>176.69</v>
      </c>
      <c r="Q40" s="13">
        <f t="shared" si="6"/>
        <v>59999999.999999635</v>
      </c>
      <c r="R40" s="9">
        <f t="shared" si="7"/>
        <v>5999999999.9999619</v>
      </c>
      <c r="S40" s="12">
        <f t="shared" si="8"/>
        <v>0.69109302702373632</v>
      </c>
      <c r="T40" s="12"/>
      <c r="U40" s="11">
        <v>20.5335550584206</v>
      </c>
      <c r="V40" s="9">
        <f t="shared" si="10"/>
        <v>123201.33035052284</v>
      </c>
      <c r="W40" s="9">
        <f t="shared" si="11"/>
        <v>8489038.3113599494</v>
      </c>
      <c r="X40" s="9">
        <f t="shared" si="9"/>
        <v>8365836.9810094265</v>
      </c>
      <c r="AG40" t="s">
        <v>53</v>
      </c>
      <c r="AH40">
        <v>1.36105207866523E-2</v>
      </c>
      <c r="AI40">
        <v>1.9506260221616101E-2</v>
      </c>
      <c r="AJ40">
        <v>1.32484363240637E-2</v>
      </c>
      <c r="AK40">
        <v>7.7580247684608397E-3</v>
      </c>
      <c r="AL40">
        <v>8.6204393874645194E-3</v>
      </c>
      <c r="AM40">
        <v>1.1995070734182401E-2</v>
      </c>
      <c r="AN40">
        <v>9.1277221274300904E-3</v>
      </c>
      <c r="AO40">
        <v>8.3647767095072004E-3</v>
      </c>
      <c r="AP40">
        <v>9.3135521652088493E-3</v>
      </c>
      <c r="AQ40">
        <v>1.1703073989522399E-2</v>
      </c>
      <c r="AR40">
        <v>7.4482321115837699E-3</v>
      </c>
      <c r="AS40">
        <v>9.8079155383271593E-3</v>
      </c>
      <c r="AT40">
        <v>1.7951125984389402E-2</v>
      </c>
      <c r="AU40">
        <v>2.06327135425875E-2</v>
      </c>
      <c r="AV40">
        <v>2.9948549568017601E-3</v>
      </c>
      <c r="AW40">
        <v>1.39628624098287E-3</v>
      </c>
      <c r="AX40">
        <v>7.9501411222641892E-3</v>
      </c>
      <c r="AY40">
        <v>1.13400794504808E-2</v>
      </c>
      <c r="AZ40">
        <v>9.9615324183213606E-3</v>
      </c>
      <c r="BA40">
        <v>7.6820853721644503E-3</v>
      </c>
      <c r="BB40">
        <v>1.21746833478632E-2</v>
      </c>
      <c r="BC40">
        <v>2.2443169075184299E-3</v>
      </c>
      <c r="BD40">
        <v>1.35458899578484E-2</v>
      </c>
      <c r="BE40">
        <v>1.1799078304564699E-2</v>
      </c>
      <c r="BF40">
        <v>1.18147001190562E-2</v>
      </c>
      <c r="BG40">
        <v>1.42908489519444E-2</v>
      </c>
      <c r="BH40">
        <v>1.2156937031113599E-2</v>
      </c>
      <c r="BI40">
        <v>1.5836931828687201E-2</v>
      </c>
      <c r="BJ40">
        <v>7.50664254457061E-3</v>
      </c>
      <c r="BK40">
        <v>1.2699522229413399E-2</v>
      </c>
      <c r="BL40">
        <v>7.8504395814978992E-3</v>
      </c>
      <c r="BM40">
        <v>1.4226185120604799E-2</v>
      </c>
      <c r="BN40">
        <v>2.0435475943902701E-2</v>
      </c>
      <c r="BO40">
        <v>1.48540226144722E-2</v>
      </c>
      <c r="BP40">
        <v>2.02814023943012E-2</v>
      </c>
      <c r="BQ40">
        <v>1.16421197951351E-2</v>
      </c>
      <c r="BR40">
        <v>2.5153371302134301E-2</v>
      </c>
      <c r="BS40">
        <v>2.3862250178309798E-3</v>
      </c>
      <c r="BT40">
        <v>8.9641303912164905E-3</v>
      </c>
      <c r="BU40">
        <v>1.5644024603073799E-2</v>
      </c>
      <c r="BV40">
        <v>1.11548044500088E-2</v>
      </c>
      <c r="BW40">
        <v>1.31322059458577E-2</v>
      </c>
      <c r="BX40">
        <v>9.6051722205404508E-3</v>
      </c>
      <c r="BY40">
        <v>1.64699696784322E-2</v>
      </c>
      <c r="BZ40">
        <v>2.0306231173572099E-2</v>
      </c>
      <c r="CA40">
        <v>1.86942868231154E-2</v>
      </c>
      <c r="CB40">
        <v>1.14888589831483E-2</v>
      </c>
      <c r="CC40">
        <v>9.9179268877089798E-3</v>
      </c>
      <c r="CD40">
        <v>8.6013655038788307E-3</v>
      </c>
      <c r="CE40">
        <v>9.4821998048298401E-3</v>
      </c>
    </row>
    <row r="41" spans="1:83" x14ac:dyDescent="0.35">
      <c r="A41" t="s">
        <v>54</v>
      </c>
      <c r="B41" s="8">
        <v>0.119637684752</v>
      </c>
      <c r="C41" s="8">
        <v>0.20645551409920601</v>
      </c>
      <c r="D41" s="17">
        <v>177.77</v>
      </c>
      <c r="E41" s="19">
        <v>3471122.2806324111</v>
      </c>
      <c r="G41" t="str">
        <f t="shared" si="0"/>
        <v>AMGN</v>
      </c>
      <c r="H41" s="18">
        <v>0.01</v>
      </c>
      <c r="I41">
        <v>0.01</v>
      </c>
      <c r="J41" s="11">
        <v>0.1</v>
      </c>
      <c r="L41" t="str">
        <f t="shared" si="1"/>
        <v>AMGN</v>
      </c>
      <c r="M41" s="15">
        <f t="shared" si="2"/>
        <v>0.01</v>
      </c>
      <c r="N41" s="16">
        <f t="shared" si="3"/>
        <v>0.119637684752</v>
      </c>
      <c r="O41" s="12">
        <f t="shared" si="4"/>
        <v>0.20645551409920601</v>
      </c>
      <c r="P41" s="10">
        <f t="shared" si="5"/>
        <v>177.77</v>
      </c>
      <c r="Q41" s="13">
        <f t="shared" si="6"/>
        <v>10000000</v>
      </c>
      <c r="R41" s="9">
        <f t="shared" si="7"/>
        <v>999999999.99999976</v>
      </c>
      <c r="S41" s="12">
        <f t="shared" si="8"/>
        <v>1.6205842519302422E-2</v>
      </c>
      <c r="T41" s="12"/>
      <c r="U41" s="11">
        <v>38.998329301519</v>
      </c>
      <c r="V41" s="9">
        <f t="shared" si="10"/>
        <v>38998.329301518999</v>
      </c>
      <c r="W41" s="9">
        <f t="shared" si="11"/>
        <v>1196376.8475200001</v>
      </c>
      <c r="X41" s="9">
        <f t="shared" si="9"/>
        <v>1157378.518218481</v>
      </c>
      <c r="AG41" t="s">
        <v>54</v>
      </c>
      <c r="AH41">
        <v>1.2689173203000901E-2</v>
      </c>
      <c r="AI41">
        <v>1.3532029854570899E-2</v>
      </c>
      <c r="AJ41">
        <v>7.2284909794452798E-3</v>
      </c>
      <c r="AK41">
        <v>1.0207088126756201E-2</v>
      </c>
      <c r="AL41">
        <v>8.8721097151255902E-3</v>
      </c>
      <c r="AM41">
        <v>9.4448067084302399E-3</v>
      </c>
      <c r="AN41">
        <v>9.5147194766823304E-3</v>
      </c>
      <c r="AO41">
        <v>7.6350221896144196E-3</v>
      </c>
      <c r="AP41">
        <v>1.2338690393431001E-2</v>
      </c>
      <c r="AQ41">
        <v>1.24257570554582E-2</v>
      </c>
      <c r="AR41">
        <v>4.5440668354245102E-3</v>
      </c>
      <c r="AS41">
        <v>8.2341245324149704E-3</v>
      </c>
      <c r="AT41">
        <v>1.2993269636215299E-2</v>
      </c>
      <c r="AU41">
        <v>1.9318013588234199E-2</v>
      </c>
      <c r="AV41">
        <v>4.90689121525709E-3</v>
      </c>
      <c r="AW41">
        <v>4.58538064463256E-3</v>
      </c>
      <c r="AX41">
        <v>8.4024648550104896E-3</v>
      </c>
      <c r="AY41">
        <v>7.8306625398610503E-3</v>
      </c>
      <c r="AZ41">
        <v>5.5157675565843597E-3</v>
      </c>
      <c r="BA41">
        <v>8.7565948621076504E-3</v>
      </c>
      <c r="BB41">
        <v>6.0554381280434498E-3</v>
      </c>
      <c r="BC41">
        <v>3.20416862059214E-3</v>
      </c>
      <c r="BD41">
        <v>6.0004811980298098E-3</v>
      </c>
      <c r="BE41">
        <v>7.8448114853617908E-3</v>
      </c>
      <c r="BF41">
        <v>9.3955385343526994E-3</v>
      </c>
      <c r="BG41">
        <v>1.14421582318587E-2</v>
      </c>
      <c r="BH41">
        <v>1.4070176665494301E-2</v>
      </c>
      <c r="BI41">
        <v>1.1354124364382901E-2</v>
      </c>
      <c r="BJ41">
        <v>3.8047747172247699E-3</v>
      </c>
      <c r="BK41">
        <v>1.08214907069475E-2</v>
      </c>
      <c r="BL41">
        <v>9.7170059635519508E-3</v>
      </c>
      <c r="BM41">
        <v>1.6796544658889301E-2</v>
      </c>
      <c r="BN41">
        <v>2.3032685332743399E-2</v>
      </c>
      <c r="BO41">
        <v>7.9874366759232797E-3</v>
      </c>
      <c r="BP41">
        <v>1.16421197951351E-2</v>
      </c>
      <c r="BQ41">
        <v>1.1114382247522399E-2</v>
      </c>
      <c r="BR41">
        <v>1.3404585518328601E-2</v>
      </c>
      <c r="BS41">
        <v>6.0709198070137303E-3</v>
      </c>
      <c r="BT41">
        <v>1.2075005217662299E-2</v>
      </c>
      <c r="BU41">
        <v>1.0054644895068E-2</v>
      </c>
      <c r="BV41">
        <v>1.0678684762437799E-2</v>
      </c>
      <c r="BW41">
        <v>8.7209541628511592E-3</v>
      </c>
      <c r="BX41">
        <v>7.6963383141591202E-3</v>
      </c>
      <c r="BY41">
        <v>1.20194848733924E-2</v>
      </c>
      <c r="BZ41">
        <v>7.7052242823970798E-3</v>
      </c>
      <c r="CA41">
        <v>5.9764366781632104E-3</v>
      </c>
      <c r="CB41">
        <v>7.6141718557511196E-3</v>
      </c>
      <c r="CC41">
        <v>8.5113216122530005E-3</v>
      </c>
      <c r="CD41">
        <v>8.6589949676070706E-3</v>
      </c>
      <c r="CE41">
        <v>1.3801891195474E-2</v>
      </c>
    </row>
    <row r="42" spans="1:83" x14ac:dyDescent="0.35">
      <c r="A42" t="s">
        <v>55</v>
      </c>
      <c r="B42" s="8">
        <v>0.16336552891100001</v>
      </c>
      <c r="C42" s="8">
        <v>0.23879977093650701</v>
      </c>
      <c r="D42" s="17">
        <v>138.51</v>
      </c>
      <c r="E42" s="19">
        <v>1107228.8498023716</v>
      </c>
      <c r="G42" t="str">
        <f t="shared" si="0"/>
        <v>AMP</v>
      </c>
      <c r="H42" s="18">
        <v>0.1</v>
      </c>
      <c r="I42">
        <v>0.01</v>
      </c>
      <c r="J42" s="11">
        <v>0.1</v>
      </c>
      <c r="L42" t="str">
        <f t="shared" si="1"/>
        <v>AMP</v>
      </c>
      <c r="M42" s="15">
        <f t="shared" si="2"/>
        <v>0.1</v>
      </c>
      <c r="N42" s="16">
        <f t="shared" si="3"/>
        <v>0.16336552891100001</v>
      </c>
      <c r="O42" s="12">
        <f t="shared" si="4"/>
        <v>0.23879977093650701</v>
      </c>
      <c r="P42" s="10">
        <f t="shared" si="5"/>
        <v>138.51</v>
      </c>
      <c r="Q42" s="13">
        <f t="shared" si="6"/>
        <v>100000000</v>
      </c>
      <c r="R42" s="9">
        <f t="shared" si="7"/>
        <v>9999999999.9999981</v>
      </c>
      <c r="S42" s="12">
        <f t="shared" si="8"/>
        <v>0.65205086826862935</v>
      </c>
      <c r="T42" s="12"/>
      <c r="U42" s="11">
        <v>55.783152633870699</v>
      </c>
      <c r="V42" s="9">
        <f t="shared" si="10"/>
        <v>557831.52633870707</v>
      </c>
      <c r="W42" s="9">
        <f t="shared" si="11"/>
        <v>16336552.891100001</v>
      </c>
      <c r="X42" s="9">
        <f t="shared" si="9"/>
        <v>15778721.364761293</v>
      </c>
      <c r="AG42" t="s">
        <v>55</v>
      </c>
      <c r="AH42">
        <v>1.5659127812599202E-2</v>
      </c>
      <c r="AI42">
        <v>2.37204893149787E-2</v>
      </c>
      <c r="AJ42">
        <v>1.6717265801488999E-2</v>
      </c>
      <c r="AK42">
        <v>7.8723220818766107E-3</v>
      </c>
      <c r="AL42">
        <v>1.01104473708887E-2</v>
      </c>
      <c r="AM42">
        <v>1.49423898923413E-2</v>
      </c>
      <c r="AN42">
        <v>1.02434306117357E-2</v>
      </c>
      <c r="AO42">
        <v>9.2665957812391193E-3</v>
      </c>
      <c r="AP42">
        <v>9.5719582130364498E-3</v>
      </c>
      <c r="AQ42">
        <v>1.32935780544386E-2</v>
      </c>
      <c r="AR42">
        <v>7.9841168979030101E-3</v>
      </c>
      <c r="AS42">
        <v>1.1029592903631801E-2</v>
      </c>
      <c r="AT42">
        <v>2.1809358240503399E-2</v>
      </c>
      <c r="AU42">
        <v>2.4210767354683398E-2</v>
      </c>
      <c r="AV42">
        <v>2.2727583567077199E-3</v>
      </c>
      <c r="AW42">
        <v>2.00679882984268E-4</v>
      </c>
      <c r="AX42">
        <v>8.0886423498681605E-3</v>
      </c>
      <c r="AY42">
        <v>1.35190169159509E-2</v>
      </c>
      <c r="AZ42">
        <v>1.20656934304007E-2</v>
      </c>
      <c r="BA42">
        <v>9.1213709192060899E-3</v>
      </c>
      <c r="BB42">
        <v>1.51353046515232E-2</v>
      </c>
      <c r="BC42">
        <v>2.3318015212910898E-3</v>
      </c>
      <c r="BD42">
        <v>1.7149990448644702E-2</v>
      </c>
      <c r="BE42">
        <v>1.4498392835023599E-2</v>
      </c>
      <c r="BF42">
        <v>1.4103605804391701E-2</v>
      </c>
      <c r="BG42">
        <v>1.6050318736341301E-2</v>
      </c>
      <c r="BH42">
        <v>1.38374584298141E-2</v>
      </c>
      <c r="BI42">
        <v>1.9147080013727599E-2</v>
      </c>
      <c r="BJ42">
        <v>8.8143006802941393E-3</v>
      </c>
      <c r="BK42">
        <v>1.51414884769652E-2</v>
      </c>
      <c r="BL42">
        <v>8.4046458219703708E-3</v>
      </c>
      <c r="BM42">
        <v>1.6131625567938498E-2</v>
      </c>
      <c r="BN42">
        <v>2.3998780867817902E-2</v>
      </c>
      <c r="BO42">
        <v>1.8247372820789101E-2</v>
      </c>
      <c r="BP42">
        <v>2.5153371302134301E-2</v>
      </c>
      <c r="BQ42">
        <v>1.3404585518328601E-2</v>
      </c>
      <c r="BR42">
        <v>3.1923636983950003E-2</v>
      </c>
      <c r="BS42">
        <v>1.2664187614033599E-3</v>
      </c>
      <c r="BT42">
        <v>8.9163724317346798E-3</v>
      </c>
      <c r="BU42">
        <v>1.9410931866632699E-2</v>
      </c>
      <c r="BV42">
        <v>1.3076614647403499E-2</v>
      </c>
      <c r="BW42">
        <v>1.5859891345266601E-2</v>
      </c>
      <c r="BX42">
        <v>1.08365093767082E-2</v>
      </c>
      <c r="BY42">
        <v>2.03923887555423E-2</v>
      </c>
      <c r="BZ42">
        <v>2.5844242915770799E-2</v>
      </c>
      <c r="CA42">
        <v>2.3611682027326799E-2</v>
      </c>
      <c r="CB42">
        <v>1.3714778375554499E-2</v>
      </c>
      <c r="CC42">
        <v>1.16864214113715E-2</v>
      </c>
      <c r="CD42">
        <v>1.0007339394246299E-2</v>
      </c>
      <c r="CE42">
        <v>9.7858150410175797E-3</v>
      </c>
    </row>
    <row r="43" spans="1:83" x14ac:dyDescent="0.35">
      <c r="A43" t="s">
        <v>56</v>
      </c>
      <c r="B43" s="8">
        <v>6.7523991763199995E-2</v>
      </c>
      <c r="C43" s="8">
        <v>0.166117079115079</v>
      </c>
      <c r="D43" s="17">
        <v>148.05000000000001</v>
      </c>
      <c r="E43" s="19">
        <v>2138854.3992094863</v>
      </c>
      <c r="G43" t="str">
        <f t="shared" si="0"/>
        <v>AMT</v>
      </c>
      <c r="H43" s="18">
        <v>0.01</v>
      </c>
      <c r="I43">
        <v>0.01</v>
      </c>
      <c r="J43" s="11">
        <v>0.1</v>
      </c>
      <c r="L43" t="str">
        <f t="shared" si="1"/>
        <v>AMT</v>
      </c>
      <c r="M43" s="15">
        <f t="shared" si="2"/>
        <v>0.01</v>
      </c>
      <c r="N43" s="16">
        <f t="shared" si="3"/>
        <v>6.7523991763199995E-2</v>
      </c>
      <c r="O43" s="12">
        <f t="shared" si="4"/>
        <v>0.166117079115079</v>
      </c>
      <c r="P43" s="10">
        <f t="shared" si="5"/>
        <v>148.05000000000001</v>
      </c>
      <c r="Q43" s="13">
        <f t="shared" si="6"/>
        <v>10000000</v>
      </c>
      <c r="R43" s="9">
        <f t="shared" si="7"/>
        <v>999999999.99999976</v>
      </c>
      <c r="S43" s="12">
        <f t="shared" si="8"/>
        <v>3.1579872113210013E-2</v>
      </c>
      <c r="T43" s="12"/>
      <c r="U43" s="11">
        <v>17.269890728801901</v>
      </c>
      <c r="V43" s="9">
        <f t="shared" si="10"/>
        <v>17269.8907288019</v>
      </c>
      <c r="W43" s="9">
        <f t="shared" si="11"/>
        <v>675239.91763199994</v>
      </c>
      <c r="X43" s="9">
        <f t="shared" si="9"/>
        <v>657970.02690319798</v>
      </c>
      <c r="AG43" t="s">
        <v>56</v>
      </c>
      <c r="AH43">
        <v>6.8759578334595698E-3</v>
      </c>
      <c r="AI43">
        <v>4.68215025653151E-3</v>
      </c>
      <c r="AJ43">
        <v>9.1632924645495195E-4</v>
      </c>
      <c r="AK43">
        <v>7.5145528723839297E-3</v>
      </c>
      <c r="AL43">
        <v>4.7666303644542099E-3</v>
      </c>
      <c r="AM43">
        <v>3.3142400942538799E-3</v>
      </c>
      <c r="AN43">
        <v>5.7062775879887602E-3</v>
      </c>
      <c r="AO43">
        <v>4.5365501847068196E-3</v>
      </c>
      <c r="AP43">
        <v>8.9387523313881698E-3</v>
      </c>
      <c r="AQ43">
        <v>7.2958944257543101E-3</v>
      </c>
      <c r="AR43">
        <v>2.6192868663993101E-3</v>
      </c>
      <c r="AS43">
        <v>4.5614505784944198E-3</v>
      </c>
      <c r="AT43">
        <v>4.7519799699664803E-3</v>
      </c>
      <c r="AU43">
        <v>9.9084815602355492E-3</v>
      </c>
      <c r="AV43">
        <v>4.5883687704252598E-3</v>
      </c>
      <c r="AW43">
        <v>4.9719248983191898E-3</v>
      </c>
      <c r="AX43">
        <v>6.0798448995314598E-3</v>
      </c>
      <c r="AY43">
        <v>3.0257898056516999E-3</v>
      </c>
      <c r="AZ43">
        <v>1.3687657917990999E-3</v>
      </c>
      <c r="BA43">
        <v>4.7702607696366497E-3</v>
      </c>
      <c r="BB43">
        <v>6.6500581245499399E-4</v>
      </c>
      <c r="BC43">
        <v>2.30206529422796E-3</v>
      </c>
      <c r="BD43">
        <v>-2.1095953388086501E-4</v>
      </c>
      <c r="BE43">
        <v>2.3843194736107801E-3</v>
      </c>
      <c r="BF43">
        <v>4.0883094684342801E-3</v>
      </c>
      <c r="BG43">
        <v>6.2409968580187103E-3</v>
      </c>
      <c r="BH43">
        <v>8.4451845615522193E-3</v>
      </c>
      <c r="BI43">
        <v>4.2226597002494601E-3</v>
      </c>
      <c r="BJ43">
        <v>1.0992431020607799E-3</v>
      </c>
      <c r="BK43">
        <v>4.9768099869021802E-3</v>
      </c>
      <c r="BL43">
        <v>6.5929377689345299E-3</v>
      </c>
      <c r="BM43">
        <v>1.02144120560485E-2</v>
      </c>
      <c r="BN43">
        <v>1.28122037610475E-2</v>
      </c>
      <c r="BO43">
        <v>1.54387157005604E-3</v>
      </c>
      <c r="BP43">
        <v>2.3862250178309798E-3</v>
      </c>
      <c r="BQ43">
        <v>6.0709198070137303E-3</v>
      </c>
      <c r="BR43">
        <v>1.2664187614033599E-3</v>
      </c>
      <c r="BS43">
        <v>5.9977439662194099E-3</v>
      </c>
      <c r="BT43">
        <v>9.1208651466460795E-3</v>
      </c>
      <c r="BU43">
        <v>2.6625103704108299E-3</v>
      </c>
      <c r="BV43">
        <v>5.5542157319626098E-3</v>
      </c>
      <c r="BW43">
        <v>2.9845389220707601E-3</v>
      </c>
      <c r="BX43">
        <v>4.1395071310253197E-3</v>
      </c>
      <c r="BY43">
        <v>3.9676335870560998E-3</v>
      </c>
      <c r="BZ43">
        <v>-1.48160079232718E-3</v>
      </c>
      <c r="CA43">
        <v>-2.00819608877645E-3</v>
      </c>
      <c r="CB43">
        <v>2.7955376338338299E-3</v>
      </c>
      <c r="CC43">
        <v>4.1030302669429197E-3</v>
      </c>
      <c r="CD43">
        <v>4.7049898489215404E-3</v>
      </c>
      <c r="CE43">
        <v>1.00118939260648E-2</v>
      </c>
    </row>
    <row r="44" spans="1:83" x14ac:dyDescent="0.35">
      <c r="A44" t="s">
        <v>57</v>
      </c>
      <c r="B44" s="8">
        <v>0.11332188436100001</v>
      </c>
      <c r="C44" s="8">
        <v>0.18341545226190401</v>
      </c>
      <c r="D44" s="17">
        <v>980.6</v>
      </c>
      <c r="E44" s="19">
        <v>3695976.9090909092</v>
      </c>
      <c r="G44" t="str">
        <f t="shared" si="0"/>
        <v>AMZN</v>
      </c>
      <c r="H44" s="18">
        <v>0.01</v>
      </c>
      <c r="I44">
        <v>0.01</v>
      </c>
      <c r="J44" s="11">
        <v>0.1</v>
      </c>
      <c r="L44" t="str">
        <f t="shared" si="1"/>
        <v>AMZN</v>
      </c>
      <c r="M44" s="15">
        <f t="shared" si="2"/>
        <v>0.01</v>
      </c>
      <c r="N44" s="16">
        <f t="shared" si="3"/>
        <v>0.11332188436100001</v>
      </c>
      <c r="O44" s="12">
        <f t="shared" si="4"/>
        <v>0.18341545226190401</v>
      </c>
      <c r="P44" s="10">
        <f t="shared" si="5"/>
        <v>980.6</v>
      </c>
      <c r="Q44" s="13">
        <f t="shared" si="6"/>
        <v>10000000</v>
      </c>
      <c r="R44" s="9">
        <f t="shared" si="7"/>
        <v>999999999.99999976</v>
      </c>
      <c r="S44" s="12">
        <f t="shared" si="8"/>
        <v>2.7591725568545211E-3</v>
      </c>
      <c r="T44" s="12"/>
      <c r="U44" s="11">
        <v>71.684347584383403</v>
      </c>
      <c r="V44" s="9">
        <f t="shared" si="10"/>
        <v>71684.347584383402</v>
      </c>
      <c r="W44" s="9">
        <f t="shared" si="11"/>
        <v>1133218.8436100001</v>
      </c>
      <c r="X44" s="9">
        <f t="shared" si="9"/>
        <v>1061534.4960256168</v>
      </c>
      <c r="AG44" t="s">
        <v>57</v>
      </c>
      <c r="AH44">
        <v>1.37401142965218E-2</v>
      </c>
      <c r="AI44">
        <v>1.21844360721739E-2</v>
      </c>
      <c r="AJ44">
        <v>5.0287697711497298E-3</v>
      </c>
      <c r="AK44">
        <v>1.29138090651085E-2</v>
      </c>
      <c r="AL44">
        <v>9.5435909987418507E-3</v>
      </c>
      <c r="AM44">
        <v>8.5076843999231395E-3</v>
      </c>
      <c r="AN44">
        <v>1.0814322898141901E-2</v>
      </c>
      <c r="AO44">
        <v>8.6632424522674195E-3</v>
      </c>
      <c r="AP44">
        <v>1.54667924853232E-2</v>
      </c>
      <c r="AQ44">
        <v>1.39642493841887E-2</v>
      </c>
      <c r="AR44">
        <v>5.1408776671320201E-3</v>
      </c>
      <c r="AS44">
        <v>9.0389379842923095E-3</v>
      </c>
      <c r="AT44">
        <v>1.1930298182396401E-2</v>
      </c>
      <c r="AU44">
        <v>2.03673884806727E-2</v>
      </c>
      <c r="AV44">
        <v>7.1454497322981899E-3</v>
      </c>
      <c r="AW44">
        <v>7.3114846460738004E-3</v>
      </c>
      <c r="AX44">
        <v>1.05671060880888E-2</v>
      </c>
      <c r="AY44">
        <v>7.3622134039400197E-3</v>
      </c>
      <c r="AZ44">
        <v>4.4895926463221396E-3</v>
      </c>
      <c r="BA44">
        <v>9.4623282855672702E-3</v>
      </c>
      <c r="BB44">
        <v>4.1399812773529202E-3</v>
      </c>
      <c r="BC44">
        <v>3.9931698139071999E-3</v>
      </c>
      <c r="BD44">
        <v>3.2882205869624501E-3</v>
      </c>
      <c r="BE44">
        <v>6.7528604002203303E-3</v>
      </c>
      <c r="BF44">
        <v>9.2357953952205106E-3</v>
      </c>
      <c r="BG44">
        <v>1.24820038740309E-2</v>
      </c>
      <c r="BH44">
        <v>1.59640119983517E-2</v>
      </c>
      <c r="BI44">
        <v>1.0497899396894699E-2</v>
      </c>
      <c r="BJ44">
        <v>3.2653305798745701E-3</v>
      </c>
      <c r="BK44">
        <v>1.0876656831434999E-2</v>
      </c>
      <c r="BL44">
        <v>1.17561984216025E-2</v>
      </c>
      <c r="BM44">
        <v>1.9180089331488799E-2</v>
      </c>
      <c r="BN44">
        <v>2.51544994716855E-2</v>
      </c>
      <c r="BO44">
        <v>6.0830263269716798E-3</v>
      </c>
      <c r="BP44">
        <v>8.9641303912164905E-3</v>
      </c>
      <c r="BQ44">
        <v>1.2075005217662299E-2</v>
      </c>
      <c r="BR44">
        <v>8.9163724317346798E-3</v>
      </c>
      <c r="BS44">
        <v>9.1208651466460795E-3</v>
      </c>
      <c r="BT44">
        <v>1.5498046029377099E-2</v>
      </c>
      <c r="BU44">
        <v>8.2829977950049302E-3</v>
      </c>
      <c r="BV44">
        <v>1.1327704044192701E-2</v>
      </c>
      <c r="BW44">
        <v>7.8347003150651892E-3</v>
      </c>
      <c r="BX44">
        <v>8.33837370486629E-3</v>
      </c>
      <c r="BY44">
        <v>1.0613014311171899E-2</v>
      </c>
      <c r="BZ44">
        <v>3.1112757315675198E-3</v>
      </c>
      <c r="CA44">
        <v>1.6475744877971199E-3</v>
      </c>
      <c r="CB44">
        <v>7.02697089966638E-3</v>
      </c>
      <c r="CC44">
        <v>8.7377831272441309E-3</v>
      </c>
      <c r="CD44">
        <v>9.3710140327758294E-3</v>
      </c>
      <c r="CE44">
        <v>1.7289584893767401E-2</v>
      </c>
    </row>
    <row r="45" spans="1:83" x14ac:dyDescent="0.35">
      <c r="A45" t="s">
        <v>58</v>
      </c>
      <c r="B45" s="8">
        <v>0.11380057241200001</v>
      </c>
      <c r="C45" s="8">
        <v>0.249737273337301</v>
      </c>
      <c r="D45" s="17">
        <v>100.15</v>
      </c>
      <c r="E45" s="19">
        <v>2231006.9169960474</v>
      </c>
      <c r="G45" t="str">
        <f t="shared" si="0"/>
        <v>ANDV</v>
      </c>
      <c r="H45" s="18">
        <v>0.01</v>
      </c>
      <c r="I45">
        <v>0.01</v>
      </c>
      <c r="J45" s="11">
        <v>0.1</v>
      </c>
      <c r="L45" t="str">
        <f t="shared" si="1"/>
        <v>ANDV</v>
      </c>
      <c r="M45" s="15">
        <f t="shared" si="2"/>
        <v>0.01</v>
      </c>
      <c r="N45" s="16">
        <f t="shared" si="3"/>
        <v>0.11380057241200001</v>
      </c>
      <c r="O45" s="12">
        <f t="shared" si="4"/>
        <v>0.249737273337301</v>
      </c>
      <c r="P45" s="10">
        <f t="shared" si="5"/>
        <v>100.15</v>
      </c>
      <c r="Q45" s="13">
        <f t="shared" si="6"/>
        <v>10000000</v>
      </c>
      <c r="R45" s="9">
        <f t="shared" si="7"/>
        <v>999999999.99999976</v>
      </c>
      <c r="S45" s="12">
        <f t="shared" si="8"/>
        <v>4.4755676866053563E-2</v>
      </c>
      <c r="T45" s="12"/>
      <c r="U45" s="11">
        <v>52.903969964287299</v>
      </c>
      <c r="V45" s="9">
        <f t="shared" si="10"/>
        <v>52903.969964287295</v>
      </c>
      <c r="W45" s="9">
        <f t="shared" si="11"/>
        <v>1138005.7241200001</v>
      </c>
      <c r="X45" s="9">
        <f t="shared" si="9"/>
        <v>1085101.7541557129</v>
      </c>
      <c r="AG45" t="s">
        <v>58</v>
      </c>
      <c r="AH45">
        <v>1.1636604970439401E-2</v>
      </c>
      <c r="AI45">
        <v>1.5651414216303401E-2</v>
      </c>
      <c r="AJ45">
        <v>1.0233769969257201E-2</v>
      </c>
      <c r="AK45">
        <v>7.1623145424668496E-3</v>
      </c>
      <c r="AL45">
        <v>7.7794951837559497E-3</v>
      </c>
      <c r="AM45">
        <v>1.0226839141406799E-2</v>
      </c>
      <c r="AN45">
        <v>8.0349790966629999E-3</v>
      </c>
      <c r="AO45">
        <v>6.9009975756678102E-3</v>
      </c>
      <c r="AP45">
        <v>8.6942799332966596E-3</v>
      </c>
      <c r="AQ45">
        <v>1.04705339570906E-2</v>
      </c>
      <c r="AR45">
        <v>5.17489365588987E-3</v>
      </c>
      <c r="AS45">
        <v>7.9156945108569896E-3</v>
      </c>
      <c r="AT45">
        <v>1.45911430637947E-2</v>
      </c>
      <c r="AU45">
        <v>1.79226293031918E-2</v>
      </c>
      <c r="AV45">
        <v>2.7107509498671498E-3</v>
      </c>
      <c r="AW45">
        <v>1.64871737340969E-3</v>
      </c>
      <c r="AX45">
        <v>6.5959869468371103E-3</v>
      </c>
      <c r="AY45">
        <v>8.9410933727967004E-3</v>
      </c>
      <c r="AZ45">
        <v>7.4553957056967303E-3</v>
      </c>
      <c r="BA45">
        <v>7.3042180442159403E-3</v>
      </c>
      <c r="BB45">
        <v>9.0676558613661806E-3</v>
      </c>
      <c r="BC45">
        <v>2.1932807013662998E-3</v>
      </c>
      <c r="BD45">
        <v>9.9838982862107302E-3</v>
      </c>
      <c r="BE45">
        <v>9.4224986960866203E-3</v>
      </c>
      <c r="BF45">
        <v>9.7793779683341304E-3</v>
      </c>
      <c r="BG45">
        <v>1.13188480179172E-2</v>
      </c>
      <c r="BH45">
        <v>1.13183882707781E-2</v>
      </c>
      <c r="BI45">
        <v>1.27827220559337E-2</v>
      </c>
      <c r="BJ45">
        <v>5.3406909259030499E-3</v>
      </c>
      <c r="BK45">
        <v>1.076707276319E-2</v>
      </c>
      <c r="BL45">
        <v>7.2571772438638198E-3</v>
      </c>
      <c r="BM45">
        <v>1.33339392767055E-2</v>
      </c>
      <c r="BN45">
        <v>1.9192810341517999E-2</v>
      </c>
      <c r="BO45">
        <v>1.11664077380498E-2</v>
      </c>
      <c r="BP45">
        <v>1.5644024603073799E-2</v>
      </c>
      <c r="BQ45">
        <v>1.0054644895068E-2</v>
      </c>
      <c r="BR45">
        <v>1.9410931866632699E-2</v>
      </c>
      <c r="BS45">
        <v>2.6625103704108299E-3</v>
      </c>
      <c r="BT45">
        <v>8.2829977950049198E-3</v>
      </c>
      <c r="BU45">
        <v>1.24661197435598E-2</v>
      </c>
      <c r="BV45">
        <v>9.7690224789797695E-3</v>
      </c>
      <c r="BW45">
        <v>1.03357404312233E-2</v>
      </c>
      <c r="BX45">
        <v>7.6357914471616899E-3</v>
      </c>
      <c r="BY45">
        <v>1.3627441588983401E-2</v>
      </c>
      <c r="BZ45">
        <v>1.45652954530338E-2</v>
      </c>
      <c r="CA45">
        <v>1.2902475073809899E-2</v>
      </c>
      <c r="CB45">
        <v>8.9510531129963593E-3</v>
      </c>
      <c r="CC45">
        <v>8.3568260116825208E-3</v>
      </c>
      <c r="CD45">
        <v>7.6481830580661103E-3</v>
      </c>
      <c r="CE45">
        <v>9.3283632446476295E-3</v>
      </c>
    </row>
    <row r="46" spans="1:83" x14ac:dyDescent="0.35">
      <c r="A46" t="s">
        <v>59</v>
      </c>
      <c r="B46" s="8">
        <v>0.11056703219400001</v>
      </c>
      <c r="C46" s="8">
        <v>0.16420135432142799</v>
      </c>
      <c r="D46" s="17">
        <v>128.82</v>
      </c>
      <c r="E46" s="19">
        <v>539483.04743083008</v>
      </c>
      <c r="G46" t="str">
        <f t="shared" si="0"/>
        <v>ANSS</v>
      </c>
      <c r="H46" s="18">
        <v>0.01</v>
      </c>
      <c r="I46">
        <v>0.01</v>
      </c>
      <c r="J46" s="11">
        <v>0.1</v>
      </c>
      <c r="L46" t="str">
        <f t="shared" si="1"/>
        <v>ANSS</v>
      </c>
      <c r="M46" s="15">
        <f t="shared" si="2"/>
        <v>0.01</v>
      </c>
      <c r="N46" s="16">
        <f t="shared" si="3"/>
        <v>0.11056703219400001</v>
      </c>
      <c r="O46" s="12">
        <f t="shared" si="4"/>
        <v>0.16420135432142799</v>
      </c>
      <c r="P46" s="10">
        <f t="shared" si="5"/>
        <v>128.82</v>
      </c>
      <c r="Q46" s="13">
        <f t="shared" si="6"/>
        <v>10000000</v>
      </c>
      <c r="R46" s="9">
        <f t="shared" si="7"/>
        <v>999999999.99999976</v>
      </c>
      <c r="S46" s="12">
        <f t="shared" si="8"/>
        <v>0.14389274682897862</v>
      </c>
      <c r="T46" s="12"/>
      <c r="U46" s="11">
        <v>39.858649248237299</v>
      </c>
      <c r="V46" s="9">
        <f t="shared" si="10"/>
        <v>39858.6492482373</v>
      </c>
      <c r="W46" s="9">
        <f t="shared" si="11"/>
        <v>1105670.3219400002</v>
      </c>
      <c r="X46" s="9">
        <f t="shared" si="9"/>
        <v>1065811.6726917629</v>
      </c>
      <c r="AG46" t="s">
        <v>59</v>
      </c>
      <c r="AH46">
        <v>1.21496417478641E-2</v>
      </c>
      <c r="AI46">
        <v>1.3017347591225199E-2</v>
      </c>
      <c r="AJ46">
        <v>7.0212907910035998E-3</v>
      </c>
      <c r="AK46">
        <v>9.6176572373485592E-3</v>
      </c>
      <c r="AL46">
        <v>8.6920746447434402E-3</v>
      </c>
      <c r="AM46">
        <v>9.3936043468297592E-3</v>
      </c>
      <c r="AN46">
        <v>9.1058583027629099E-3</v>
      </c>
      <c r="AO46">
        <v>7.1141797431739902E-3</v>
      </c>
      <c r="AP46">
        <v>1.1697644854192101E-2</v>
      </c>
      <c r="AQ46">
        <v>1.1998554907103E-2</v>
      </c>
      <c r="AR46">
        <v>3.7683916385766298E-3</v>
      </c>
      <c r="AS46">
        <v>7.6470591917297799E-3</v>
      </c>
      <c r="AT46">
        <v>1.2552905688797999E-2</v>
      </c>
      <c r="AU46">
        <v>1.8739716640525299E-2</v>
      </c>
      <c r="AV46">
        <v>4.3786742154533704E-3</v>
      </c>
      <c r="AW46">
        <v>4.0990643264524297E-3</v>
      </c>
      <c r="AX46">
        <v>7.6445698773193902E-3</v>
      </c>
      <c r="AY46">
        <v>7.3948716197106499E-3</v>
      </c>
      <c r="AZ46">
        <v>5.1178007485033804E-3</v>
      </c>
      <c r="BA46">
        <v>8.7190801615155602E-3</v>
      </c>
      <c r="BB46">
        <v>5.7061100960048797E-3</v>
      </c>
      <c r="BC46">
        <v>3.08058049226135E-3</v>
      </c>
      <c r="BD46">
        <v>5.7058330155089999E-3</v>
      </c>
      <c r="BE46">
        <v>7.58034894968161E-3</v>
      </c>
      <c r="BF46">
        <v>9.0496292408384395E-3</v>
      </c>
      <c r="BG46">
        <v>1.0532202984154601E-2</v>
      </c>
      <c r="BH46">
        <v>1.3733282641365901E-2</v>
      </c>
      <c r="BI46">
        <v>1.0910718849245001E-2</v>
      </c>
      <c r="BJ46">
        <v>3.3396785715822299E-3</v>
      </c>
      <c r="BK46">
        <v>1.0498341127122101E-2</v>
      </c>
      <c r="BL46">
        <v>9.2879780886352004E-3</v>
      </c>
      <c r="BM46">
        <v>1.6398647000824499E-2</v>
      </c>
      <c r="BN46">
        <v>2.2781116304739599E-2</v>
      </c>
      <c r="BO46">
        <v>7.5011929434664502E-3</v>
      </c>
      <c r="BP46">
        <v>1.11548044500088E-2</v>
      </c>
      <c r="BQ46">
        <v>1.0678684762437799E-2</v>
      </c>
      <c r="BR46">
        <v>1.3076614647403499E-2</v>
      </c>
      <c r="BS46">
        <v>5.5542157319626098E-3</v>
      </c>
      <c r="BT46">
        <v>1.1327704044192701E-2</v>
      </c>
      <c r="BU46">
        <v>9.7690224789797695E-3</v>
      </c>
      <c r="BV46">
        <v>1.0378564644242E-2</v>
      </c>
      <c r="BW46">
        <v>8.2893617301853604E-3</v>
      </c>
      <c r="BX46">
        <v>7.1092551655984101E-3</v>
      </c>
      <c r="BY46">
        <v>1.18119861255674E-2</v>
      </c>
      <c r="BZ46">
        <v>7.2271383058913003E-3</v>
      </c>
      <c r="CA46">
        <v>5.3577556554920804E-3</v>
      </c>
      <c r="CB46">
        <v>7.1562261824735501E-3</v>
      </c>
      <c r="CC46">
        <v>8.1953893580427092E-3</v>
      </c>
      <c r="CD46">
        <v>8.4240746467289396E-3</v>
      </c>
      <c r="CE46">
        <v>1.3268301068112699E-2</v>
      </c>
    </row>
    <row r="47" spans="1:83" x14ac:dyDescent="0.35">
      <c r="A47" t="s">
        <v>60</v>
      </c>
      <c r="B47" s="8">
        <v>0.106170273367</v>
      </c>
      <c r="C47" s="8">
        <v>0.19000391868650701</v>
      </c>
      <c r="D47" s="17">
        <v>196.04</v>
      </c>
      <c r="E47" s="19">
        <v>1569350.2411067195</v>
      </c>
      <c r="G47" t="str">
        <f t="shared" si="0"/>
        <v>ANTM</v>
      </c>
      <c r="H47" s="18">
        <v>0.01</v>
      </c>
      <c r="I47">
        <v>0.01</v>
      </c>
      <c r="J47" s="11">
        <v>0.1</v>
      </c>
      <c r="L47" t="str">
        <f t="shared" si="1"/>
        <v>ANTM</v>
      </c>
      <c r="M47" s="15">
        <f t="shared" si="2"/>
        <v>0.01</v>
      </c>
      <c r="N47" s="16">
        <f t="shared" si="3"/>
        <v>0.106170273367</v>
      </c>
      <c r="O47" s="12">
        <f t="shared" si="4"/>
        <v>0.19000391868650701</v>
      </c>
      <c r="P47" s="10">
        <f t="shared" si="5"/>
        <v>196.04</v>
      </c>
      <c r="Q47" s="13">
        <f t="shared" si="6"/>
        <v>10000000</v>
      </c>
      <c r="R47" s="9">
        <f t="shared" si="7"/>
        <v>999999999.99999976</v>
      </c>
      <c r="S47" s="12">
        <f t="shared" si="8"/>
        <v>3.2503896595846821E-2</v>
      </c>
      <c r="T47" s="12"/>
      <c r="U47" s="11">
        <v>27.602729120994798</v>
      </c>
      <c r="V47" s="9">
        <f t="shared" si="10"/>
        <v>27602.729120994798</v>
      </c>
      <c r="W47" s="9">
        <f t="shared" si="11"/>
        <v>1061702.73367</v>
      </c>
      <c r="X47" s="9">
        <f t="shared" si="9"/>
        <v>1034100.0045490052</v>
      </c>
      <c r="AG47" t="s">
        <v>60</v>
      </c>
      <c r="AH47">
        <v>1.0139926146283401E-2</v>
      </c>
      <c r="AI47">
        <v>1.32306869392965E-2</v>
      </c>
      <c r="AJ47">
        <v>8.4163380623297306E-3</v>
      </c>
      <c r="AK47">
        <v>6.6849790749502497E-3</v>
      </c>
      <c r="AL47">
        <v>6.5250460503740899E-3</v>
      </c>
      <c r="AM47">
        <v>8.2441802651812297E-3</v>
      </c>
      <c r="AN47">
        <v>7.07573369802433E-3</v>
      </c>
      <c r="AO47">
        <v>6.3107887714617698E-3</v>
      </c>
      <c r="AP47">
        <v>8.0043087896833603E-3</v>
      </c>
      <c r="AQ47">
        <v>9.0665602996105894E-3</v>
      </c>
      <c r="AR47">
        <v>5.2636471762992198E-3</v>
      </c>
      <c r="AS47">
        <v>7.2089341992270196E-3</v>
      </c>
      <c r="AT47">
        <v>1.22871303345422E-2</v>
      </c>
      <c r="AU47">
        <v>1.5240927015639999E-2</v>
      </c>
      <c r="AV47">
        <v>3.0062596451871202E-3</v>
      </c>
      <c r="AW47">
        <v>2.1148933203437299E-3</v>
      </c>
      <c r="AX47">
        <v>6.4437140353771297E-3</v>
      </c>
      <c r="AY47">
        <v>7.76873621419291E-3</v>
      </c>
      <c r="AZ47">
        <v>6.5002716967021501E-3</v>
      </c>
      <c r="BA47">
        <v>5.9455899740159697E-3</v>
      </c>
      <c r="BB47">
        <v>7.6904170829053802E-3</v>
      </c>
      <c r="BC47">
        <v>1.96591155321798E-3</v>
      </c>
      <c r="BD47">
        <v>8.3170772728699896E-3</v>
      </c>
      <c r="BE47">
        <v>7.8902553382782393E-3</v>
      </c>
      <c r="BF47">
        <v>8.3286967224714195E-3</v>
      </c>
      <c r="BG47">
        <v>1.04022709684567E-2</v>
      </c>
      <c r="BH47">
        <v>9.6355106798267295E-3</v>
      </c>
      <c r="BI47">
        <v>1.08478908599646E-2</v>
      </c>
      <c r="BJ47">
        <v>4.9161558340801497E-3</v>
      </c>
      <c r="BK47">
        <v>9.0986348854030993E-3</v>
      </c>
      <c r="BL47">
        <v>6.5096335902348297E-3</v>
      </c>
      <c r="BM47">
        <v>1.13590124664991E-2</v>
      </c>
      <c r="BN47">
        <v>1.58476560196875E-2</v>
      </c>
      <c r="BO47">
        <v>9.5673253290418092E-3</v>
      </c>
      <c r="BP47">
        <v>1.31322059458577E-2</v>
      </c>
      <c r="BQ47">
        <v>8.7209541628511592E-3</v>
      </c>
      <c r="BR47">
        <v>1.5859891345266601E-2</v>
      </c>
      <c r="BS47">
        <v>2.9845389220707601E-3</v>
      </c>
      <c r="BT47">
        <v>7.8347003150651892E-3</v>
      </c>
      <c r="BU47">
        <v>1.03357404312234E-2</v>
      </c>
      <c r="BV47">
        <v>8.2893617301853604E-3</v>
      </c>
      <c r="BW47">
        <v>8.8655393183294604E-3</v>
      </c>
      <c r="BX47">
        <v>6.9775912826161596E-3</v>
      </c>
      <c r="BY47">
        <v>1.11738018481607E-2</v>
      </c>
      <c r="BZ47">
        <v>1.2175044409491799E-2</v>
      </c>
      <c r="CA47">
        <v>1.10474069387666E-2</v>
      </c>
      <c r="CB47">
        <v>7.8028632344362102E-3</v>
      </c>
      <c r="CC47">
        <v>7.1604170298788803E-3</v>
      </c>
      <c r="CD47">
        <v>6.4980123667002596E-3</v>
      </c>
      <c r="CE47">
        <v>8.3778272614092493E-3</v>
      </c>
    </row>
    <row r="48" spans="1:83" x14ac:dyDescent="0.35">
      <c r="A48" t="s">
        <v>61</v>
      </c>
      <c r="B48" s="8">
        <v>9.4806327104299995E-2</v>
      </c>
      <c r="C48" s="8">
        <v>0.12573936895238</v>
      </c>
      <c r="D48" s="17">
        <v>139.16</v>
      </c>
      <c r="E48" s="19">
        <v>1033768.3557312253</v>
      </c>
      <c r="G48" t="str">
        <f t="shared" si="0"/>
        <v>AON</v>
      </c>
      <c r="H48" s="18">
        <v>0.01</v>
      </c>
      <c r="I48">
        <v>0.01</v>
      </c>
      <c r="J48" s="11">
        <v>0.1</v>
      </c>
      <c r="L48" t="str">
        <f t="shared" si="1"/>
        <v>AON</v>
      </c>
      <c r="M48" s="15">
        <f t="shared" si="2"/>
        <v>0.01</v>
      </c>
      <c r="N48" s="16">
        <f t="shared" si="3"/>
        <v>9.4806327104299995E-2</v>
      </c>
      <c r="O48" s="12">
        <f t="shared" si="4"/>
        <v>0.12573936895238</v>
      </c>
      <c r="P48" s="10">
        <f t="shared" si="5"/>
        <v>139.16</v>
      </c>
      <c r="Q48" s="13">
        <f t="shared" si="6"/>
        <v>10000000</v>
      </c>
      <c r="R48" s="9">
        <f t="shared" si="7"/>
        <v>999999999.99999976</v>
      </c>
      <c r="S48" s="12">
        <f t="shared" si="8"/>
        <v>6.951241001818699E-2</v>
      </c>
      <c r="T48" s="12"/>
      <c r="U48" s="11">
        <v>22.8023627503174</v>
      </c>
      <c r="V48" s="9">
        <f t="shared" si="10"/>
        <v>22802.362750317403</v>
      </c>
      <c r="W48" s="9">
        <f t="shared" si="11"/>
        <v>948063.27104299993</v>
      </c>
      <c r="X48" s="9">
        <f t="shared" si="9"/>
        <v>925260.90829268249</v>
      </c>
      <c r="AG48" t="s">
        <v>61</v>
      </c>
      <c r="AH48">
        <v>8.9441942456165695E-3</v>
      </c>
      <c r="AI48">
        <v>1.03026679920945E-2</v>
      </c>
      <c r="AJ48">
        <v>5.8578767577396598E-3</v>
      </c>
      <c r="AK48">
        <v>6.9815339527903898E-3</v>
      </c>
      <c r="AL48">
        <v>5.62521837956263E-3</v>
      </c>
      <c r="AM48">
        <v>6.1691707720360998E-3</v>
      </c>
      <c r="AN48">
        <v>6.5207983454707904E-3</v>
      </c>
      <c r="AO48">
        <v>5.8767907332190504E-3</v>
      </c>
      <c r="AP48">
        <v>8.2590242112921194E-3</v>
      </c>
      <c r="AQ48">
        <v>8.2243135671156292E-3</v>
      </c>
      <c r="AR48">
        <v>5.04614825109778E-3</v>
      </c>
      <c r="AS48">
        <v>6.5408443371505797E-3</v>
      </c>
      <c r="AT48">
        <v>9.6238455398879891E-3</v>
      </c>
      <c r="AU48">
        <v>1.30267715153537E-2</v>
      </c>
      <c r="AV48">
        <v>3.8007385051572998E-3</v>
      </c>
      <c r="AW48">
        <v>3.2795048503107501E-3</v>
      </c>
      <c r="AX48">
        <v>6.6752721102363603E-3</v>
      </c>
      <c r="AY48">
        <v>6.2971056244011496E-3</v>
      </c>
      <c r="AZ48">
        <v>5.0093030787490703E-3</v>
      </c>
      <c r="BA48">
        <v>5.0708313291606801E-3</v>
      </c>
      <c r="BB48">
        <v>5.5178644367847298E-3</v>
      </c>
      <c r="BC48">
        <v>2.0118179209027598E-3</v>
      </c>
      <c r="BD48">
        <v>5.6155995848958303E-3</v>
      </c>
      <c r="BE48">
        <v>5.98188083311001E-3</v>
      </c>
      <c r="BF48">
        <v>6.8119556296450104E-3</v>
      </c>
      <c r="BG48">
        <v>9.4318133009244701E-3</v>
      </c>
      <c r="BH48">
        <v>8.7669517762509006E-3</v>
      </c>
      <c r="BI48">
        <v>8.5754454276362503E-3</v>
      </c>
      <c r="BJ48">
        <v>4.0208364209356499E-3</v>
      </c>
      <c r="BK48">
        <v>7.5029738241583297E-3</v>
      </c>
      <c r="BL48">
        <v>6.41898630642456E-3</v>
      </c>
      <c r="BM48">
        <v>1.04035475263075E-2</v>
      </c>
      <c r="BN48">
        <v>1.37405446178335E-2</v>
      </c>
      <c r="BO48">
        <v>7.1193516117098298E-3</v>
      </c>
      <c r="BP48">
        <v>9.6051722205404508E-3</v>
      </c>
      <c r="BQ48">
        <v>7.6963383141591202E-3</v>
      </c>
      <c r="BR48">
        <v>1.08365093767082E-2</v>
      </c>
      <c r="BS48">
        <v>4.1395071310253197E-3</v>
      </c>
      <c r="BT48">
        <v>8.33837370486629E-3</v>
      </c>
      <c r="BU48">
        <v>7.6357914471616899E-3</v>
      </c>
      <c r="BV48">
        <v>7.1092551655984101E-3</v>
      </c>
      <c r="BW48">
        <v>6.9775912826161596E-3</v>
      </c>
      <c r="BX48">
        <v>6.2838225292271999E-3</v>
      </c>
      <c r="BY48">
        <v>8.4060486449962796E-3</v>
      </c>
      <c r="BZ48">
        <v>7.9759191952851402E-3</v>
      </c>
      <c r="CA48">
        <v>7.3068804279833796E-3</v>
      </c>
      <c r="CB48">
        <v>6.2878190509923996E-3</v>
      </c>
      <c r="CC48">
        <v>6.0342464482769998E-3</v>
      </c>
      <c r="CD48">
        <v>5.6640645176073397E-3</v>
      </c>
      <c r="CE48">
        <v>8.6351187039546903E-3</v>
      </c>
    </row>
    <row r="49" spans="1:83" x14ac:dyDescent="0.35">
      <c r="A49" t="s">
        <v>62</v>
      </c>
      <c r="B49" s="8">
        <v>0.130424787864</v>
      </c>
      <c r="C49" s="8">
        <v>0.178192247591269</v>
      </c>
      <c r="D49" s="17">
        <v>55.69</v>
      </c>
      <c r="E49" s="19">
        <v>1125567.5217391304</v>
      </c>
      <c r="G49" t="str">
        <f t="shared" si="0"/>
        <v>AOS</v>
      </c>
      <c r="H49" s="18">
        <v>0.01</v>
      </c>
      <c r="I49">
        <v>0.01</v>
      </c>
      <c r="J49" s="11">
        <v>0.1</v>
      </c>
      <c r="L49" t="str">
        <f t="shared" si="1"/>
        <v>AOS</v>
      </c>
      <c r="M49" s="15">
        <f t="shared" si="2"/>
        <v>0.01</v>
      </c>
      <c r="N49" s="16">
        <f t="shared" si="3"/>
        <v>0.130424787864</v>
      </c>
      <c r="O49" s="12">
        <f t="shared" si="4"/>
        <v>0.178192247591269</v>
      </c>
      <c r="P49" s="10">
        <f t="shared" si="5"/>
        <v>55.69</v>
      </c>
      <c r="Q49" s="13">
        <f t="shared" si="6"/>
        <v>10000000</v>
      </c>
      <c r="R49" s="9">
        <f t="shared" si="7"/>
        <v>999999999.99999976</v>
      </c>
      <c r="S49" s="12">
        <f t="shared" si="8"/>
        <v>0.15953325601440743</v>
      </c>
      <c r="T49" s="12"/>
      <c r="U49" s="11">
        <v>21.760229187151602</v>
      </c>
      <c r="V49" s="9">
        <f t="shared" si="10"/>
        <v>21760.229187151599</v>
      </c>
      <c r="W49" s="9">
        <f t="shared" si="11"/>
        <v>1304247.87864</v>
      </c>
      <c r="X49" s="9">
        <f t="shared" si="9"/>
        <v>1282487.6494528484</v>
      </c>
      <c r="AG49" t="s">
        <v>62</v>
      </c>
      <c r="AH49">
        <v>1.3779308397224599E-2</v>
      </c>
      <c r="AI49">
        <v>1.7277210481849999E-2</v>
      </c>
      <c r="AJ49">
        <v>1.07710325629191E-2</v>
      </c>
      <c r="AK49">
        <v>9.1589693551926091E-3</v>
      </c>
      <c r="AL49">
        <v>9.6603981081494501E-3</v>
      </c>
      <c r="AM49">
        <v>1.1991915952254999E-2</v>
      </c>
      <c r="AN49">
        <v>9.7951719428306695E-3</v>
      </c>
      <c r="AO49">
        <v>7.9150418201188195E-3</v>
      </c>
      <c r="AP49">
        <v>1.1208275331130099E-2</v>
      </c>
      <c r="AQ49">
        <v>1.29369694882021E-2</v>
      </c>
      <c r="AR49">
        <v>4.8222787147224099E-3</v>
      </c>
      <c r="AS49">
        <v>8.8610277047108804E-3</v>
      </c>
      <c r="AT49">
        <v>1.6335456645405901E-2</v>
      </c>
      <c r="AU49">
        <v>2.15065706468478E-2</v>
      </c>
      <c r="AV49">
        <v>3.46782626088262E-3</v>
      </c>
      <c r="AW49">
        <v>2.57231957792874E-3</v>
      </c>
      <c r="AX49">
        <v>7.66244097120127E-3</v>
      </c>
      <c r="AY49">
        <v>9.6988782823251001E-3</v>
      </c>
      <c r="AZ49">
        <v>7.5823512099511903E-3</v>
      </c>
      <c r="BA49">
        <v>9.4606311522384204E-3</v>
      </c>
      <c r="BB49">
        <v>9.1356254970577904E-3</v>
      </c>
      <c r="BC49">
        <v>2.92632765671667E-3</v>
      </c>
      <c r="BD49">
        <v>9.8981345180559899E-3</v>
      </c>
      <c r="BE49">
        <v>1.03356884825445E-2</v>
      </c>
      <c r="BF49">
        <v>1.11777752165482E-2</v>
      </c>
      <c r="BG49">
        <v>1.24151995578691E-2</v>
      </c>
      <c r="BH49">
        <v>1.44593558897199E-2</v>
      </c>
      <c r="BI49">
        <v>1.4210336122824701E-2</v>
      </c>
      <c r="BJ49">
        <v>5.0923804084844404E-3</v>
      </c>
      <c r="BK49">
        <v>1.26073267479697E-2</v>
      </c>
      <c r="BL49">
        <v>9.2572573735381202E-3</v>
      </c>
      <c r="BM49">
        <v>1.7131211395949E-2</v>
      </c>
      <c r="BN49">
        <v>2.463678583784E-2</v>
      </c>
      <c r="BO49">
        <v>1.1401465351466401E-2</v>
      </c>
      <c r="BP49">
        <v>1.64699696784322E-2</v>
      </c>
      <c r="BQ49">
        <v>1.20194848733924E-2</v>
      </c>
      <c r="BR49">
        <v>2.03923887555423E-2</v>
      </c>
      <c r="BS49">
        <v>3.9676335870560998E-3</v>
      </c>
      <c r="BT49">
        <v>1.0613014311171899E-2</v>
      </c>
      <c r="BU49">
        <v>1.3627441588983401E-2</v>
      </c>
      <c r="BV49">
        <v>1.18119861255674E-2</v>
      </c>
      <c r="BW49">
        <v>1.11738018481607E-2</v>
      </c>
      <c r="BX49">
        <v>8.4060486449962796E-3</v>
      </c>
      <c r="BY49">
        <v>1.55150423604691E-2</v>
      </c>
      <c r="BZ49">
        <v>1.38988758677836E-2</v>
      </c>
      <c r="CA49">
        <v>1.16363003764062E-2</v>
      </c>
      <c r="CB49">
        <v>9.5762277109340994E-3</v>
      </c>
      <c r="CC49">
        <v>9.7361288390137007E-3</v>
      </c>
      <c r="CD49">
        <v>9.3809298279673697E-3</v>
      </c>
      <c r="CE49">
        <v>1.2511688927311001E-2</v>
      </c>
    </row>
    <row r="50" spans="1:83" x14ac:dyDescent="0.35">
      <c r="A50" t="s">
        <v>63</v>
      </c>
      <c r="B50" s="8">
        <v>0.117091950709</v>
      </c>
      <c r="C50" s="8">
        <v>0.320855229964285</v>
      </c>
      <c r="D50" s="17">
        <v>38.840000000000003</v>
      </c>
      <c r="E50" s="19">
        <v>3843516.7984189722</v>
      </c>
      <c r="G50" t="str">
        <f t="shared" si="0"/>
        <v>APA</v>
      </c>
      <c r="H50" s="18">
        <v>0.01</v>
      </c>
      <c r="I50">
        <v>0.01</v>
      </c>
      <c r="J50" s="11">
        <v>0.1</v>
      </c>
      <c r="L50" t="str">
        <f t="shared" si="1"/>
        <v>APA</v>
      </c>
      <c r="M50" s="15">
        <f t="shared" si="2"/>
        <v>0.01</v>
      </c>
      <c r="N50" s="16">
        <f t="shared" si="3"/>
        <v>0.117091950709</v>
      </c>
      <c r="O50" s="12">
        <f t="shared" si="4"/>
        <v>0.320855229964285</v>
      </c>
      <c r="P50" s="10">
        <f t="shared" si="5"/>
        <v>38.840000000000003</v>
      </c>
      <c r="Q50" s="13">
        <f t="shared" si="6"/>
        <v>10000000</v>
      </c>
      <c r="R50" s="9">
        <f t="shared" si="7"/>
        <v>999999999.99999976</v>
      </c>
      <c r="S50" s="12">
        <f t="shared" si="8"/>
        <v>6.6987226244748815E-2</v>
      </c>
      <c r="T50" s="12"/>
      <c r="U50" s="11">
        <v>20.616506507021199</v>
      </c>
      <c r="V50" s="9">
        <f t="shared" si="10"/>
        <v>20616.506507021197</v>
      </c>
      <c r="W50" s="9">
        <f t="shared" si="11"/>
        <v>1170919.50709</v>
      </c>
      <c r="X50" s="9">
        <f t="shared" si="9"/>
        <v>1150303.0005829788</v>
      </c>
      <c r="AG50" t="s">
        <v>63</v>
      </c>
      <c r="AH50">
        <v>9.3240116617890108E-3</v>
      </c>
      <c r="AI50">
        <v>1.7408845342166499E-2</v>
      </c>
      <c r="AJ50">
        <v>1.34934942409606E-2</v>
      </c>
      <c r="AK50">
        <v>2.8563118115584102E-3</v>
      </c>
      <c r="AL50">
        <v>4.95221618573965E-3</v>
      </c>
      <c r="AM50">
        <v>9.37078981608995E-3</v>
      </c>
      <c r="AN50">
        <v>5.3697936149640904E-3</v>
      </c>
      <c r="AO50">
        <v>6.0890473538379999E-3</v>
      </c>
      <c r="AP50">
        <v>3.2772696810331298E-3</v>
      </c>
      <c r="AQ50">
        <v>6.5682980047516298E-3</v>
      </c>
      <c r="AR50">
        <v>7.8590026103838497E-3</v>
      </c>
      <c r="AS50">
        <v>7.7816515414247302E-3</v>
      </c>
      <c r="AT50">
        <v>1.54822977905523E-2</v>
      </c>
      <c r="AU50">
        <v>1.37967912116699E-2</v>
      </c>
      <c r="AV50">
        <v>5.3189162674467303E-4</v>
      </c>
      <c r="AW50">
        <v>-1.6268519912013999E-3</v>
      </c>
      <c r="AX50">
        <v>5.0084607403663899E-3</v>
      </c>
      <c r="AY50">
        <v>1.03035610591627E-2</v>
      </c>
      <c r="AZ50">
        <v>1.0335165333005001E-2</v>
      </c>
      <c r="BA50">
        <v>3.4882154912672702E-3</v>
      </c>
      <c r="BB50">
        <v>1.31194901406043E-2</v>
      </c>
      <c r="BC50">
        <v>5.4129453765737402E-4</v>
      </c>
      <c r="BD50">
        <v>1.51798675256996E-2</v>
      </c>
      <c r="BE50">
        <v>1.0795929302538899E-2</v>
      </c>
      <c r="BF50">
        <v>9.4661861336130405E-3</v>
      </c>
      <c r="BG50">
        <v>1.19146870742225E-2</v>
      </c>
      <c r="BH50">
        <v>5.6251588388175101E-3</v>
      </c>
      <c r="BI50">
        <v>1.38200558136852E-2</v>
      </c>
      <c r="BJ50">
        <v>8.2956459480344295E-3</v>
      </c>
      <c r="BK50">
        <v>9.4502282254526997E-3</v>
      </c>
      <c r="BL50">
        <v>3.2764352597461199E-3</v>
      </c>
      <c r="BM50">
        <v>6.2783468847269503E-3</v>
      </c>
      <c r="BN50">
        <v>9.6877293441397106E-3</v>
      </c>
      <c r="BO50">
        <v>1.5514883828781099E-2</v>
      </c>
      <c r="BP50">
        <v>2.0306231173572099E-2</v>
      </c>
      <c r="BQ50">
        <v>7.7052242823970798E-3</v>
      </c>
      <c r="BR50">
        <v>2.5844242915770799E-2</v>
      </c>
      <c r="BS50">
        <v>-1.48160079232718E-3</v>
      </c>
      <c r="BT50">
        <v>3.1112757315675198E-3</v>
      </c>
      <c r="BU50">
        <v>1.45652954530338E-2</v>
      </c>
      <c r="BV50">
        <v>7.2271383058913003E-3</v>
      </c>
      <c r="BW50">
        <v>1.2175044409491799E-2</v>
      </c>
      <c r="BX50">
        <v>7.9759191952851402E-3</v>
      </c>
      <c r="BY50">
        <v>1.38988758677836E-2</v>
      </c>
      <c r="BZ50">
        <v>2.3995065941515001E-2</v>
      </c>
      <c r="CA50">
        <v>2.3324185226405399E-2</v>
      </c>
      <c r="CB50">
        <v>1.0753578481070201E-2</v>
      </c>
      <c r="CC50">
        <v>7.3938466461598599E-3</v>
      </c>
      <c r="CD50">
        <v>5.1815581569181202E-3</v>
      </c>
      <c r="CE50">
        <v>2.05360045249307E-3</v>
      </c>
    </row>
    <row r="51" spans="1:83" x14ac:dyDescent="0.35">
      <c r="A51" t="s">
        <v>64</v>
      </c>
      <c r="B51" s="8">
        <v>0.103753243841</v>
      </c>
      <c r="C51" s="8">
        <v>0.30337822203174603</v>
      </c>
      <c r="D51" s="17">
        <v>40.93</v>
      </c>
      <c r="E51" s="19">
        <v>5032337.4347826084</v>
      </c>
      <c r="G51" t="str">
        <f t="shared" si="0"/>
        <v>APC</v>
      </c>
      <c r="H51" s="18">
        <v>0.01</v>
      </c>
      <c r="I51">
        <v>0.01</v>
      </c>
      <c r="J51" s="11">
        <v>0.1</v>
      </c>
      <c r="L51" t="str">
        <f t="shared" si="1"/>
        <v>APC</v>
      </c>
      <c r="M51" s="15">
        <f t="shared" si="2"/>
        <v>0.01</v>
      </c>
      <c r="N51" s="16">
        <f t="shared" si="3"/>
        <v>0.103753243841</v>
      </c>
      <c r="O51" s="12">
        <f t="shared" si="4"/>
        <v>0.30337822203174603</v>
      </c>
      <c r="P51" s="10">
        <f t="shared" si="5"/>
        <v>40.93</v>
      </c>
      <c r="Q51" s="13">
        <f t="shared" si="6"/>
        <v>10000000</v>
      </c>
      <c r="R51" s="9">
        <f t="shared" si="7"/>
        <v>999999999.99999976</v>
      </c>
      <c r="S51" s="12">
        <f t="shared" si="8"/>
        <v>4.8549918037861295E-2</v>
      </c>
      <c r="T51" s="12"/>
      <c r="U51" s="11">
        <v>24.115911802217202</v>
      </c>
      <c r="V51" s="9">
        <f t="shared" si="10"/>
        <v>24115.911802217201</v>
      </c>
      <c r="W51" s="9">
        <f t="shared" si="11"/>
        <v>1037532.4384100001</v>
      </c>
      <c r="X51" s="9">
        <f t="shared" si="9"/>
        <v>1013416.5266077828</v>
      </c>
      <c r="AG51" t="s">
        <v>64</v>
      </c>
      <c r="AH51">
        <v>7.4298101154882798E-3</v>
      </c>
      <c r="AI51">
        <v>1.53717107004282E-2</v>
      </c>
      <c r="AJ51">
        <v>1.23371351649499E-2</v>
      </c>
      <c r="AK51">
        <v>1.5481389997515399E-3</v>
      </c>
      <c r="AL51">
        <v>3.2659527512810698E-3</v>
      </c>
      <c r="AM51">
        <v>7.3797839835065297E-3</v>
      </c>
      <c r="AN51">
        <v>3.9377282966288497E-3</v>
      </c>
      <c r="AO51">
        <v>5.2965486706694999E-3</v>
      </c>
      <c r="AP51">
        <v>1.56939226026022E-3</v>
      </c>
      <c r="AQ51">
        <v>4.5069919554554397E-3</v>
      </c>
      <c r="AR51">
        <v>8.2482234217638103E-3</v>
      </c>
      <c r="AS51">
        <v>6.9855080169401703E-3</v>
      </c>
      <c r="AT51">
        <v>1.34179416752651E-2</v>
      </c>
      <c r="AU51">
        <v>1.04851752777922E-2</v>
      </c>
      <c r="AV51">
        <v>3.1927699553098898E-4</v>
      </c>
      <c r="AW51">
        <v>-1.8634129359898399E-3</v>
      </c>
      <c r="AX51">
        <v>4.4377528159797496E-3</v>
      </c>
      <c r="AY51">
        <v>9.3675933525409396E-3</v>
      </c>
      <c r="AZ51">
        <v>9.8708003261358205E-3</v>
      </c>
      <c r="BA51">
        <v>1.5632949294968599E-3</v>
      </c>
      <c r="BB51">
        <v>1.2478265772999399E-2</v>
      </c>
      <c r="BC51">
        <v>1.94642903275106E-5</v>
      </c>
      <c r="BD51">
        <v>1.4480640459946801E-2</v>
      </c>
      <c r="BE51">
        <v>9.5642723445761493E-3</v>
      </c>
      <c r="BF51">
        <v>8.0007624141430894E-3</v>
      </c>
      <c r="BG51">
        <v>1.09853493447848E-2</v>
      </c>
      <c r="BH51">
        <v>3.0139454915452898E-3</v>
      </c>
      <c r="BI51">
        <v>1.2121575923014201E-2</v>
      </c>
      <c r="BJ51">
        <v>8.3209152144974093E-3</v>
      </c>
      <c r="BK51">
        <v>7.6141649521765898E-3</v>
      </c>
      <c r="BL51">
        <v>1.80772023430626E-3</v>
      </c>
      <c r="BM51">
        <v>3.1485372448118399E-3</v>
      </c>
      <c r="BN51">
        <v>4.8967958534628297E-3</v>
      </c>
      <c r="BO51">
        <v>1.46921682111728E-2</v>
      </c>
      <c r="BP51">
        <v>1.86942868231154E-2</v>
      </c>
      <c r="BQ51">
        <v>5.9764366781632104E-3</v>
      </c>
      <c r="BR51">
        <v>2.3611682027326799E-2</v>
      </c>
      <c r="BS51">
        <v>-2.00819608877645E-3</v>
      </c>
      <c r="BT51">
        <v>1.6475744877971199E-3</v>
      </c>
      <c r="BU51">
        <v>1.2902475073809899E-2</v>
      </c>
      <c r="BV51">
        <v>5.3577556554920804E-3</v>
      </c>
      <c r="BW51">
        <v>1.10474069387666E-2</v>
      </c>
      <c r="BX51">
        <v>7.3068804279833796E-3</v>
      </c>
      <c r="BY51">
        <v>1.16363003764062E-2</v>
      </c>
      <c r="BZ51">
        <v>2.3324185226405399E-2</v>
      </c>
      <c r="CA51">
        <v>2.3291184757010201E-2</v>
      </c>
      <c r="CB51">
        <v>9.9117411140498303E-3</v>
      </c>
      <c r="CC51">
        <v>6.05680938711809E-3</v>
      </c>
      <c r="CD51">
        <v>3.6430016237601402E-3</v>
      </c>
      <c r="CE51">
        <v>-1.95316554614073E-4</v>
      </c>
    </row>
    <row r="52" spans="1:83" x14ac:dyDescent="0.35">
      <c r="A52" t="s">
        <v>65</v>
      </c>
      <c r="B52" s="8">
        <v>9.7451893600800005E-2</v>
      </c>
      <c r="C52" s="8">
        <v>0.140245659186507</v>
      </c>
      <c r="D52" s="17">
        <v>145.37</v>
      </c>
      <c r="E52" s="19">
        <v>1425560.7628458499</v>
      </c>
      <c r="G52" t="str">
        <f t="shared" si="0"/>
        <v>APD</v>
      </c>
      <c r="H52" s="18">
        <v>0.01</v>
      </c>
      <c r="I52">
        <v>0.01</v>
      </c>
      <c r="J52" s="11">
        <v>0.1</v>
      </c>
      <c r="L52" t="str">
        <f t="shared" si="1"/>
        <v>APD</v>
      </c>
      <c r="M52" s="15">
        <f t="shared" si="2"/>
        <v>0.01</v>
      </c>
      <c r="N52" s="16">
        <f t="shared" si="3"/>
        <v>9.7451893600800005E-2</v>
      </c>
      <c r="O52" s="12">
        <f t="shared" si="4"/>
        <v>0.140245659186507</v>
      </c>
      <c r="P52" s="10">
        <f t="shared" si="5"/>
        <v>145.37</v>
      </c>
      <c r="Q52" s="13">
        <f t="shared" si="6"/>
        <v>10000000</v>
      </c>
      <c r="R52" s="9">
        <f t="shared" si="7"/>
        <v>999999999.99999976</v>
      </c>
      <c r="S52" s="12">
        <f t="shared" si="8"/>
        <v>4.8254684031130354E-2</v>
      </c>
      <c r="T52" s="12"/>
      <c r="U52" s="11">
        <v>79.425854679110799</v>
      </c>
      <c r="V52" s="9">
        <f t="shared" si="10"/>
        <v>79425.854679110795</v>
      </c>
      <c r="W52" s="9">
        <f t="shared" si="11"/>
        <v>974518.93600800005</v>
      </c>
      <c r="X52" s="9">
        <f t="shared" si="9"/>
        <v>895093.08132888924</v>
      </c>
      <c r="AG52" t="s">
        <v>65</v>
      </c>
      <c r="AH52">
        <v>8.8819640291941705E-3</v>
      </c>
      <c r="AI52">
        <v>1.15421446681439E-2</v>
      </c>
      <c r="AJ52">
        <v>7.2975467487013997E-3</v>
      </c>
      <c r="AK52">
        <v>5.9654109801802703E-3</v>
      </c>
      <c r="AL52">
        <v>5.58192952686012E-3</v>
      </c>
      <c r="AM52">
        <v>6.9800440191077704E-3</v>
      </c>
      <c r="AN52">
        <v>6.2020868718294904E-3</v>
      </c>
      <c r="AO52">
        <v>5.6616354867796304E-3</v>
      </c>
      <c r="AP52">
        <v>7.0952584573073197E-3</v>
      </c>
      <c r="AQ52">
        <v>7.8745692560177397E-3</v>
      </c>
      <c r="AR52">
        <v>5.0053860603745297E-3</v>
      </c>
      <c r="AS52">
        <v>6.4752645241373001E-3</v>
      </c>
      <c r="AT52">
        <v>1.06816610429189E-2</v>
      </c>
      <c r="AU52">
        <v>1.3184261656839001E-2</v>
      </c>
      <c r="AV52">
        <v>2.8540945859164999E-3</v>
      </c>
      <c r="AW52">
        <v>2.0554693102275601E-3</v>
      </c>
      <c r="AX52">
        <v>5.9190575156223904E-3</v>
      </c>
      <c r="AY52">
        <v>6.8717989883486496E-3</v>
      </c>
      <c r="AZ52">
        <v>5.8008163185963302E-3</v>
      </c>
      <c r="BA52">
        <v>4.9813365203733601E-3</v>
      </c>
      <c r="BB52">
        <v>6.7925681362209604E-3</v>
      </c>
      <c r="BC52">
        <v>1.7147457212996701E-3</v>
      </c>
      <c r="BD52">
        <v>7.3041119879670496E-3</v>
      </c>
      <c r="BE52">
        <v>6.8603465665333201E-3</v>
      </c>
      <c r="BF52">
        <v>7.2568684459745096E-3</v>
      </c>
      <c r="BG52">
        <v>9.3985722894331693E-3</v>
      </c>
      <c r="BH52">
        <v>8.2650341145331999E-3</v>
      </c>
      <c r="BI52">
        <v>9.47104317047779E-3</v>
      </c>
      <c r="BJ52">
        <v>4.5094397400347701E-3</v>
      </c>
      <c r="BK52">
        <v>7.8750885009245507E-3</v>
      </c>
      <c r="BL52">
        <v>5.7158216277058103E-3</v>
      </c>
      <c r="BM52">
        <v>9.7381979664758703E-3</v>
      </c>
      <c r="BN52">
        <v>1.33895787472033E-2</v>
      </c>
      <c r="BO52">
        <v>8.4733274879181201E-3</v>
      </c>
      <c r="BP52">
        <v>1.14888589831483E-2</v>
      </c>
      <c r="BQ52">
        <v>7.6141718557511196E-3</v>
      </c>
      <c r="BR52">
        <v>1.3714778375554499E-2</v>
      </c>
      <c r="BS52">
        <v>2.7955376338338299E-3</v>
      </c>
      <c r="BT52">
        <v>7.02697089966638E-3</v>
      </c>
      <c r="BU52">
        <v>8.9510531129963593E-3</v>
      </c>
      <c r="BV52">
        <v>7.1562261824735501E-3</v>
      </c>
      <c r="BW52">
        <v>7.8028632344362102E-3</v>
      </c>
      <c r="BX52">
        <v>6.2878190509923996E-3</v>
      </c>
      <c r="BY52">
        <v>9.5762277109341098E-3</v>
      </c>
      <c r="BZ52">
        <v>1.0753578481070201E-2</v>
      </c>
      <c r="CA52">
        <v>9.9117411140498303E-3</v>
      </c>
      <c r="CB52">
        <v>6.9226682936366401E-3</v>
      </c>
      <c r="CC52">
        <v>6.23981167250965E-3</v>
      </c>
      <c r="CD52">
        <v>5.6016711013166503E-3</v>
      </c>
      <c r="CE52">
        <v>7.3081938138676904E-3</v>
      </c>
    </row>
    <row r="53" spans="1:83" x14ac:dyDescent="0.35">
      <c r="A53" t="s">
        <v>66</v>
      </c>
      <c r="B53" s="8">
        <v>9.5572569246499997E-2</v>
      </c>
      <c r="C53" s="8">
        <v>0.12538940289285699</v>
      </c>
      <c r="D53" s="17">
        <v>80.94</v>
      </c>
      <c r="E53" s="19">
        <v>1204812.6007905139</v>
      </c>
      <c r="G53" t="str">
        <f t="shared" si="0"/>
        <v>APH</v>
      </c>
      <c r="H53" s="18">
        <v>0.01</v>
      </c>
      <c r="I53">
        <v>0.01</v>
      </c>
      <c r="J53" s="11">
        <v>0.1</v>
      </c>
      <c r="L53" t="str">
        <f t="shared" si="1"/>
        <v>APH</v>
      </c>
      <c r="M53" s="15">
        <f t="shared" si="2"/>
        <v>0.01</v>
      </c>
      <c r="N53" s="16">
        <f t="shared" si="3"/>
        <v>9.5572569246499997E-2</v>
      </c>
      <c r="O53" s="12">
        <f t="shared" si="4"/>
        <v>0.12538940289285699</v>
      </c>
      <c r="P53" s="10">
        <f t="shared" si="5"/>
        <v>80.94</v>
      </c>
      <c r="Q53" s="13">
        <f t="shared" si="6"/>
        <v>10000000</v>
      </c>
      <c r="R53" s="9">
        <f t="shared" si="7"/>
        <v>999999999.99999976</v>
      </c>
      <c r="S53" s="12">
        <f t="shared" si="8"/>
        <v>0.10254566337298017</v>
      </c>
      <c r="T53" s="12"/>
      <c r="U53" s="11">
        <v>39.613465077671897</v>
      </c>
      <c r="V53" s="9">
        <f t="shared" si="10"/>
        <v>39613.465077671899</v>
      </c>
      <c r="W53" s="9">
        <f t="shared" si="11"/>
        <v>955725.69246499997</v>
      </c>
      <c r="X53" s="9">
        <f t="shared" si="9"/>
        <v>916112.22738732805</v>
      </c>
      <c r="AG53" t="s">
        <v>66</v>
      </c>
      <c r="AH53">
        <v>9.7493674944748605E-3</v>
      </c>
      <c r="AI53">
        <v>1.10302901675424E-2</v>
      </c>
      <c r="AJ53">
        <v>6.2570873405853201E-3</v>
      </c>
      <c r="AK53">
        <v>7.4163194406623697E-3</v>
      </c>
      <c r="AL53">
        <v>6.74086098646533E-3</v>
      </c>
      <c r="AM53">
        <v>7.5528889759149303E-3</v>
      </c>
      <c r="AN53">
        <v>7.17521189776578E-3</v>
      </c>
      <c r="AO53">
        <v>5.8522887917430103E-3</v>
      </c>
      <c r="AP53">
        <v>8.9700700006398806E-3</v>
      </c>
      <c r="AQ53">
        <v>9.3628261292568599E-3</v>
      </c>
      <c r="AR53">
        <v>3.70615566827296E-3</v>
      </c>
      <c r="AS53">
        <v>6.4049704177167703E-3</v>
      </c>
      <c r="AT53">
        <v>1.05038814407626E-2</v>
      </c>
      <c r="AU53">
        <v>1.4875749046996701E-2</v>
      </c>
      <c r="AV53">
        <v>3.4290972856341698E-3</v>
      </c>
      <c r="AW53">
        <v>3.0309205244781301E-3</v>
      </c>
      <c r="AX53">
        <v>6.2503971666054503E-3</v>
      </c>
      <c r="AY53">
        <v>6.3643607195569499E-3</v>
      </c>
      <c r="AZ53">
        <v>4.7124244918047599E-3</v>
      </c>
      <c r="BA53">
        <v>6.5756330286127103E-3</v>
      </c>
      <c r="BB53">
        <v>5.3438394271159602E-3</v>
      </c>
      <c r="BC53">
        <v>2.3154728542909798E-3</v>
      </c>
      <c r="BD53">
        <v>5.4894360126054101E-3</v>
      </c>
      <c r="BE53">
        <v>6.4618684243701197E-3</v>
      </c>
      <c r="BF53">
        <v>7.44509088698001E-3</v>
      </c>
      <c r="BG53">
        <v>8.9657104214261093E-3</v>
      </c>
      <c r="BH53">
        <v>1.04921408825923E-2</v>
      </c>
      <c r="BI53">
        <v>9.1868608417512605E-3</v>
      </c>
      <c r="BJ53">
        <v>3.2951099118739202E-3</v>
      </c>
      <c r="BK53">
        <v>8.4754986583754598E-3</v>
      </c>
      <c r="BL53">
        <v>7.14224584814386E-3</v>
      </c>
      <c r="BM53">
        <v>1.2490271038047999E-2</v>
      </c>
      <c r="BN53">
        <v>1.72967675053146E-2</v>
      </c>
      <c r="BO53">
        <v>6.8939416805558996E-3</v>
      </c>
      <c r="BP53">
        <v>9.9179268877089798E-3</v>
      </c>
      <c r="BQ53">
        <v>8.5113216122530005E-3</v>
      </c>
      <c r="BR53">
        <v>1.16864214113715E-2</v>
      </c>
      <c r="BS53">
        <v>4.1030302669429197E-3</v>
      </c>
      <c r="BT53">
        <v>8.7377831272441309E-3</v>
      </c>
      <c r="BU53">
        <v>8.3568260116825208E-3</v>
      </c>
      <c r="BV53">
        <v>8.1953893580427092E-3</v>
      </c>
      <c r="BW53">
        <v>7.1604170298788803E-3</v>
      </c>
      <c r="BX53">
        <v>6.0342464482769998E-3</v>
      </c>
      <c r="BY53">
        <v>9.7361288390137007E-3</v>
      </c>
      <c r="BZ53">
        <v>7.3938466461598599E-3</v>
      </c>
      <c r="CA53">
        <v>6.05680938711809E-3</v>
      </c>
      <c r="CB53">
        <v>6.23981167250965E-3</v>
      </c>
      <c r="CC53">
        <v>6.6461141174774998E-3</v>
      </c>
      <c r="CD53">
        <v>6.5915949772365496E-3</v>
      </c>
      <c r="CE53">
        <v>9.9505454097053598E-3</v>
      </c>
    </row>
    <row r="54" spans="1:83" x14ac:dyDescent="0.35">
      <c r="A54" t="s">
        <v>67</v>
      </c>
      <c r="B54" s="8">
        <v>9.1966875277399995E-2</v>
      </c>
      <c r="C54" s="8">
        <v>0.177589790071428</v>
      </c>
      <c r="D54" s="17">
        <v>121.31</v>
      </c>
      <c r="E54" s="19">
        <v>696335.53359683789</v>
      </c>
      <c r="G54" t="str">
        <f t="shared" si="0"/>
        <v>ARE</v>
      </c>
      <c r="H54" s="18">
        <v>0.01</v>
      </c>
      <c r="I54">
        <v>0.01</v>
      </c>
      <c r="J54" s="11">
        <v>0.1</v>
      </c>
      <c r="L54" t="str">
        <f t="shared" si="1"/>
        <v>ARE</v>
      </c>
      <c r="M54" s="15">
        <f t="shared" si="2"/>
        <v>0.01</v>
      </c>
      <c r="N54" s="16">
        <f t="shared" si="3"/>
        <v>9.1966875277399995E-2</v>
      </c>
      <c r="O54" s="12">
        <f t="shared" si="4"/>
        <v>0.177589790071428</v>
      </c>
      <c r="P54" s="10">
        <f t="shared" si="5"/>
        <v>121.31</v>
      </c>
      <c r="Q54" s="13">
        <f t="shared" si="6"/>
        <v>10000000</v>
      </c>
      <c r="R54" s="9">
        <f t="shared" si="7"/>
        <v>999999999.99999976</v>
      </c>
      <c r="S54" s="12">
        <f t="shared" si="8"/>
        <v>0.11838177290111343</v>
      </c>
      <c r="T54" s="12"/>
      <c r="U54" s="11">
        <v>28.0620649844167</v>
      </c>
      <c r="V54" s="9">
        <f t="shared" si="10"/>
        <v>28062.064984416702</v>
      </c>
      <c r="W54" s="9">
        <f t="shared" si="11"/>
        <v>919668.75277399994</v>
      </c>
      <c r="X54" s="9">
        <f t="shared" si="9"/>
        <v>891606.68778958323</v>
      </c>
      <c r="AG54" t="s">
        <v>67</v>
      </c>
      <c r="AH54">
        <v>9.8319238482717508E-3</v>
      </c>
      <c r="AI54">
        <v>1.0264853939362601E-2</v>
      </c>
      <c r="AJ54">
        <v>5.3874299207206299E-3</v>
      </c>
      <c r="AK54">
        <v>7.9481964889689793E-3</v>
      </c>
      <c r="AL54">
        <v>7.0944470087169397E-3</v>
      </c>
      <c r="AM54">
        <v>7.52026435536623E-3</v>
      </c>
      <c r="AN54">
        <v>7.4274396476869797E-3</v>
      </c>
      <c r="AO54">
        <v>5.7359716582907399E-3</v>
      </c>
      <c r="AP54">
        <v>9.6736239215409296E-3</v>
      </c>
      <c r="AQ54">
        <v>9.8043853180840197E-3</v>
      </c>
      <c r="AR54">
        <v>2.8747178723162901E-3</v>
      </c>
      <c r="AS54">
        <v>6.1210596254460898E-3</v>
      </c>
      <c r="AT54">
        <v>9.94543042571998E-3</v>
      </c>
      <c r="AU54">
        <v>1.5183892058539801E-2</v>
      </c>
      <c r="AV54">
        <v>3.6486292102241801E-3</v>
      </c>
      <c r="AW54">
        <v>3.4925295775240601E-3</v>
      </c>
      <c r="AX54">
        <v>6.2208573142779897E-3</v>
      </c>
      <c r="AY54">
        <v>5.8174498168134898E-3</v>
      </c>
      <c r="AZ54">
        <v>3.9108546568102504E-3</v>
      </c>
      <c r="BA54">
        <v>7.1688713175288203E-3</v>
      </c>
      <c r="BB54">
        <v>4.3018115789237102E-3</v>
      </c>
      <c r="BC54">
        <v>2.5588286254490701E-3</v>
      </c>
      <c r="BD54">
        <v>4.2264930161356497E-3</v>
      </c>
      <c r="BE54">
        <v>5.9533587899231397E-3</v>
      </c>
      <c r="BF54">
        <v>7.2314936836808796E-3</v>
      </c>
      <c r="BG54">
        <v>8.3879536868823393E-3</v>
      </c>
      <c r="BH54">
        <v>1.12891641717782E-2</v>
      </c>
      <c r="BI54">
        <v>8.6317118395776507E-3</v>
      </c>
      <c r="BJ54">
        <v>2.4976077498104102E-3</v>
      </c>
      <c r="BK54">
        <v>8.4439590454488695E-3</v>
      </c>
      <c r="BL54">
        <v>7.6558034038247897E-3</v>
      </c>
      <c r="BM54">
        <v>1.3496019960423201E-2</v>
      </c>
      <c r="BN54">
        <v>1.8711255390490001E-2</v>
      </c>
      <c r="BO54">
        <v>5.7180722512120601E-3</v>
      </c>
      <c r="BP54">
        <v>8.6013655038788307E-3</v>
      </c>
      <c r="BQ54">
        <v>8.6589949676070602E-3</v>
      </c>
      <c r="BR54">
        <v>1.0007339394246299E-2</v>
      </c>
      <c r="BS54">
        <v>4.7049898489215404E-3</v>
      </c>
      <c r="BT54">
        <v>9.3710140327758294E-3</v>
      </c>
      <c r="BU54">
        <v>7.6481830580661103E-3</v>
      </c>
      <c r="BV54">
        <v>8.4240746467289396E-3</v>
      </c>
      <c r="BW54">
        <v>6.4980123667002596E-3</v>
      </c>
      <c r="BX54">
        <v>5.6640645176073397E-3</v>
      </c>
      <c r="BY54">
        <v>9.3809298279673697E-3</v>
      </c>
      <c r="BZ54">
        <v>5.1815581569181202E-3</v>
      </c>
      <c r="CA54">
        <v>3.6430016237601402E-3</v>
      </c>
      <c r="CB54">
        <v>5.6016711013166503E-3</v>
      </c>
      <c r="CC54">
        <v>6.5915949772365496E-3</v>
      </c>
      <c r="CD54">
        <v>6.8623763016868403E-3</v>
      </c>
      <c r="CE54">
        <v>1.10311477026189E-2</v>
      </c>
    </row>
    <row r="55" spans="1:83" x14ac:dyDescent="0.35">
      <c r="A55" t="s">
        <v>68</v>
      </c>
      <c r="B55" s="8">
        <v>0.125374115299</v>
      </c>
      <c r="C55" s="8">
        <v>0.25826042602777699</v>
      </c>
      <c r="D55" s="17">
        <v>65.56</v>
      </c>
      <c r="E55" s="19">
        <v>7608612.1462450596</v>
      </c>
      <c r="G55" t="str">
        <f t="shared" si="0"/>
        <v>ATVI</v>
      </c>
      <c r="H55" s="18">
        <v>0.01</v>
      </c>
      <c r="I55">
        <v>0.01</v>
      </c>
      <c r="J55" s="11">
        <v>0.1</v>
      </c>
      <c r="L55" t="str">
        <f t="shared" si="1"/>
        <v>ATVI</v>
      </c>
      <c r="M55" s="15">
        <f t="shared" si="2"/>
        <v>0.01</v>
      </c>
      <c r="N55" s="16">
        <f t="shared" si="3"/>
        <v>0.125374115299</v>
      </c>
      <c r="O55" s="12">
        <f t="shared" si="4"/>
        <v>0.25826042602777699</v>
      </c>
      <c r="P55" s="10">
        <f t="shared" si="5"/>
        <v>65.56</v>
      </c>
      <c r="Q55" s="13">
        <f t="shared" si="6"/>
        <v>10000000</v>
      </c>
      <c r="R55" s="9">
        <f t="shared" si="7"/>
        <v>999999999.99999976</v>
      </c>
      <c r="S55" s="12">
        <f t="shared" si="8"/>
        <v>2.0047287047209914E-2</v>
      </c>
      <c r="T55" s="12"/>
      <c r="U55" s="11">
        <v>38.585497732716902</v>
      </c>
      <c r="V55" s="9">
        <f t="shared" si="10"/>
        <v>38585.497732716904</v>
      </c>
      <c r="W55" s="9">
        <f t="shared" si="11"/>
        <v>1253741.1529900001</v>
      </c>
      <c r="X55" s="9">
        <f t="shared" si="9"/>
        <v>1215155.6552572832</v>
      </c>
      <c r="AG55" t="s">
        <v>68</v>
      </c>
      <c r="AH55">
        <v>1.55653121762344E-2</v>
      </c>
      <c r="AI55">
        <v>1.35203885825894E-2</v>
      </c>
      <c r="AJ55">
        <v>5.4743285810547803E-3</v>
      </c>
      <c r="AK55">
        <v>1.4499712834455499E-2</v>
      </c>
      <c r="AL55">
        <v>1.14152962733259E-2</v>
      </c>
      <c r="AM55">
        <v>1.0403553307323401E-2</v>
      </c>
      <c r="AN55">
        <v>1.23352824279535E-2</v>
      </c>
      <c r="AO55">
        <v>9.2767897676191008E-3</v>
      </c>
      <c r="AP55">
        <v>1.7560564961842901E-2</v>
      </c>
      <c r="AQ55">
        <v>1.6232602615557899E-2</v>
      </c>
      <c r="AR55">
        <v>4.0462478181471102E-3</v>
      </c>
      <c r="AS55">
        <v>9.5228551235241495E-3</v>
      </c>
      <c r="AT55">
        <v>1.3456089340038099E-2</v>
      </c>
      <c r="AU55">
        <v>2.3727045882063799E-2</v>
      </c>
      <c r="AV55">
        <v>7.4467042033031002E-3</v>
      </c>
      <c r="AW55">
        <v>7.82135022874271E-3</v>
      </c>
      <c r="AX55">
        <v>1.1000151160978799E-2</v>
      </c>
      <c r="AY55">
        <v>7.8052279908222702E-3</v>
      </c>
      <c r="AZ55">
        <v>4.2916691926047504E-3</v>
      </c>
      <c r="BA55">
        <v>1.1761530141476E-2</v>
      </c>
      <c r="BB55">
        <v>3.9405905049250799E-3</v>
      </c>
      <c r="BC55">
        <v>4.6632998439710398E-3</v>
      </c>
      <c r="BD55">
        <v>2.9876558621507801E-3</v>
      </c>
      <c r="BE55">
        <v>7.5325648188857798E-3</v>
      </c>
      <c r="BF55">
        <v>1.0450626021019699E-2</v>
      </c>
      <c r="BG55">
        <v>1.2834810089039601E-2</v>
      </c>
      <c r="BH55">
        <v>1.9040502657265399E-2</v>
      </c>
      <c r="BI55">
        <v>1.16716960602149E-2</v>
      </c>
      <c r="BJ55">
        <v>2.58799655979801E-3</v>
      </c>
      <c r="BK55">
        <v>1.25884954780863E-2</v>
      </c>
      <c r="BL55">
        <v>1.35044176482474E-2</v>
      </c>
      <c r="BM55">
        <v>2.2905853402402698E-2</v>
      </c>
      <c r="BN55">
        <v>3.0810546614908101E-2</v>
      </c>
      <c r="BO55">
        <v>5.9421417040248E-3</v>
      </c>
      <c r="BP55">
        <v>9.4821998048298401E-3</v>
      </c>
      <c r="BQ55">
        <v>1.3801891195474E-2</v>
      </c>
      <c r="BR55">
        <v>9.7858150410175797E-3</v>
      </c>
      <c r="BS55">
        <v>1.00118939260648E-2</v>
      </c>
      <c r="BT55">
        <v>1.7289584893767401E-2</v>
      </c>
      <c r="BU55">
        <v>9.3283632446476295E-3</v>
      </c>
      <c r="BV55">
        <v>1.3268301068112699E-2</v>
      </c>
      <c r="BW55">
        <v>8.3778272614092493E-3</v>
      </c>
      <c r="BX55">
        <v>8.6351187039546903E-3</v>
      </c>
      <c r="BY55">
        <v>1.2511688927311001E-2</v>
      </c>
      <c r="BZ55">
        <v>2.05360045249306E-3</v>
      </c>
      <c r="CA55">
        <v>-1.95316554614073E-4</v>
      </c>
      <c r="CB55">
        <v>7.3081938138676904E-3</v>
      </c>
      <c r="CC55">
        <v>9.9505454097053598E-3</v>
      </c>
      <c r="CD55">
        <v>1.10311477026189E-2</v>
      </c>
      <c r="CE55">
        <v>2.0201168704827799E-2</v>
      </c>
    </row>
    <row r="58" spans="1:83" x14ac:dyDescent="0.35">
      <c r="AH58" s="15">
        <f t="array" ref="AH58:CE58">TRANSPOSE(M6:M55)</f>
        <v>1.0000000000000002E-2</v>
      </c>
      <c r="AI58" s="15">
        <v>0.1</v>
      </c>
      <c r="AJ58" s="15">
        <v>0.01</v>
      </c>
      <c r="AK58" s="15">
        <v>0.01</v>
      </c>
      <c r="AL58" s="15">
        <v>0.01</v>
      </c>
      <c r="AM58" s="15">
        <v>0.01</v>
      </c>
      <c r="AN58" s="15">
        <v>0.01</v>
      </c>
      <c r="AO58" s="15">
        <v>0.01</v>
      </c>
      <c r="AP58" s="15">
        <v>0.01</v>
      </c>
      <c r="AQ58" s="15">
        <v>0.01</v>
      </c>
      <c r="AR58" s="15">
        <v>0.01</v>
      </c>
      <c r="AS58" s="15">
        <v>0.01</v>
      </c>
      <c r="AT58" s="15">
        <v>1.0000000000000002E-2</v>
      </c>
      <c r="AU58" s="15">
        <v>0.1</v>
      </c>
      <c r="AV58" s="15">
        <v>0.01</v>
      </c>
      <c r="AW58" s="15">
        <v>0.01</v>
      </c>
      <c r="AX58" s="15">
        <v>0.01</v>
      </c>
      <c r="AY58" s="15">
        <v>0.01</v>
      </c>
      <c r="AZ58" s="15">
        <v>0.01</v>
      </c>
      <c r="BA58" s="15">
        <v>0.01</v>
      </c>
      <c r="BB58" s="15">
        <v>0.01</v>
      </c>
      <c r="BC58" s="15">
        <v>0.01</v>
      </c>
      <c r="BD58" s="15">
        <v>0.01</v>
      </c>
      <c r="BE58" s="15">
        <v>0.01</v>
      </c>
      <c r="BF58" s="15">
        <v>0.01</v>
      </c>
      <c r="BG58" s="15">
        <v>0.01</v>
      </c>
      <c r="BH58" s="15">
        <v>0.01</v>
      </c>
      <c r="BI58" s="15">
        <v>0.01</v>
      </c>
      <c r="BJ58" s="15">
        <v>0.01</v>
      </c>
      <c r="BK58" s="15">
        <v>0.01</v>
      </c>
      <c r="BL58" s="15">
        <v>0.01</v>
      </c>
      <c r="BM58" s="15">
        <v>0.1</v>
      </c>
      <c r="BN58" s="15">
        <v>0.1</v>
      </c>
      <c r="BO58" s="15">
        <v>0.01</v>
      </c>
      <c r="BP58" s="15">
        <v>5.9999999999999637E-2</v>
      </c>
      <c r="BQ58" s="15">
        <v>0.01</v>
      </c>
      <c r="BR58" s="15">
        <v>0.1</v>
      </c>
      <c r="BS58" s="15">
        <v>0.01</v>
      </c>
      <c r="BT58" s="15">
        <v>0.01</v>
      </c>
      <c r="BU58" s="15">
        <v>0.01</v>
      </c>
      <c r="BV58" s="15">
        <v>0.01</v>
      </c>
      <c r="BW58" s="15">
        <v>0.01</v>
      </c>
      <c r="BX58" s="15">
        <v>0.01</v>
      </c>
      <c r="BY58" s="15">
        <v>0.01</v>
      </c>
      <c r="BZ58" s="15">
        <v>0.01</v>
      </c>
      <c r="CA58" s="15">
        <v>0.01</v>
      </c>
      <c r="CB58" s="15">
        <v>0.01</v>
      </c>
      <c r="CC58" s="15">
        <v>0.01</v>
      </c>
      <c r="CD58" s="15">
        <v>0.01</v>
      </c>
      <c r="CE58" s="1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Lang</dc:creator>
  <cp:lastModifiedBy>Christopher Lang</cp:lastModifiedBy>
  <dcterms:created xsi:type="dcterms:W3CDTF">2017-12-15T19:40:44Z</dcterms:created>
  <dcterms:modified xsi:type="dcterms:W3CDTF">2017-12-15T21:49:28Z</dcterms:modified>
</cp:coreProperties>
</file>