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SP32_FFT\"/>
    </mc:Choice>
  </mc:AlternateContent>
  <xr:revisionPtr revIDLastSave="0" documentId="13_ncr:1_{D1604F1D-8953-43AD-8EFC-1914CCBF4863}" xr6:coauthVersionLast="47" xr6:coauthVersionMax="47" xr10:uidLastSave="{00000000-0000-0000-0000-000000000000}"/>
  <bookViews>
    <workbookView xWindow="3120" yWindow="3120" windowWidth="387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B14" i="1" l="1"/>
  <c r="B11" i="1"/>
  <c r="C20" i="1" s="1"/>
  <c r="B13" i="1"/>
  <c r="B12" i="1"/>
  <c r="C76" i="1" l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D18" i="1" s="1"/>
  <c r="F18" i="1" s="1"/>
  <c r="E19" i="1" l="1"/>
  <c r="H18" i="1"/>
  <c r="F55" i="1"/>
  <c r="E56" i="1" s="1"/>
  <c r="F62" i="1"/>
  <c r="E63" i="1" s="1"/>
  <c r="F80" i="1"/>
  <c r="E81" i="1" s="1"/>
  <c r="H81" i="1" s="1"/>
  <c r="F71" i="1"/>
  <c r="E72" i="1" s="1"/>
  <c r="F20" i="1"/>
  <c r="E21" i="1" s="1"/>
  <c r="F78" i="1"/>
  <c r="E79" i="1" s="1"/>
  <c r="H79" i="1" s="1"/>
  <c r="F57" i="1"/>
  <c r="E58" i="1" s="1"/>
  <c r="F74" i="1"/>
  <c r="E75" i="1" s="1"/>
  <c r="F64" i="1"/>
  <c r="E65" i="1" s="1"/>
  <c r="H65" i="1" s="1"/>
  <c r="F56" i="1"/>
  <c r="E57" i="1" s="1"/>
  <c r="H57" i="1" s="1"/>
  <c r="F72" i="1"/>
  <c r="E73" i="1" s="1"/>
  <c r="F59" i="1"/>
  <c r="E60" i="1" s="1"/>
  <c r="F79" i="1"/>
  <c r="E80" i="1" s="1"/>
  <c r="H80" i="1" s="1"/>
  <c r="F67" i="1"/>
  <c r="E68" i="1" s="1"/>
  <c r="H68" i="1" s="1"/>
  <c r="F65" i="1"/>
  <c r="E66" i="1" s="1"/>
  <c r="F63" i="1"/>
  <c r="E64" i="1" s="1"/>
  <c r="H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F52" i="1"/>
  <c r="E53" i="1" s="1"/>
  <c r="H53" i="1" s="1"/>
  <c r="F19" i="1"/>
  <c r="E20" i="1" s="1"/>
  <c r="F58" i="1"/>
  <c r="E59" i="1" s="1"/>
  <c r="H59" i="1" s="1"/>
  <c r="F60" i="1"/>
  <c r="E61" i="1" s="1"/>
  <c r="H61" i="1" s="1"/>
  <c r="F61" i="1"/>
  <c r="E62" i="1" s="1"/>
  <c r="H62" i="1" s="1"/>
  <c r="F66" i="1"/>
  <c r="E67" i="1" s="1"/>
  <c r="F68" i="1"/>
  <c r="E69" i="1" s="1"/>
  <c r="H69" i="1" s="1"/>
  <c r="F69" i="1"/>
  <c r="E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F35" i="1"/>
  <c r="E36" i="1" s="1"/>
  <c r="F32" i="1"/>
  <c r="E33" i="1" s="1"/>
  <c r="F48" i="1"/>
  <c r="E49" i="1" s="1"/>
  <c r="F22" i="1"/>
  <c r="E23" i="1" s="1"/>
  <c r="F23" i="1"/>
  <c r="E24" i="1" s="1"/>
  <c r="H24" i="1" s="1"/>
  <c r="F26" i="1"/>
  <c r="E27" i="1" s="1"/>
  <c r="F24" i="1"/>
  <c r="E25" i="1" s="1"/>
  <c r="F30" i="1"/>
  <c r="E31" i="1" s="1"/>
  <c r="H31" i="1" s="1"/>
  <c r="F31" i="1"/>
  <c r="E32" i="1" s="1"/>
  <c r="F28" i="1"/>
  <c r="E29" i="1" s="1"/>
  <c r="F33" i="1"/>
  <c r="E34" i="1" s="1"/>
  <c r="H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H28" i="1" s="1"/>
  <c r="F36" i="1"/>
  <c r="E37" i="1" s="1"/>
  <c r="H37" i="1" s="1"/>
  <c r="F41" i="1"/>
  <c r="E42" i="1" s="1"/>
  <c r="F42" i="1"/>
  <c r="E43" i="1" s="1"/>
  <c r="H43" i="1" s="1"/>
  <c r="F43" i="1"/>
  <c r="E44" i="1" s="1"/>
  <c r="F44" i="1"/>
  <c r="E45" i="1" s="1"/>
  <c r="F45" i="1"/>
  <c r="E46" i="1" s="1"/>
  <c r="H46" i="1" s="1"/>
  <c r="F46" i="1"/>
  <c r="E47" i="1" s="1"/>
  <c r="H27" i="1" l="1"/>
  <c r="H30" i="1"/>
  <c r="H22" i="1"/>
  <c r="H21" i="1"/>
  <c r="H29" i="1"/>
  <c r="H44" i="1"/>
  <c r="H41" i="1"/>
  <c r="H40" i="1"/>
  <c r="H60" i="1"/>
  <c r="H72" i="1"/>
  <c r="H67" i="1"/>
  <c r="H49" i="1"/>
  <c r="H73" i="1"/>
  <c r="H33" i="1"/>
  <c r="H78" i="1"/>
  <c r="H63" i="1"/>
  <c r="H42" i="1"/>
  <c r="H32" i="1"/>
  <c r="H36" i="1"/>
  <c r="H77" i="1"/>
  <c r="H76" i="1"/>
  <c r="H56" i="1"/>
  <c r="H50" i="1"/>
  <c r="H75" i="1"/>
  <c r="H45" i="1"/>
  <c r="H47" i="1"/>
  <c r="H38" i="1"/>
  <c r="H70" i="1"/>
  <c r="H54" i="1"/>
  <c r="H66" i="1"/>
  <c r="H58" i="1"/>
  <c r="H23" i="1"/>
  <c r="H20" i="1"/>
  <c r="H26" i="1"/>
  <c r="H25" i="1"/>
  <c r="H19" i="1"/>
</calcChain>
</file>

<file path=xl/sharedStrings.xml><?xml version="1.0" encoding="utf-8"?>
<sst xmlns="http://schemas.openxmlformats.org/spreadsheetml/2006/main" count="32" uniqueCount="28">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</sst>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" fontId="0" fillId="0" borderId="0" xfId="0" applyNumberFormat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H33" sqref="H18:H33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8" max="8" width="55.140625" customWidth="1"/>
  </cols>
  <sheetData>
    <row r="1" spans="1:8" ht="23.25" x14ac:dyDescent="0.35">
      <c r="A1" s="1" t="s">
        <v>21</v>
      </c>
    </row>
    <row r="2" spans="1:8" ht="15" customHeight="1" x14ac:dyDescent="0.25">
      <c r="A2" t="s">
        <v>24</v>
      </c>
    </row>
    <row r="3" spans="1:8" ht="15" customHeight="1" x14ac:dyDescent="0.25">
      <c r="A3" t="s">
        <v>25</v>
      </c>
    </row>
    <row r="4" spans="1:8" ht="15.75" thickBot="1" x14ac:dyDescent="0.3"/>
    <row r="5" spans="1:8" x14ac:dyDescent="0.25">
      <c r="A5" t="s">
        <v>0</v>
      </c>
      <c r="B5" s="2">
        <v>40000</v>
      </c>
      <c r="C5" t="s">
        <v>1</v>
      </c>
      <c r="D5" t="s">
        <v>3</v>
      </c>
    </row>
    <row r="6" spans="1:8" x14ac:dyDescent="0.25">
      <c r="A6" t="s">
        <v>9</v>
      </c>
      <c r="B6" s="3">
        <v>20</v>
      </c>
      <c r="C6" t="s">
        <v>1</v>
      </c>
      <c r="D6" t="s">
        <v>11</v>
      </c>
    </row>
    <row r="7" spans="1:8" x14ac:dyDescent="0.25">
      <c r="A7" t="s">
        <v>17</v>
      </c>
      <c r="B7" s="3">
        <v>3000</v>
      </c>
      <c r="C7" t="s">
        <v>1</v>
      </c>
      <c r="D7" t="s">
        <v>26</v>
      </c>
    </row>
    <row r="8" spans="1:8" x14ac:dyDescent="0.25">
      <c r="A8" t="s">
        <v>6</v>
      </c>
      <c r="B8" s="3">
        <v>1024</v>
      </c>
      <c r="D8" t="s">
        <v>18</v>
      </c>
    </row>
    <row r="9" spans="1:8" ht="15.75" thickBot="1" x14ac:dyDescent="0.3">
      <c r="A9" t="s">
        <v>7</v>
      </c>
      <c r="B9" s="4">
        <v>16</v>
      </c>
      <c r="D9" t="s">
        <v>8</v>
      </c>
    </row>
    <row r="11" spans="1:8" x14ac:dyDescent="0.25">
      <c r="A11" t="s">
        <v>10</v>
      </c>
      <c r="B11">
        <f>POWER(B7/B6,1/(B9-1))</f>
        <v>1.3966022925346813</v>
      </c>
      <c r="D11" t="s">
        <v>23</v>
      </c>
    </row>
    <row r="12" spans="1:8" x14ac:dyDescent="0.25">
      <c r="A12" t="s">
        <v>2</v>
      </c>
      <c r="B12">
        <f>B5/2</f>
        <v>20000</v>
      </c>
      <c r="C12" t="s">
        <v>1</v>
      </c>
      <c r="D12" t="s">
        <v>19</v>
      </c>
    </row>
    <row r="13" spans="1:8" x14ac:dyDescent="0.25">
      <c r="A13" t="s">
        <v>12</v>
      </c>
      <c r="B13">
        <f>B5/B8</f>
        <v>39.0625</v>
      </c>
      <c r="C13" t="s">
        <v>1</v>
      </c>
      <c r="D13" t="s">
        <v>4</v>
      </c>
    </row>
    <row r="14" spans="1:8" x14ac:dyDescent="0.25">
      <c r="A14" t="s">
        <v>5</v>
      </c>
      <c r="B14">
        <f>B8/2-1</f>
        <v>511</v>
      </c>
      <c r="D14" t="s">
        <v>20</v>
      </c>
    </row>
    <row r="16" spans="1:8" ht="15.75" thickBot="1" x14ac:dyDescent="0.3">
      <c r="H16" s="17" t="s">
        <v>27</v>
      </c>
    </row>
    <row r="17" spans="2:8" ht="15.75" thickBot="1" x14ac:dyDescent="0.3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3kHz top band</v>
      </c>
    </row>
    <row r="18" spans="2:8" x14ac:dyDescent="0.25">
      <c r="B18" s="14">
        <v>0</v>
      </c>
      <c r="C18" s="15">
        <f t="shared" ref="C18:C81" si="0">$B$6*POWER($B$11,B18)</f>
        <v>20</v>
      </c>
      <c r="D18" s="15">
        <f t="shared" ref="D18:D81" si="1">C18/$B$13</f>
        <v>0.51200000000000001</v>
      </c>
      <c r="E18" s="15">
        <v>0</v>
      </c>
      <c r="F18" s="16">
        <f>((D19-D18)/2)+D18</f>
        <v>0.6135301868888785</v>
      </c>
      <c r="H18" s="19" t="str">
        <f>"      if (i&lt;="&amp;ROUND(F18,0)&amp;" )           bandValues["&amp;B18&amp;"]  += (int)vReal[i];"</f>
        <v xml:space="preserve">      if (i&lt;=1 )           bandValues[0]  += (int)vReal[i];</v>
      </c>
    </row>
    <row r="19" spans="2:8" x14ac:dyDescent="0.25">
      <c r="B19" s="7">
        <v>1</v>
      </c>
      <c r="C19" s="13">
        <f t="shared" si="0"/>
        <v>27.932045850693626</v>
      </c>
      <c r="D19" s="13">
        <f t="shared" si="1"/>
        <v>0.71506037377775689</v>
      </c>
      <c r="E19" s="13">
        <f>F18</f>
        <v>0.6135301868888785</v>
      </c>
      <c r="F19" s="5">
        <f>((D20-D19)/2)+D19</f>
        <v>0.85685766554823906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(i&gt;1   &amp;&amp; i&lt;=1  ) bandValues[1]  += (int)vReal[i];</v>
      </c>
    </row>
    <row r="20" spans="2:8" x14ac:dyDescent="0.25">
      <c r="B20" s="7">
        <v>2</v>
      </c>
      <c r="C20" s="13">
        <f t="shared" si="0"/>
        <v>39.009959270262549</v>
      </c>
      <c r="D20" s="13">
        <f t="shared" si="1"/>
        <v>0.99865495731872123</v>
      </c>
      <c r="E20" s="13">
        <f t="shared" ref="E20:E81" si="2">F19</f>
        <v>0.85685766554823906</v>
      </c>
      <c r="F20" s="5">
        <f t="shared" ref="F20:F81" si="3">((D21-D20)/2)+D20</f>
        <v>1.1966893800805858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(i&gt;1   &amp;&amp; i&lt;=1  ) bandValues[2]  += (int)vReal[i];</v>
      </c>
    </row>
    <row r="21" spans="2:8" x14ac:dyDescent="0.25">
      <c r="B21" s="7">
        <v>3</v>
      </c>
      <c r="C21" s="13">
        <f t="shared" si="0"/>
        <v>54.481398548533221</v>
      </c>
      <c r="D21" s="13">
        <f t="shared" si="1"/>
        <v>1.3947238028424505</v>
      </c>
      <c r="E21" s="13">
        <f t="shared" si="2"/>
        <v>1.1966893800805858</v>
      </c>
      <c r="F21" s="5">
        <f t="shared" si="3"/>
        <v>1.6712991316724528</v>
      </c>
      <c r="H21" s="19" t="str">
        <f t="shared" si="4"/>
        <v xml:space="preserve">      if (i&gt;1   &amp;&amp; i&lt;=2  ) bandValues[3]  += (int)vReal[i];</v>
      </c>
    </row>
    <row r="22" spans="2:8" x14ac:dyDescent="0.25">
      <c r="B22" s="7">
        <v>4</v>
      </c>
      <c r="C22" s="13">
        <f t="shared" si="0"/>
        <v>76.088846113377144</v>
      </c>
      <c r="D22" s="13">
        <f t="shared" si="1"/>
        <v>1.9478744605024549</v>
      </c>
      <c r="E22" s="13">
        <f t="shared" si="2"/>
        <v>1.6712991316724528</v>
      </c>
      <c r="F22" s="5">
        <f t="shared" si="3"/>
        <v>2.3341401988049695</v>
      </c>
      <c r="H22" s="19" t="str">
        <f t="shared" si="4"/>
        <v xml:space="preserve">      if (i&gt;2   &amp;&amp; i&lt;=2  ) bandValues[4]  += (int)vReal[i];</v>
      </c>
    </row>
    <row r="23" spans="2:8" x14ac:dyDescent="0.25">
      <c r="B23" s="7">
        <v>5</v>
      </c>
      <c r="C23" s="13">
        <f t="shared" si="0"/>
        <v>106.26585691826109</v>
      </c>
      <c r="D23" s="13">
        <f t="shared" si="1"/>
        <v>2.720405937107484</v>
      </c>
      <c r="E23" s="13">
        <f t="shared" si="2"/>
        <v>2.3341401988049695</v>
      </c>
      <c r="F23" s="5">
        <f t="shared" si="3"/>
        <v>3.2598655527483769</v>
      </c>
      <c r="H23" s="19" t="str">
        <f t="shared" si="4"/>
        <v xml:space="preserve">      if (i&gt;2   &amp;&amp; i&lt;=3  ) bandValues[5]  += (int)vReal[i];</v>
      </c>
    </row>
    <row r="24" spans="2:8" x14ac:dyDescent="0.25">
      <c r="B24" s="7">
        <v>6</v>
      </c>
      <c r="C24" s="13">
        <f t="shared" si="0"/>
        <v>148.41113939020585</v>
      </c>
      <c r="D24" s="13">
        <f t="shared" si="1"/>
        <v>3.7993251683892697</v>
      </c>
      <c r="E24" s="13">
        <f t="shared" si="2"/>
        <v>3.2598655527483769</v>
      </c>
      <c r="F24" s="5">
        <f t="shared" si="3"/>
        <v>4.5527357043232195</v>
      </c>
      <c r="H24" s="19" t="str">
        <f t="shared" si="4"/>
        <v xml:space="preserve">      if (i&gt;3   &amp;&amp; i&lt;=5  ) bandValues[6]  += (int)vReal[i];</v>
      </c>
    </row>
    <row r="25" spans="2:8" x14ac:dyDescent="0.25">
      <c r="B25" s="7">
        <v>7</v>
      </c>
      <c r="C25" s="13">
        <f t="shared" si="0"/>
        <v>207.27133751004567</v>
      </c>
      <c r="D25" s="13">
        <f t="shared" si="1"/>
        <v>5.3061462402571689</v>
      </c>
      <c r="E25" s="13">
        <f t="shared" si="2"/>
        <v>4.5527357043232195</v>
      </c>
      <c r="F25" s="5">
        <f t="shared" si="3"/>
        <v>6.3583611219623055</v>
      </c>
      <c r="H25" s="19" t="str">
        <f t="shared" si="4"/>
        <v xml:space="preserve">      if (i&gt;5   &amp;&amp; i&lt;=6  ) bandValues[7]  += (int)vReal[i];</v>
      </c>
    </row>
    <row r="26" spans="2:8" x14ac:dyDescent="0.25">
      <c r="B26" s="7">
        <v>8</v>
      </c>
      <c r="C26" s="13">
        <f t="shared" si="0"/>
        <v>289.47562514325944</v>
      </c>
      <c r="D26" s="13">
        <f t="shared" si="1"/>
        <v>7.4105760036674413</v>
      </c>
      <c r="E26" s="13">
        <f t="shared" si="2"/>
        <v>6.3583611219623055</v>
      </c>
      <c r="F26" s="5">
        <f t="shared" si="3"/>
        <v>8.8801017196959418</v>
      </c>
      <c r="H26" s="19" t="str">
        <f t="shared" si="4"/>
        <v xml:space="preserve">      if (i&gt;6   &amp;&amp; i&lt;=9  ) bandValues[8]  += (int)vReal[i];</v>
      </c>
    </row>
    <row r="27" spans="2:8" x14ac:dyDescent="0.25">
      <c r="B27" s="7">
        <v>9</v>
      </c>
      <c r="C27" s="13">
        <f t="shared" si="0"/>
        <v>404.28232170798606</v>
      </c>
      <c r="D27" s="13">
        <f t="shared" si="1"/>
        <v>10.349627435724443</v>
      </c>
      <c r="E27" s="13">
        <f t="shared" si="2"/>
        <v>8.8801017196959418</v>
      </c>
      <c r="F27" s="5">
        <f t="shared" si="3"/>
        <v>12.401970419668519</v>
      </c>
      <c r="H27" s="19" t="str">
        <f t="shared" si="4"/>
        <v xml:space="preserve">      if (i&gt;9   &amp;&amp; i&lt;=12  ) bandValues[9]  += (int)vReal[i];</v>
      </c>
    </row>
    <row r="28" spans="2:8" x14ac:dyDescent="0.25">
      <c r="B28" s="7">
        <v>10</v>
      </c>
      <c r="C28" s="13">
        <f t="shared" si="0"/>
        <v>564.62161732861694</v>
      </c>
      <c r="D28" s="13">
        <f t="shared" si="1"/>
        <v>14.454313403612593</v>
      </c>
      <c r="E28" s="13">
        <f t="shared" si="2"/>
        <v>12.401970419668519</v>
      </c>
      <c r="F28" s="5">
        <f t="shared" si="3"/>
        <v>17.320620320056356</v>
      </c>
      <c r="H28" s="19" t="str">
        <f t="shared" si="4"/>
        <v xml:space="preserve">      if (i&gt;12   &amp;&amp; i&lt;=17  ) bandValues[10]  += (int)vReal[i];</v>
      </c>
    </row>
    <row r="29" spans="2:8" x14ac:dyDescent="0.25">
      <c r="B29" s="7">
        <v>11</v>
      </c>
      <c r="C29" s="13">
        <f t="shared" si="0"/>
        <v>788.55184517578596</v>
      </c>
      <c r="D29" s="13">
        <f t="shared" si="1"/>
        <v>20.186927236500122</v>
      </c>
      <c r="E29" s="13">
        <f t="shared" si="2"/>
        <v>17.320620320056356</v>
      </c>
      <c r="F29" s="5">
        <f t="shared" si="3"/>
        <v>24.190018047113494</v>
      </c>
      <c r="H29" s="19" t="str">
        <f t="shared" si="4"/>
        <v xml:space="preserve">      if (i&gt;17   &amp;&amp; i&lt;=24  ) bandValues[11]  += (int)vReal[i];</v>
      </c>
    </row>
    <row r="30" spans="2:8" x14ac:dyDescent="0.25">
      <c r="B30" s="7">
        <v>12</v>
      </c>
      <c r="C30" s="13">
        <f t="shared" si="0"/>
        <v>1101.2933147549556</v>
      </c>
      <c r="D30" s="13">
        <f t="shared" si="1"/>
        <v>28.193108857726866</v>
      </c>
      <c r="E30" s="13">
        <f t="shared" si="2"/>
        <v>24.190018047113494</v>
      </c>
      <c r="F30" s="5">
        <f t="shared" si="3"/>
        <v>33.783834661054016</v>
      </c>
      <c r="H30" s="19" t="str">
        <f t="shared" si="4"/>
        <v xml:space="preserve">      if (i&gt;24   &amp;&amp; i&lt;=34  ) bandValues[12]  += (int)vReal[i];</v>
      </c>
    </row>
    <row r="31" spans="2:8" x14ac:dyDescent="0.25">
      <c r="B31" s="7">
        <v>13</v>
      </c>
      <c r="C31" s="13">
        <f t="shared" si="0"/>
        <v>1538.0687681398895</v>
      </c>
      <c r="D31" s="13">
        <f t="shared" si="1"/>
        <v>39.374560464381169</v>
      </c>
      <c r="E31" s="13">
        <f t="shared" si="2"/>
        <v>33.783834661054016</v>
      </c>
      <c r="F31" s="5">
        <f t="shared" si="3"/>
        <v>47.182580938240662</v>
      </c>
      <c r="H31" s="19" t="str">
        <f t="shared" si="4"/>
        <v xml:space="preserve">      if (i&gt;34   &amp;&amp; i&lt;=47  ) bandValues[13]  += (int)vReal[i];</v>
      </c>
    </row>
    <row r="32" spans="2:8" x14ac:dyDescent="0.25">
      <c r="B32" s="7">
        <v>14</v>
      </c>
      <c r="C32" s="13">
        <f t="shared" si="0"/>
        <v>2148.0703676601624</v>
      </c>
      <c r="D32" s="13">
        <f t="shared" si="1"/>
        <v>54.990601412100162</v>
      </c>
      <c r="E32" s="13">
        <f t="shared" si="2"/>
        <v>47.182580938240662</v>
      </c>
      <c r="F32" s="5">
        <f t="shared" si="3"/>
        <v>65.895300706050079</v>
      </c>
      <c r="H32" s="19" t="str">
        <f t="shared" si="4"/>
        <v xml:space="preserve">      if (i&gt;47   &amp;&amp; i&lt;=66  ) bandValues[14]  += (int)vReal[i];</v>
      </c>
    </row>
    <row r="33" spans="2:8" x14ac:dyDescent="0.25">
      <c r="B33" s="7">
        <v>15</v>
      </c>
      <c r="C33" s="13">
        <f t="shared" si="0"/>
        <v>2999.9999999999991</v>
      </c>
      <c r="D33" s="13">
        <f t="shared" si="1"/>
        <v>76.799999999999983</v>
      </c>
      <c r="E33" s="13">
        <f t="shared" si="2"/>
        <v>65.895300706050079</v>
      </c>
      <c r="F33" s="5">
        <f t="shared" si="3"/>
        <v>92.029528033331729</v>
      </c>
      <c r="H33" s="19" t="str">
        <f t="shared" si="4"/>
        <v xml:space="preserve">      if (i&gt;66             ) bandValues[15]  += (int)vReal[i];</v>
      </c>
    </row>
    <row r="34" spans="2:8" x14ac:dyDescent="0.25">
      <c r="B34" s="7">
        <v>16</v>
      </c>
      <c r="C34" s="13">
        <f t="shared" si="0"/>
        <v>4189.8068776040427</v>
      </c>
      <c r="D34" s="13">
        <f t="shared" si="1"/>
        <v>107.25905606666349</v>
      </c>
      <c r="E34" s="13">
        <f t="shared" si="2"/>
        <v>92.029528033331729</v>
      </c>
      <c r="F34" s="5">
        <f t="shared" si="3"/>
        <v>128.52864983223583</v>
      </c>
      <c r="H34" s="19" t="str">
        <f t="shared" si="4"/>
        <v/>
      </c>
    </row>
    <row r="35" spans="2:8" x14ac:dyDescent="0.25">
      <c r="B35" s="7">
        <v>17</v>
      </c>
      <c r="C35" s="13">
        <f t="shared" si="0"/>
        <v>5851.493890539381</v>
      </c>
      <c r="D35" s="13">
        <f t="shared" si="1"/>
        <v>149.79824359780815</v>
      </c>
      <c r="E35" s="13">
        <f t="shared" si="2"/>
        <v>128.52864983223583</v>
      </c>
      <c r="F35" s="5">
        <f t="shared" si="3"/>
        <v>179.50340701208782</v>
      </c>
      <c r="H35" s="19" t="str">
        <f t="shared" si="4"/>
        <v/>
      </c>
    </row>
    <row r="36" spans="2:8" x14ac:dyDescent="0.25">
      <c r="B36" s="7">
        <v>18</v>
      </c>
      <c r="C36" s="13">
        <f t="shared" si="0"/>
        <v>8172.2097822799797</v>
      </c>
      <c r="D36" s="13">
        <f t="shared" si="1"/>
        <v>209.20857042636749</v>
      </c>
      <c r="E36" s="13">
        <f t="shared" si="2"/>
        <v>179.50340701208782</v>
      </c>
      <c r="F36" s="5">
        <f t="shared" si="3"/>
        <v>250.69486975086781</v>
      </c>
      <c r="H36" s="19" t="str">
        <f t="shared" si="4"/>
        <v/>
      </c>
    </row>
    <row r="37" spans="2:8" x14ac:dyDescent="0.25">
      <c r="B37" s="7">
        <v>19</v>
      </c>
      <c r="C37" s="13">
        <f t="shared" si="0"/>
        <v>11413.326917006569</v>
      </c>
      <c r="D37" s="13">
        <f t="shared" si="1"/>
        <v>292.18116907536813</v>
      </c>
      <c r="E37" s="13">
        <f t="shared" si="2"/>
        <v>250.69486975086781</v>
      </c>
      <c r="F37" s="5">
        <f t="shared" si="3"/>
        <v>350.12102982074532</v>
      </c>
      <c r="H37" s="19" t="str">
        <f t="shared" si="4"/>
        <v/>
      </c>
    </row>
    <row r="38" spans="2:8" x14ac:dyDescent="0.25">
      <c r="B38" s="7">
        <v>20</v>
      </c>
      <c r="C38" s="13">
        <f t="shared" si="0"/>
        <v>15939.878537739158</v>
      </c>
      <c r="D38" s="13">
        <f t="shared" si="1"/>
        <v>408.06089056612245</v>
      </c>
      <c r="E38" s="13">
        <f t="shared" si="2"/>
        <v>350.12102982074532</v>
      </c>
      <c r="F38" s="5">
        <f t="shared" si="3"/>
        <v>488.97983291225637</v>
      </c>
      <c r="H38" s="19" t="str">
        <f t="shared" si="4"/>
        <v/>
      </c>
    </row>
    <row r="39" spans="2:8" x14ac:dyDescent="0.25">
      <c r="B39" s="7">
        <v>21</v>
      </c>
      <c r="C39" s="13">
        <f t="shared" si="0"/>
        <v>22261.670908530872</v>
      </c>
      <c r="D39" s="13">
        <f t="shared" si="1"/>
        <v>569.89877525839029</v>
      </c>
      <c r="E39" s="13">
        <f t="shared" si="2"/>
        <v>488.97983291225637</v>
      </c>
      <c r="F39" s="5">
        <f t="shared" si="3"/>
        <v>682.91035564848266</v>
      </c>
      <c r="H39" s="19" t="str">
        <f t="shared" si="4"/>
        <v/>
      </c>
    </row>
    <row r="40" spans="2:8" x14ac:dyDescent="0.25">
      <c r="B40" s="7">
        <v>22</v>
      </c>
      <c r="C40" s="13">
        <f t="shared" si="0"/>
        <v>31090.700626506838</v>
      </c>
      <c r="D40" s="13">
        <f t="shared" si="1"/>
        <v>795.92193603857504</v>
      </c>
      <c r="E40" s="13">
        <f t="shared" si="2"/>
        <v>682.91035564848266</v>
      </c>
      <c r="F40" s="5">
        <f t="shared" si="3"/>
        <v>953.75416829434539</v>
      </c>
      <c r="H40" s="19" t="str">
        <f t="shared" si="4"/>
        <v/>
      </c>
    </row>
    <row r="41" spans="2:8" x14ac:dyDescent="0.25">
      <c r="B41" s="7">
        <v>23</v>
      </c>
      <c r="C41" s="13">
        <f t="shared" si="0"/>
        <v>43421.343771488901</v>
      </c>
      <c r="D41" s="13">
        <f t="shared" si="1"/>
        <v>1111.5864005501157</v>
      </c>
      <c r="E41" s="13">
        <f t="shared" si="2"/>
        <v>953.75416829434539</v>
      </c>
      <c r="F41" s="5">
        <f t="shared" si="3"/>
        <v>1332.015257954391</v>
      </c>
      <c r="H41" s="19" t="str">
        <f t="shared" si="4"/>
        <v/>
      </c>
    </row>
    <row r="42" spans="2:8" x14ac:dyDescent="0.25">
      <c r="B42" s="7">
        <v>24</v>
      </c>
      <c r="C42" s="13">
        <f t="shared" si="0"/>
        <v>60642.348256197904</v>
      </c>
      <c r="D42" s="13">
        <f t="shared" si="1"/>
        <v>1552.4441153586663</v>
      </c>
      <c r="E42" s="13">
        <f t="shared" si="2"/>
        <v>1332.015257954391</v>
      </c>
      <c r="F42" s="5">
        <f t="shared" si="3"/>
        <v>1860.2955629502771</v>
      </c>
      <c r="H42" s="19" t="str">
        <f t="shared" si="4"/>
        <v/>
      </c>
    </row>
    <row r="43" spans="2:8" x14ac:dyDescent="0.25">
      <c r="B43" s="7">
        <v>25</v>
      </c>
      <c r="C43" s="13">
        <f t="shared" si="0"/>
        <v>84693.242599292498</v>
      </c>
      <c r="D43" s="13">
        <f t="shared" si="1"/>
        <v>2168.147010541888</v>
      </c>
      <c r="E43" s="13">
        <f t="shared" si="2"/>
        <v>1860.2955629502771</v>
      </c>
      <c r="F43" s="5">
        <f t="shared" si="3"/>
        <v>2598.0930480084526</v>
      </c>
      <c r="H43" s="19" t="str">
        <f t="shared" si="4"/>
        <v/>
      </c>
    </row>
    <row r="44" spans="2:8" x14ac:dyDescent="0.25">
      <c r="B44" s="7">
        <v>26</v>
      </c>
      <c r="C44" s="13">
        <f t="shared" si="0"/>
        <v>118282.77677636784</v>
      </c>
      <c r="D44" s="13">
        <f t="shared" si="1"/>
        <v>3028.0390854750167</v>
      </c>
      <c r="E44" s="13">
        <f t="shared" si="2"/>
        <v>2598.0930480084526</v>
      </c>
      <c r="F44" s="5">
        <f t="shared" si="3"/>
        <v>3628.5027070670226</v>
      </c>
      <c r="H44" s="19" t="str">
        <f t="shared" si="4"/>
        <v/>
      </c>
    </row>
    <row r="45" spans="2:8" x14ac:dyDescent="0.25">
      <c r="B45" s="7">
        <v>27</v>
      </c>
      <c r="C45" s="13">
        <f t="shared" si="0"/>
        <v>165193.9972132433</v>
      </c>
      <c r="D45" s="13">
        <f t="shared" si="1"/>
        <v>4228.9663286590285</v>
      </c>
      <c r="E45" s="13">
        <f t="shared" si="2"/>
        <v>3628.5027070670226</v>
      </c>
      <c r="F45" s="5">
        <f t="shared" si="3"/>
        <v>5067.5751991581001</v>
      </c>
      <c r="H45" s="19" t="str">
        <f t="shared" si="4"/>
        <v/>
      </c>
    </row>
    <row r="46" spans="2:8" x14ac:dyDescent="0.25">
      <c r="B46" s="7">
        <v>28</v>
      </c>
      <c r="C46" s="13">
        <f t="shared" si="0"/>
        <v>230710.31522098332</v>
      </c>
      <c r="D46" s="13">
        <f t="shared" si="1"/>
        <v>5906.1840696571726</v>
      </c>
      <c r="E46" s="13">
        <f t="shared" si="2"/>
        <v>5067.5751991581001</v>
      </c>
      <c r="F46" s="5">
        <f t="shared" si="3"/>
        <v>7077.3871407360975</v>
      </c>
      <c r="H46" s="19" t="str">
        <f t="shared" si="4"/>
        <v/>
      </c>
    </row>
    <row r="47" spans="2:8" x14ac:dyDescent="0.25">
      <c r="B47" s="7">
        <v>29</v>
      </c>
      <c r="C47" s="13">
        <f t="shared" si="0"/>
        <v>322210.55514902429</v>
      </c>
      <c r="D47" s="13">
        <f t="shared" si="1"/>
        <v>8248.5902118150225</v>
      </c>
      <c r="E47" s="13">
        <f t="shared" si="2"/>
        <v>7077.3871407360975</v>
      </c>
      <c r="F47" s="5">
        <f t="shared" si="3"/>
        <v>9884.2951059075076</v>
      </c>
      <c r="H47" s="19" t="str">
        <f t="shared" si="4"/>
        <v/>
      </c>
    </row>
    <row r="48" spans="2:8" x14ac:dyDescent="0.25">
      <c r="B48" s="7">
        <v>30</v>
      </c>
      <c r="C48" s="13">
        <f t="shared" si="0"/>
        <v>449999.99999999971</v>
      </c>
      <c r="D48" s="13">
        <f t="shared" si="1"/>
        <v>11519.999999999993</v>
      </c>
      <c r="E48" s="13">
        <f t="shared" si="2"/>
        <v>9884.2951059075076</v>
      </c>
      <c r="F48" s="5">
        <f t="shared" si="3"/>
        <v>13804.429204999755</v>
      </c>
      <c r="H48" s="19" t="str">
        <f t="shared" si="4"/>
        <v/>
      </c>
    </row>
    <row r="49" spans="2:8" x14ac:dyDescent="0.25">
      <c r="B49" s="7">
        <v>31</v>
      </c>
      <c r="C49" s="13">
        <f t="shared" si="0"/>
        <v>628471.03164060612</v>
      </c>
      <c r="D49" s="13">
        <f t="shared" si="1"/>
        <v>16088.858409999517</v>
      </c>
      <c r="E49" s="13">
        <f t="shared" si="2"/>
        <v>13804.429204999755</v>
      </c>
      <c r="F49" s="5">
        <f t="shared" si="3"/>
        <v>19279.297474835366</v>
      </c>
      <c r="H49" s="19" t="str">
        <f t="shared" si="4"/>
        <v/>
      </c>
    </row>
    <row r="50" spans="2:8" x14ac:dyDescent="0.25">
      <c r="B50" s="7">
        <v>32</v>
      </c>
      <c r="C50" s="13">
        <f t="shared" si="0"/>
        <v>877724.08358090674</v>
      </c>
      <c r="D50" s="13">
        <f t="shared" si="1"/>
        <v>22469.736539671212</v>
      </c>
      <c r="E50" s="13">
        <f t="shared" si="2"/>
        <v>19279.297474835366</v>
      </c>
      <c r="F50" s="5">
        <f t="shared" si="3"/>
        <v>26925.511051813162</v>
      </c>
      <c r="H50" s="19" t="str">
        <f t="shared" si="4"/>
        <v/>
      </c>
    </row>
    <row r="51" spans="2:8" x14ac:dyDescent="0.25">
      <c r="B51" s="7">
        <v>33</v>
      </c>
      <c r="C51" s="13">
        <f t="shared" si="0"/>
        <v>1225831.4673419965</v>
      </c>
      <c r="D51" s="13">
        <f t="shared" si="1"/>
        <v>31381.285563955109</v>
      </c>
      <c r="E51" s="13">
        <f t="shared" si="2"/>
        <v>26925.511051813162</v>
      </c>
      <c r="F51" s="5">
        <f t="shared" si="3"/>
        <v>37604.230462630156</v>
      </c>
      <c r="H51" s="19" t="str">
        <f t="shared" si="4"/>
        <v/>
      </c>
    </row>
    <row r="52" spans="2:8" x14ac:dyDescent="0.25">
      <c r="B52" s="7">
        <v>34</v>
      </c>
      <c r="C52" s="13">
        <f t="shared" si="0"/>
        <v>1711999.0375509846</v>
      </c>
      <c r="D52" s="13">
        <f t="shared" si="1"/>
        <v>43827.175361305206</v>
      </c>
      <c r="E52" s="13">
        <f t="shared" si="2"/>
        <v>37604.230462630156</v>
      </c>
      <c r="F52" s="5">
        <f t="shared" si="3"/>
        <v>52518.154473111776</v>
      </c>
      <c r="H52" s="19" t="str">
        <f t="shared" si="4"/>
        <v/>
      </c>
    </row>
    <row r="53" spans="2:8" x14ac:dyDescent="0.25">
      <c r="B53" s="7">
        <v>35</v>
      </c>
      <c r="C53" s="13">
        <f t="shared" si="0"/>
        <v>2390981.7806608733</v>
      </c>
      <c r="D53" s="13">
        <f t="shared" si="1"/>
        <v>61209.133584918352</v>
      </c>
      <c r="E53" s="13">
        <f t="shared" si="2"/>
        <v>52518.154473111776</v>
      </c>
      <c r="F53" s="5">
        <f t="shared" si="3"/>
        <v>73346.974936838436</v>
      </c>
      <c r="H53" s="19" t="str">
        <f t="shared" si="4"/>
        <v/>
      </c>
    </row>
    <row r="54" spans="2:8" x14ac:dyDescent="0.25">
      <c r="B54" s="7">
        <v>36</v>
      </c>
      <c r="C54" s="13">
        <f t="shared" si="0"/>
        <v>3339250.6362796295</v>
      </c>
      <c r="D54" s="13">
        <f t="shared" si="1"/>
        <v>85484.81628875852</v>
      </c>
      <c r="E54" s="13">
        <f t="shared" si="2"/>
        <v>73346.974936838436</v>
      </c>
      <c r="F54" s="5">
        <f t="shared" si="3"/>
        <v>102436.55334727238</v>
      </c>
      <c r="H54" s="19" t="str">
        <f t="shared" si="4"/>
        <v/>
      </c>
    </row>
    <row r="55" spans="2:8" x14ac:dyDescent="0.25">
      <c r="B55" s="7">
        <v>37</v>
      </c>
      <c r="C55" s="13">
        <f t="shared" si="0"/>
        <v>4663605.0939760245</v>
      </c>
      <c r="D55" s="13">
        <f t="shared" si="1"/>
        <v>119388.29040578623</v>
      </c>
      <c r="E55" s="13">
        <f t="shared" si="2"/>
        <v>102436.55334727238</v>
      </c>
      <c r="F55" s="5">
        <f t="shared" si="3"/>
        <v>143063.12524415177</v>
      </c>
      <c r="H55" s="19" t="str">
        <f t="shared" si="4"/>
        <v/>
      </c>
    </row>
    <row r="56" spans="2:8" x14ac:dyDescent="0.25">
      <c r="B56" s="7">
        <v>38</v>
      </c>
      <c r="C56" s="13">
        <f t="shared" si="0"/>
        <v>6513201.5657233316</v>
      </c>
      <c r="D56" s="13">
        <f t="shared" si="1"/>
        <v>166737.9600825173</v>
      </c>
      <c r="E56" s="13">
        <f t="shared" si="2"/>
        <v>143063.12524415177</v>
      </c>
      <c r="F56" s="5">
        <f t="shared" si="3"/>
        <v>199802.2886931586</v>
      </c>
      <c r="H56" s="19" t="str">
        <f t="shared" si="4"/>
        <v/>
      </c>
    </row>
    <row r="57" spans="2:8" x14ac:dyDescent="0.25">
      <c r="B57" s="7">
        <v>39</v>
      </c>
      <c r="C57" s="13">
        <f t="shared" si="0"/>
        <v>9096352.2384296823</v>
      </c>
      <c r="D57" s="13">
        <f t="shared" si="1"/>
        <v>232866.61730379987</v>
      </c>
      <c r="E57" s="13">
        <f t="shared" si="2"/>
        <v>199802.2886931586</v>
      </c>
      <c r="F57" s="5">
        <f t="shared" si="3"/>
        <v>279044.33444254153</v>
      </c>
      <c r="H57" s="19" t="str">
        <f t="shared" si="4"/>
        <v/>
      </c>
    </row>
    <row r="58" spans="2:8" x14ac:dyDescent="0.25">
      <c r="B58" s="7">
        <v>40</v>
      </c>
      <c r="C58" s="13">
        <f t="shared" si="0"/>
        <v>12703986.389893873</v>
      </c>
      <c r="D58" s="13">
        <f t="shared" si="1"/>
        <v>325222.05158128316</v>
      </c>
      <c r="E58" s="13">
        <f t="shared" si="2"/>
        <v>279044.33444254153</v>
      </c>
      <c r="F58" s="5">
        <f t="shared" si="3"/>
        <v>389713.95720126771</v>
      </c>
      <c r="H58" s="19" t="str">
        <f t="shared" si="4"/>
        <v/>
      </c>
    </row>
    <row r="59" spans="2:8" x14ac:dyDescent="0.25">
      <c r="B59" s="7">
        <v>41</v>
      </c>
      <c r="C59" s="13">
        <f t="shared" si="0"/>
        <v>17742416.51645517</v>
      </c>
      <c r="D59" s="13">
        <f t="shared" si="1"/>
        <v>454205.86282125232</v>
      </c>
      <c r="E59" s="13">
        <f t="shared" si="2"/>
        <v>389713.95720126771</v>
      </c>
      <c r="F59" s="5">
        <f t="shared" si="3"/>
        <v>544275.40606005315</v>
      </c>
      <c r="H59" s="19" t="str">
        <f t="shared" si="4"/>
        <v/>
      </c>
    </row>
    <row r="60" spans="2:8" x14ac:dyDescent="0.25">
      <c r="B60" s="7">
        <v>42</v>
      </c>
      <c r="C60" s="13">
        <f t="shared" si="0"/>
        <v>24779099.581986483</v>
      </c>
      <c r="D60" s="13">
        <f t="shared" si="1"/>
        <v>634344.94929885399</v>
      </c>
      <c r="E60" s="13">
        <f t="shared" si="2"/>
        <v>544275.40606005315</v>
      </c>
      <c r="F60" s="5">
        <f t="shared" si="3"/>
        <v>760136.2798737149</v>
      </c>
      <c r="H60" s="19" t="str">
        <f t="shared" si="4"/>
        <v/>
      </c>
    </row>
    <row r="61" spans="2:8" x14ac:dyDescent="0.25">
      <c r="B61" s="7">
        <v>43</v>
      </c>
      <c r="C61" s="13">
        <f t="shared" si="0"/>
        <v>34606547.283147492</v>
      </c>
      <c r="D61" s="13">
        <f t="shared" si="1"/>
        <v>885927.61044857581</v>
      </c>
      <c r="E61" s="13">
        <f t="shared" si="2"/>
        <v>760136.2798737149</v>
      </c>
      <c r="F61" s="5">
        <f t="shared" si="3"/>
        <v>1061608.0711104143</v>
      </c>
      <c r="H61" s="19" t="str">
        <f t="shared" si="4"/>
        <v/>
      </c>
    </row>
    <row r="62" spans="2:8" x14ac:dyDescent="0.25">
      <c r="B62" s="7">
        <v>44</v>
      </c>
      <c r="C62" s="13">
        <f t="shared" si="0"/>
        <v>48331583.272353627</v>
      </c>
      <c r="D62" s="13">
        <f t="shared" si="1"/>
        <v>1237288.5317722529</v>
      </c>
      <c r="E62" s="13">
        <f t="shared" si="2"/>
        <v>1061608.0711104143</v>
      </c>
      <c r="F62" s="5">
        <f t="shared" si="3"/>
        <v>1482644.2658861256</v>
      </c>
      <c r="H62" s="19" t="str">
        <f t="shared" si="4"/>
        <v/>
      </c>
    </row>
    <row r="63" spans="2:8" x14ac:dyDescent="0.25">
      <c r="B63" s="7">
        <v>45</v>
      </c>
      <c r="C63" s="13">
        <f t="shared" si="0"/>
        <v>67499999.999999925</v>
      </c>
      <c r="D63" s="13">
        <f t="shared" si="1"/>
        <v>1727999.9999999981</v>
      </c>
      <c r="E63" s="13">
        <f t="shared" si="2"/>
        <v>1482644.2658861256</v>
      </c>
      <c r="F63" s="5">
        <f t="shared" si="3"/>
        <v>2070664.3807499625</v>
      </c>
      <c r="H63" s="19" t="str">
        <f t="shared" si="4"/>
        <v/>
      </c>
    </row>
    <row r="64" spans="2:8" x14ac:dyDescent="0.25">
      <c r="B64" s="7">
        <v>46</v>
      </c>
      <c r="C64" s="13">
        <f t="shared" si="0"/>
        <v>94270654.746090889</v>
      </c>
      <c r="D64" s="13">
        <f t="shared" si="1"/>
        <v>2413328.7614999269</v>
      </c>
      <c r="E64" s="13">
        <f t="shared" si="2"/>
        <v>2070664.3807499625</v>
      </c>
      <c r="F64" s="5">
        <f t="shared" si="3"/>
        <v>2891894.621225304</v>
      </c>
      <c r="H64" s="19" t="str">
        <f t="shared" si="4"/>
        <v/>
      </c>
    </row>
    <row r="65" spans="2:8" x14ac:dyDescent="0.25">
      <c r="B65" s="7">
        <v>47</v>
      </c>
      <c r="C65" s="13">
        <f t="shared" si="0"/>
        <v>131658612.53713596</v>
      </c>
      <c r="D65" s="13">
        <f t="shared" si="1"/>
        <v>3370460.4809506806</v>
      </c>
      <c r="E65" s="13">
        <f t="shared" si="2"/>
        <v>2891894.621225304</v>
      </c>
      <c r="F65" s="5">
        <f t="shared" si="3"/>
        <v>4038826.6577719729</v>
      </c>
      <c r="H65" s="19" t="str">
        <f t="shared" si="4"/>
        <v/>
      </c>
    </row>
    <row r="66" spans="2:8" x14ac:dyDescent="0.25">
      <c r="B66" s="7">
        <v>48</v>
      </c>
      <c r="C66" s="13">
        <f t="shared" si="0"/>
        <v>183874720.10129943</v>
      </c>
      <c r="D66" s="13">
        <f t="shared" si="1"/>
        <v>4707192.8345932653</v>
      </c>
      <c r="E66" s="13">
        <f t="shared" si="2"/>
        <v>4038826.6577719729</v>
      </c>
      <c r="F66" s="5">
        <f t="shared" si="3"/>
        <v>5640634.5693945223</v>
      </c>
      <c r="H66" s="19" t="str">
        <f t="shared" si="4"/>
        <v/>
      </c>
    </row>
    <row r="67" spans="2:8" x14ac:dyDescent="0.25">
      <c r="B67" s="7">
        <v>49</v>
      </c>
      <c r="C67" s="13">
        <f t="shared" si="0"/>
        <v>256799855.63264763</v>
      </c>
      <c r="D67" s="13">
        <f t="shared" si="1"/>
        <v>6574076.3041957794</v>
      </c>
      <c r="E67" s="13">
        <f t="shared" si="2"/>
        <v>5640634.5693945223</v>
      </c>
      <c r="F67" s="5">
        <f t="shared" si="3"/>
        <v>7877723.1709667649</v>
      </c>
      <c r="H67" s="19" t="str">
        <f t="shared" si="4"/>
        <v/>
      </c>
    </row>
    <row r="68" spans="2:8" x14ac:dyDescent="0.25">
      <c r="B68" s="7">
        <v>50</v>
      </c>
      <c r="C68" s="13">
        <f t="shared" si="0"/>
        <v>358647267.09913081</v>
      </c>
      <c r="D68" s="13">
        <f t="shared" si="1"/>
        <v>9181370.0377377495</v>
      </c>
      <c r="E68" s="13">
        <f t="shared" si="2"/>
        <v>7877723.1709667649</v>
      </c>
      <c r="F68" s="5">
        <f t="shared" si="3"/>
        <v>11002046.240525762</v>
      </c>
      <c r="H68" s="19" t="str">
        <f t="shared" si="4"/>
        <v/>
      </c>
    </row>
    <row r="69" spans="2:8" x14ac:dyDescent="0.25">
      <c r="B69" s="7">
        <v>51</v>
      </c>
      <c r="C69" s="13">
        <f t="shared" si="0"/>
        <v>500887595.4419443</v>
      </c>
      <c r="D69" s="13">
        <f t="shared" si="1"/>
        <v>12822722.443313774</v>
      </c>
      <c r="E69" s="13">
        <f t="shared" si="2"/>
        <v>11002046.240525762</v>
      </c>
      <c r="F69" s="5">
        <f t="shared" si="3"/>
        <v>15365483.002090849</v>
      </c>
      <c r="H69" s="19" t="str">
        <f t="shared" si="4"/>
        <v/>
      </c>
    </row>
    <row r="70" spans="2:8" x14ac:dyDescent="0.25">
      <c r="B70" s="7">
        <v>52</v>
      </c>
      <c r="C70" s="13">
        <f t="shared" si="0"/>
        <v>699540764.09640324</v>
      </c>
      <c r="D70" s="13">
        <f t="shared" si="1"/>
        <v>17908243.560867924</v>
      </c>
      <c r="E70" s="13">
        <f t="shared" si="2"/>
        <v>15365483.002090849</v>
      </c>
      <c r="F70" s="5">
        <f t="shared" si="3"/>
        <v>21459468.786622755</v>
      </c>
      <c r="H70" s="19" t="str">
        <f t="shared" si="4"/>
        <v/>
      </c>
    </row>
    <row r="71" spans="2:8" x14ac:dyDescent="0.25">
      <c r="B71" s="7">
        <v>53</v>
      </c>
      <c r="C71" s="13">
        <f t="shared" si="0"/>
        <v>976980234.85849965</v>
      </c>
      <c r="D71" s="13">
        <f t="shared" si="1"/>
        <v>25010694.01237759</v>
      </c>
      <c r="E71" s="13">
        <f t="shared" si="2"/>
        <v>21459468.786622755</v>
      </c>
      <c r="F71" s="5">
        <f t="shared" si="3"/>
        <v>29970343.303973779</v>
      </c>
      <c r="H71" s="19" t="str">
        <f t="shared" si="4"/>
        <v/>
      </c>
    </row>
    <row r="72" spans="2:8" x14ac:dyDescent="0.25">
      <c r="B72" s="7">
        <v>54</v>
      </c>
      <c r="C72" s="13">
        <f t="shared" si="0"/>
        <v>1364452835.764452</v>
      </c>
      <c r="D72" s="13">
        <f t="shared" si="1"/>
        <v>34929992.595569968</v>
      </c>
      <c r="E72" s="13">
        <f t="shared" si="2"/>
        <v>29970343.303973779</v>
      </c>
      <c r="F72" s="5">
        <f t="shared" si="3"/>
        <v>41856650.16638121</v>
      </c>
      <c r="H72" s="19" t="str">
        <f t="shared" si="4"/>
        <v/>
      </c>
    </row>
    <row r="73" spans="2:8" x14ac:dyDescent="0.25">
      <c r="B73" s="7">
        <v>55</v>
      </c>
      <c r="C73" s="13">
        <f t="shared" si="0"/>
        <v>1905597958.4840803</v>
      </c>
      <c r="D73" s="13">
        <f t="shared" si="1"/>
        <v>48783307.737192459</v>
      </c>
      <c r="E73" s="13">
        <f t="shared" si="2"/>
        <v>41856650.16638121</v>
      </c>
      <c r="F73" s="5">
        <f t="shared" si="3"/>
        <v>58457093.580190152</v>
      </c>
      <c r="H73" s="19" t="str">
        <f t="shared" si="4"/>
        <v/>
      </c>
    </row>
    <row r="74" spans="2:8" x14ac:dyDescent="0.25">
      <c r="B74" s="7">
        <v>56</v>
      </c>
      <c r="C74" s="13">
        <f t="shared" si="0"/>
        <v>2661362477.4682751</v>
      </c>
      <c r="D74" s="13">
        <f t="shared" si="1"/>
        <v>68130879.423187837</v>
      </c>
      <c r="E74" s="13">
        <f t="shared" si="2"/>
        <v>58457093.580190152</v>
      </c>
      <c r="F74" s="5">
        <f t="shared" si="3"/>
        <v>81641310.909007952</v>
      </c>
      <c r="H74" s="19" t="str">
        <f t="shared" si="4"/>
        <v/>
      </c>
    </row>
    <row r="75" spans="2:8" x14ac:dyDescent="0.25">
      <c r="B75" s="7">
        <v>57</v>
      </c>
      <c r="C75" s="13">
        <f t="shared" si="0"/>
        <v>3716864937.2979712</v>
      </c>
      <c r="D75" s="13">
        <f t="shared" si="1"/>
        <v>95151742.394828066</v>
      </c>
      <c r="E75" s="13">
        <f t="shared" si="2"/>
        <v>81641310.909007952</v>
      </c>
      <c r="F75" s="5">
        <f t="shared" si="3"/>
        <v>114020441.98105718</v>
      </c>
      <c r="H75" s="19" t="str">
        <f t="shared" si="4"/>
        <v/>
      </c>
    </row>
    <row r="76" spans="2:8" x14ac:dyDescent="0.25">
      <c r="B76" s="7">
        <v>58</v>
      </c>
      <c r="C76" s="13">
        <f t="shared" si="0"/>
        <v>5190982092.4721212</v>
      </c>
      <c r="D76" s="13">
        <f t="shared" si="1"/>
        <v>132889141.5672863</v>
      </c>
      <c r="E76" s="13">
        <f t="shared" si="2"/>
        <v>114020441.98105718</v>
      </c>
      <c r="F76" s="5">
        <f t="shared" si="3"/>
        <v>159241210.66656208</v>
      </c>
      <c r="H76" s="19" t="str">
        <f t="shared" si="4"/>
        <v/>
      </c>
    </row>
    <row r="77" spans="2:8" x14ac:dyDescent="0.25">
      <c r="B77" s="7">
        <v>59</v>
      </c>
      <c r="C77" s="13">
        <f t="shared" si="0"/>
        <v>7249737490.8530426</v>
      </c>
      <c r="D77" s="13">
        <f t="shared" si="1"/>
        <v>185593279.76583788</v>
      </c>
      <c r="E77" s="13">
        <f t="shared" si="2"/>
        <v>159241210.66656208</v>
      </c>
      <c r="F77" s="5">
        <f t="shared" si="3"/>
        <v>222396639.88291875</v>
      </c>
      <c r="H77" s="19" t="str">
        <f t="shared" si="4"/>
        <v/>
      </c>
    </row>
    <row r="78" spans="2:8" x14ac:dyDescent="0.25">
      <c r="B78" s="7">
        <v>60</v>
      </c>
      <c r="C78" s="13">
        <f t="shared" si="0"/>
        <v>10124999999.999985</v>
      </c>
      <c r="D78" s="13">
        <f t="shared" si="1"/>
        <v>259199999.99999961</v>
      </c>
      <c r="E78" s="13">
        <f t="shared" si="2"/>
        <v>222396639.88291875</v>
      </c>
      <c r="F78" s="5">
        <f t="shared" si="3"/>
        <v>310599657.11249423</v>
      </c>
      <c r="H78" s="19" t="str">
        <f t="shared" si="4"/>
        <v/>
      </c>
    </row>
    <row r="79" spans="2:8" x14ac:dyDescent="0.25">
      <c r="B79" s="7">
        <v>61</v>
      </c>
      <c r="C79" s="13">
        <f t="shared" si="0"/>
        <v>14140598211.913628</v>
      </c>
      <c r="D79" s="13">
        <f t="shared" si="1"/>
        <v>361999314.22498888</v>
      </c>
      <c r="E79" s="13">
        <f t="shared" si="2"/>
        <v>310599657.11249423</v>
      </c>
      <c r="F79" s="5">
        <f t="shared" si="3"/>
        <v>433784193.18379545</v>
      </c>
      <c r="H79" s="19" t="str">
        <f t="shared" si="4"/>
        <v/>
      </c>
    </row>
    <row r="80" spans="2:8" x14ac:dyDescent="0.25">
      <c r="B80" s="7">
        <v>62</v>
      </c>
      <c r="C80" s="13">
        <f t="shared" si="0"/>
        <v>19748791880.570389</v>
      </c>
      <c r="D80" s="13">
        <f t="shared" si="1"/>
        <v>505569072.14260197</v>
      </c>
      <c r="E80" s="13">
        <f t="shared" si="2"/>
        <v>433784193.18379545</v>
      </c>
      <c r="F80" s="5">
        <f t="shared" si="3"/>
        <v>605823998.66579568</v>
      </c>
      <c r="H80" s="19" t="str">
        <f t="shared" si="4"/>
        <v/>
      </c>
    </row>
    <row r="81" spans="2:8" ht="15.75" thickBot="1" x14ac:dyDescent="0.3">
      <c r="B81" s="8">
        <v>63</v>
      </c>
      <c r="C81" s="9">
        <f t="shared" si="0"/>
        <v>27581208015.194901</v>
      </c>
      <c r="D81" s="9">
        <f t="shared" si="1"/>
        <v>706078925.1889894</v>
      </c>
      <c r="E81" s="9">
        <f t="shared" si="2"/>
        <v>605823998.66579568</v>
      </c>
      <c r="F81" s="6">
        <f t="shared" si="3"/>
        <v>353039462.5944947</v>
      </c>
      <c r="H81" s="20" t="str">
        <f t="shared" si="4"/>
        <v/>
      </c>
    </row>
    <row r="82" spans="2:8" x14ac:dyDescent="0.25">
      <c r="C82" s="13"/>
      <c r="D82" s="13"/>
      <c r="E82" s="13"/>
      <c r="F82" s="13"/>
    </row>
  </sheetData>
  <conditionalFormatting sqref="B19:F81 H19:H81">
    <cfRule type="expression" dxfId="1" priority="2">
      <formula>$B19&lt;$B$9</formula>
    </cfRule>
  </conditionalFormatting>
  <conditionalFormatting sqref="H17:H18 B18:F18">
    <cfRule type="expression" dxfId="0" priority="3">
      <formula>$B$18&lt;$B$9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Christopher Rowley</cp:lastModifiedBy>
  <dcterms:created xsi:type="dcterms:W3CDTF">2020-07-17T10:56:46Z</dcterms:created>
  <dcterms:modified xsi:type="dcterms:W3CDTF">2023-12-14T04:14:39Z</dcterms:modified>
</cp:coreProperties>
</file>