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P32_FFT\"/>
    </mc:Choice>
  </mc:AlternateContent>
  <xr:revisionPtr revIDLastSave="0" documentId="13_ncr:1_{24D9B8F4-F622-4330-8275-85AB26199A2C}" xr6:coauthVersionLast="47" xr6:coauthVersionMax="47" xr10:uidLastSave="{00000000-0000-0000-0000-000000000000}"/>
  <bookViews>
    <workbookView xWindow="17040" yWindow="1155" windowWidth="28005" windowHeight="15585" xr2:uid="{00000000-000D-0000-FFFF-FFFF00000000}"/>
  </bookViews>
  <sheets>
    <sheet name="Start" sheetId="1" r:id="rId1"/>
    <sheet name="Xylo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2" l="1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17" i="2"/>
  <c r="B14" i="2"/>
  <c r="B13" i="2"/>
  <c r="B12" i="2"/>
  <c r="B11" i="2"/>
  <c r="C77" i="2" s="1"/>
  <c r="D77" i="2" s="1"/>
  <c r="C38" i="2" l="1"/>
  <c r="D38" i="2" s="1"/>
  <c r="C62" i="2"/>
  <c r="D62" i="2" s="1"/>
  <c r="C19" i="2"/>
  <c r="D19" i="2" s="1"/>
  <c r="F18" i="2" s="1"/>
  <c r="C29" i="2"/>
  <c r="D29" i="2" s="1"/>
  <c r="C34" i="2"/>
  <c r="D34" i="2" s="1"/>
  <c r="C58" i="2"/>
  <c r="D58" i="2" s="1"/>
  <c r="C39" i="2"/>
  <c r="D39" i="2" s="1"/>
  <c r="F38" i="2" s="1"/>
  <c r="E39" i="2" s="1"/>
  <c r="C63" i="2"/>
  <c r="D63" i="2" s="1"/>
  <c r="F62" i="2" s="1"/>
  <c r="E63" i="2" s="1"/>
  <c r="C44" i="2"/>
  <c r="D44" i="2" s="1"/>
  <c r="C68" i="2"/>
  <c r="D68" i="2" s="1"/>
  <c r="C24" i="2"/>
  <c r="D24" i="2" s="1"/>
  <c r="C20" i="2"/>
  <c r="D20" i="2" s="1"/>
  <c r="C25" i="2"/>
  <c r="D25" i="2" s="1"/>
  <c r="F24" i="2" s="1"/>
  <c r="E25" i="2" s="1"/>
  <c r="C49" i="2"/>
  <c r="D49" i="2" s="1"/>
  <c r="C73" i="2"/>
  <c r="D73" i="2" s="1"/>
  <c r="C54" i="2"/>
  <c r="D54" i="2" s="1"/>
  <c r="C78" i="2"/>
  <c r="D78" i="2" s="1"/>
  <c r="F77" i="2" s="1"/>
  <c r="E78" i="2" s="1"/>
  <c r="C30" i="2"/>
  <c r="D30" i="2" s="1"/>
  <c r="C35" i="2"/>
  <c r="D35" i="2" s="1"/>
  <c r="F34" i="2" s="1"/>
  <c r="E35" i="2" s="1"/>
  <c r="C59" i="2"/>
  <c r="D59" i="2" s="1"/>
  <c r="F58" i="2" s="1"/>
  <c r="E59" i="2" s="1"/>
  <c r="C45" i="2"/>
  <c r="D45" i="2" s="1"/>
  <c r="F44" i="2" s="1"/>
  <c r="E45" i="2" s="1"/>
  <c r="C69" i="2"/>
  <c r="D69" i="2" s="1"/>
  <c r="F68" i="2" s="1"/>
  <c r="E69" i="2" s="1"/>
  <c r="C50" i="2"/>
  <c r="D50" i="2" s="1"/>
  <c r="F49" i="2" s="1"/>
  <c r="E50" i="2" s="1"/>
  <c r="C74" i="2"/>
  <c r="D74" i="2" s="1"/>
  <c r="C40" i="2"/>
  <c r="D40" i="2" s="1"/>
  <c r="C64" i="2"/>
  <c r="D64" i="2" s="1"/>
  <c r="C55" i="2"/>
  <c r="D55" i="2" s="1"/>
  <c r="C79" i="2"/>
  <c r="D79" i="2" s="1"/>
  <c r="C21" i="2"/>
  <c r="D21" i="2" s="1"/>
  <c r="C26" i="2"/>
  <c r="D26" i="2" s="1"/>
  <c r="C31" i="2"/>
  <c r="D31" i="2" s="1"/>
  <c r="C36" i="2"/>
  <c r="D36" i="2" s="1"/>
  <c r="C60" i="2"/>
  <c r="D60" i="2" s="1"/>
  <c r="C41" i="2"/>
  <c r="D41" i="2" s="1"/>
  <c r="F40" i="2" s="1"/>
  <c r="E41" i="2" s="1"/>
  <c r="C65" i="2"/>
  <c r="D65" i="2" s="1"/>
  <c r="C46" i="2"/>
  <c r="D46" i="2" s="1"/>
  <c r="C70" i="2"/>
  <c r="D70" i="2" s="1"/>
  <c r="C51" i="2"/>
  <c r="D51" i="2" s="1"/>
  <c r="C75" i="2"/>
  <c r="D75" i="2" s="1"/>
  <c r="C22" i="2"/>
  <c r="D22" i="2" s="1"/>
  <c r="C27" i="2"/>
  <c r="D27" i="2" s="1"/>
  <c r="C32" i="2"/>
  <c r="D32" i="2" s="1"/>
  <c r="C56" i="2"/>
  <c r="D56" i="2" s="1"/>
  <c r="F55" i="2" s="1"/>
  <c r="E56" i="2" s="1"/>
  <c r="C80" i="2"/>
  <c r="D80" i="2" s="1"/>
  <c r="F79" i="2" s="1"/>
  <c r="E80" i="2" s="1"/>
  <c r="C37" i="2"/>
  <c r="D37" i="2" s="1"/>
  <c r="C61" i="2"/>
  <c r="D61" i="2" s="1"/>
  <c r="F60" i="2" s="1"/>
  <c r="E61" i="2" s="1"/>
  <c r="C42" i="2"/>
  <c r="D42" i="2" s="1"/>
  <c r="F41" i="2" s="1"/>
  <c r="E42" i="2" s="1"/>
  <c r="C66" i="2"/>
  <c r="D66" i="2" s="1"/>
  <c r="C18" i="2"/>
  <c r="D18" i="2" s="1"/>
  <c r="C23" i="2"/>
  <c r="D23" i="2" s="1"/>
  <c r="C47" i="2"/>
  <c r="D47" i="2" s="1"/>
  <c r="C71" i="2"/>
  <c r="D71" i="2" s="1"/>
  <c r="C52" i="2"/>
  <c r="D52" i="2" s="1"/>
  <c r="C76" i="2"/>
  <c r="D76" i="2" s="1"/>
  <c r="C28" i="2"/>
  <c r="D28" i="2" s="1"/>
  <c r="C33" i="2"/>
  <c r="D33" i="2" s="1"/>
  <c r="C57" i="2"/>
  <c r="D57" i="2" s="1"/>
  <c r="C81" i="2"/>
  <c r="D81" i="2" s="1"/>
  <c r="C43" i="2"/>
  <c r="D43" i="2" s="1"/>
  <c r="C67" i="2"/>
  <c r="D67" i="2" s="1"/>
  <c r="C48" i="2"/>
  <c r="D48" i="2" s="1"/>
  <c r="C72" i="2"/>
  <c r="D72" i="2" s="1"/>
  <c r="F71" i="2" s="1"/>
  <c r="E72" i="2" s="1"/>
  <c r="C53" i="2"/>
  <c r="D53" i="2" s="1"/>
  <c r="H17" i="1"/>
  <c r="F72" i="2" l="1"/>
  <c r="E73" i="2" s="1"/>
  <c r="F53" i="2"/>
  <c r="E54" i="2" s="1"/>
  <c r="F48" i="2"/>
  <c r="E49" i="2" s="1"/>
  <c r="F31" i="2"/>
  <c r="E32" i="2" s="1"/>
  <c r="F52" i="2"/>
  <c r="E53" i="2" s="1"/>
  <c r="F36" i="2"/>
  <c r="E37" i="2" s="1"/>
  <c r="F29" i="2"/>
  <c r="E30" i="2" s="1"/>
  <c r="F19" i="2"/>
  <c r="E20" i="2" s="1"/>
  <c r="F26" i="2"/>
  <c r="E27" i="2" s="1"/>
  <c r="H27" i="2" s="1"/>
  <c r="F21" i="2"/>
  <c r="E22" i="2" s="1"/>
  <c r="F74" i="2"/>
  <c r="E75" i="2" s="1"/>
  <c r="F66" i="2"/>
  <c r="E67" i="2" s="1"/>
  <c r="F64" i="2"/>
  <c r="E65" i="2" s="1"/>
  <c r="F23" i="2"/>
  <c r="E24" i="2" s="1"/>
  <c r="H24" i="2" s="1"/>
  <c r="F47" i="2"/>
  <c r="E48" i="2" s="1"/>
  <c r="F50" i="2"/>
  <c r="E51" i="2" s="1"/>
  <c r="F25" i="2"/>
  <c r="E26" i="2" s="1"/>
  <c r="H26" i="2" s="1"/>
  <c r="H25" i="2"/>
  <c r="F27" i="2"/>
  <c r="E28" i="2" s="1"/>
  <c r="F67" i="2"/>
  <c r="E68" i="2" s="1"/>
  <c r="F32" i="2"/>
  <c r="E33" i="2" s="1"/>
  <c r="H33" i="2" s="1"/>
  <c r="F28" i="2"/>
  <c r="E29" i="2" s="1"/>
  <c r="H29" i="2" s="1"/>
  <c r="F56" i="2"/>
  <c r="E57" i="2" s="1"/>
  <c r="H18" i="2"/>
  <c r="E19" i="2"/>
  <c r="F42" i="2"/>
  <c r="E43" i="2" s="1"/>
  <c r="F59" i="2"/>
  <c r="E60" i="2" s="1"/>
  <c r="F61" i="2"/>
  <c r="E62" i="2" s="1"/>
  <c r="F69" i="2"/>
  <c r="E70" i="2" s="1"/>
  <c r="F45" i="2"/>
  <c r="E46" i="2" s="1"/>
  <c r="F43" i="2"/>
  <c r="E44" i="2" s="1"/>
  <c r="F35" i="2"/>
  <c r="E36" i="2" s="1"/>
  <c r="F57" i="2"/>
  <c r="E58" i="2" s="1"/>
  <c r="F33" i="2"/>
  <c r="E34" i="2" s="1"/>
  <c r="F78" i="2"/>
  <c r="E79" i="2" s="1"/>
  <c r="F54" i="2"/>
  <c r="E55" i="2" s="1"/>
  <c r="F39" i="2"/>
  <c r="E40" i="2" s="1"/>
  <c r="F37" i="2"/>
  <c r="E38" i="2" s="1"/>
  <c r="F81" i="2"/>
  <c r="F80" i="2"/>
  <c r="E81" i="2" s="1"/>
  <c r="F30" i="2"/>
  <c r="E31" i="2" s="1"/>
  <c r="H31" i="2" s="1"/>
  <c r="F75" i="2"/>
  <c r="E76" i="2" s="1"/>
  <c r="F51" i="2"/>
  <c r="E52" i="2" s="1"/>
  <c r="F20" i="2"/>
  <c r="E21" i="2" s="1"/>
  <c r="H21" i="2" s="1"/>
  <c r="F70" i="2"/>
  <c r="E71" i="2" s="1"/>
  <c r="F46" i="2"/>
  <c r="E47" i="2" s="1"/>
  <c r="F22" i="2"/>
  <c r="E23" i="2" s="1"/>
  <c r="H23" i="2" s="1"/>
  <c r="F63" i="2"/>
  <c r="E64" i="2" s="1"/>
  <c r="F65" i="2"/>
  <c r="E66" i="2" s="1"/>
  <c r="F73" i="2"/>
  <c r="E74" i="2" s="1"/>
  <c r="F76" i="2"/>
  <c r="E77" i="2" s="1"/>
  <c r="B14" i="1"/>
  <c r="B11" i="1"/>
  <c r="C20" i="1" s="1"/>
  <c r="B13" i="1"/>
  <c r="B12" i="1"/>
  <c r="H19" i="2" l="1"/>
  <c r="H30" i="2"/>
  <c r="H22" i="2"/>
  <c r="H28" i="2"/>
  <c r="H20" i="2"/>
  <c r="H32" i="2"/>
  <c r="C76" i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7" i="1" l="1"/>
  <c r="H30" i="1"/>
  <c r="H22" i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<sst xmlns="http://schemas.openxmlformats.org/spreadsheetml/2006/main" count="64" uniqueCount="28">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</sst>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H18" sqref="H18:H33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500</v>
      </c>
      <c r="C6" t="s">
        <v>1</v>
      </c>
      <c r="D6" t="s">
        <v>11</v>
      </c>
    </row>
    <row r="7" spans="1:8" x14ac:dyDescent="0.25">
      <c r="A7" t="s">
        <v>17</v>
      </c>
      <c r="B7" s="3">
        <v>15000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1.2545117989873635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15kHz top band</v>
      </c>
    </row>
    <row r="18" spans="2:8" x14ac:dyDescent="0.25">
      <c r="B18" s="14">
        <v>0</v>
      </c>
      <c r="C18" s="15">
        <f t="shared" ref="C18:C81" si="0">$B$6*POWER($B$11,B18)</f>
        <v>500</v>
      </c>
      <c r="D18" s="15">
        <f t="shared" ref="D18:D81" si="1">C18/$B$13</f>
        <v>12.8</v>
      </c>
      <c r="E18" s="15">
        <v>0</v>
      </c>
      <c r="F18" s="16">
        <f>((D19-D18)/2)+D18</f>
        <v>14.428875513519127</v>
      </c>
      <c r="H18" s="19" t="str">
        <f>"      if (i&lt;="&amp;ROUND(F18,0)&amp;" )           bandValues["&amp;B18&amp;"]  += (int)vReal[i];"</f>
        <v xml:space="preserve">      if (i&lt;=14 )           bandValues[0]  += (int)vReal[i];</v>
      </c>
    </row>
    <row r="19" spans="2:8" x14ac:dyDescent="0.25">
      <c r="B19" s="7">
        <v>1</v>
      </c>
      <c r="C19" s="13">
        <f t="shared" si="0"/>
        <v>627.2558994936818</v>
      </c>
      <c r="D19" s="13">
        <f t="shared" si="1"/>
        <v>16.057751027038254</v>
      </c>
      <c r="E19" s="13">
        <f>F18</f>
        <v>14.428875513519127</v>
      </c>
      <c r="F19" s="5">
        <f>((D20-D19)/2)+D19</f>
        <v>18.101194577829599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(i&gt;14   &amp;&amp; i&lt;=18  ) bandValues[1]  += (int)vReal[i];</v>
      </c>
    </row>
    <row r="20" spans="2:8" x14ac:dyDescent="0.25">
      <c r="B20" s="7">
        <v>2</v>
      </c>
      <c r="C20" s="13">
        <f t="shared" si="0"/>
        <v>786.89992689925555</v>
      </c>
      <c r="D20" s="13">
        <f t="shared" si="1"/>
        <v>20.144638128620944</v>
      </c>
      <c r="E20" s="13">
        <f t="shared" ref="E20:E81" si="2">F19</f>
        <v>18.101194577829599</v>
      </c>
      <c r="F20" s="5">
        <f t="shared" ref="F20:F81" si="3">((D21-D20)/2)+D20</f>
        <v>22.708162173653321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(i&gt;18   &amp;&amp; i&lt;=23  ) bandValues[2]  += (int)vReal[i];</v>
      </c>
    </row>
    <row r="21" spans="2:8" x14ac:dyDescent="0.25">
      <c r="B21" s="7">
        <v>3</v>
      </c>
      <c r="C21" s="13">
        <f t="shared" si="0"/>
        <v>987.17524291740995</v>
      </c>
      <c r="D21" s="13">
        <f t="shared" si="1"/>
        <v>25.271686218685694</v>
      </c>
      <c r="E21" s="13">
        <f t="shared" si="2"/>
        <v>22.708162173653321</v>
      </c>
      <c r="F21" s="5">
        <f t="shared" si="3"/>
        <v>28.487657380166624</v>
      </c>
      <c r="H21" s="19" t="str">
        <f t="shared" si="4"/>
        <v xml:space="preserve">      if (i&gt;23   &amp;&amp; i&lt;=28  ) bandValues[3]  += (int)vReal[i];</v>
      </c>
    </row>
    <row r="22" spans="2:8" x14ac:dyDescent="0.25">
      <c r="B22" s="7">
        <v>4</v>
      </c>
      <c r="C22" s="13">
        <f t="shared" si="0"/>
        <v>1238.4229899081076</v>
      </c>
      <c r="D22" s="13">
        <f t="shared" si="1"/>
        <v>31.703628541647557</v>
      </c>
      <c r="E22" s="13">
        <f t="shared" si="2"/>
        <v>28.487657380166624</v>
      </c>
      <c r="F22" s="5">
        <f t="shared" si="3"/>
        <v>35.738102308928475</v>
      </c>
      <c r="H22" s="19" t="str">
        <f t="shared" si="4"/>
        <v xml:space="preserve">      if (i&gt;28   &amp;&amp; i&lt;=36  ) bandValues[4]  += (int)vReal[i];</v>
      </c>
    </row>
    <row r="23" spans="2:8" x14ac:dyDescent="0.25">
      <c r="B23" s="7">
        <v>5</v>
      </c>
      <c r="C23" s="13">
        <f t="shared" si="0"/>
        <v>1553.6162529769297</v>
      </c>
      <c r="D23" s="13">
        <f t="shared" si="1"/>
        <v>39.772576076209397</v>
      </c>
      <c r="E23" s="13">
        <f t="shared" si="2"/>
        <v>35.738102308928475</v>
      </c>
      <c r="F23" s="5">
        <f t="shared" si="3"/>
        <v>44.833871019968313</v>
      </c>
      <c r="H23" s="19" t="str">
        <f t="shared" si="4"/>
        <v xml:space="preserve">      if (i&gt;36   &amp;&amp; i&lt;=45  ) bandValues[5]  += (int)vReal[i];</v>
      </c>
    </row>
    <row r="24" spans="2:8" x14ac:dyDescent="0.25">
      <c r="B24" s="7">
        <v>6</v>
      </c>
      <c r="C24" s="13">
        <f t="shared" si="0"/>
        <v>1949.0299204580947</v>
      </c>
      <c r="D24" s="13">
        <f t="shared" si="1"/>
        <v>49.895165963727223</v>
      </c>
      <c r="E24" s="13">
        <f t="shared" si="2"/>
        <v>44.833871019968313</v>
      </c>
      <c r="F24" s="5">
        <f t="shared" si="3"/>
        <v>56.244620188827867</v>
      </c>
      <c r="H24" s="19" t="str">
        <f t="shared" si="4"/>
        <v xml:space="preserve">      if (i&gt;45   &amp;&amp; i&lt;=56  ) bandValues[6]  += (int)vReal[i];</v>
      </c>
    </row>
    <row r="25" spans="2:8" x14ac:dyDescent="0.25">
      <c r="B25" s="7">
        <v>7</v>
      </c>
      <c r="C25" s="13">
        <f t="shared" si="0"/>
        <v>2445.0810317940827</v>
      </c>
      <c r="D25" s="13">
        <f t="shared" si="1"/>
        <v>62.594074413928517</v>
      </c>
      <c r="E25" s="13">
        <f t="shared" si="2"/>
        <v>56.244620188827867</v>
      </c>
      <c r="F25" s="5">
        <f t="shared" si="3"/>
        <v>70.559539656447441</v>
      </c>
      <c r="H25" s="19" t="str">
        <f t="shared" si="4"/>
        <v xml:space="preserve">      if (i&gt;56   &amp;&amp; i&lt;=71  ) bandValues[7]  += (int)vReal[i];</v>
      </c>
    </row>
    <row r="26" spans="2:8" x14ac:dyDescent="0.25">
      <c r="B26" s="7">
        <v>8</v>
      </c>
      <c r="C26" s="13">
        <f t="shared" si="0"/>
        <v>3067.3830038658739</v>
      </c>
      <c r="D26" s="13">
        <f t="shared" si="1"/>
        <v>78.525004898966372</v>
      </c>
      <c r="E26" s="13">
        <f t="shared" si="2"/>
        <v>70.559539656447441</v>
      </c>
      <c r="F26" s="5">
        <f t="shared" si="3"/>
        <v>88.51777503013011</v>
      </c>
      <c r="H26" s="19" t="str">
        <f t="shared" si="4"/>
        <v xml:space="preserve">      if (i&gt;71   &amp;&amp; i&lt;=89  ) bandValues[8]  += (int)vReal[i];</v>
      </c>
    </row>
    <row r="27" spans="2:8" x14ac:dyDescent="0.25">
      <c r="B27" s="7">
        <v>9</v>
      </c>
      <c r="C27" s="13">
        <f t="shared" si="0"/>
        <v>3848.0681703630407</v>
      </c>
      <c r="D27" s="13">
        <f t="shared" si="1"/>
        <v>98.510545161293848</v>
      </c>
      <c r="E27" s="13">
        <f t="shared" si="2"/>
        <v>88.51777503013011</v>
      </c>
      <c r="F27" s="5">
        <f t="shared" si="3"/>
        <v>111.04659319540724</v>
      </c>
      <c r="H27" s="19" t="str">
        <f t="shared" si="4"/>
        <v xml:space="preserve">      if (i&gt;89   &amp;&amp; i&lt;=111  ) bandValues[9]  += (int)vReal[i];</v>
      </c>
    </row>
    <row r="28" spans="2:8" x14ac:dyDescent="0.25">
      <c r="B28" s="7">
        <v>10</v>
      </c>
      <c r="C28" s="13">
        <f t="shared" si="0"/>
        <v>4827.4469230281502</v>
      </c>
      <c r="D28" s="13">
        <f t="shared" si="1"/>
        <v>123.58264122952065</v>
      </c>
      <c r="E28" s="13">
        <f t="shared" si="2"/>
        <v>111.04659319540724</v>
      </c>
      <c r="F28" s="5">
        <f t="shared" si="3"/>
        <v>139.30926140098825</v>
      </c>
      <c r="H28" s="19" t="str">
        <f t="shared" si="4"/>
        <v xml:space="preserve">      if (i&gt;111   &amp;&amp; i&lt;=139  ) bandValues[10]  += (int)vReal[i];</v>
      </c>
    </row>
    <row r="29" spans="2:8" x14ac:dyDescent="0.25">
      <c r="B29" s="7">
        <v>11</v>
      </c>
      <c r="C29" s="13">
        <f t="shared" si="0"/>
        <v>6056.0891239240582</v>
      </c>
      <c r="D29" s="13">
        <f t="shared" si="1"/>
        <v>155.03588157245588</v>
      </c>
      <c r="E29" s="13">
        <f t="shared" si="2"/>
        <v>139.30926140098825</v>
      </c>
      <c r="F29" s="5">
        <f t="shared" si="3"/>
        <v>174.76511213575469</v>
      </c>
      <c r="H29" s="19" t="str">
        <f t="shared" si="4"/>
        <v xml:space="preserve">      if (i&gt;139   &amp;&amp; i&lt;=175  ) bandValues[11]  += (int)vReal[i];</v>
      </c>
    </row>
    <row r="30" spans="2:8" x14ac:dyDescent="0.25">
      <c r="B30" s="7">
        <v>12</v>
      </c>
      <c r="C30" s="13">
        <f t="shared" si="0"/>
        <v>7597.435261681776</v>
      </c>
      <c r="D30" s="13">
        <f t="shared" si="1"/>
        <v>194.49434269905348</v>
      </c>
      <c r="E30" s="13">
        <f t="shared" si="2"/>
        <v>174.76511213575469</v>
      </c>
      <c r="F30" s="5">
        <f t="shared" si="3"/>
        <v>219.24489522565392</v>
      </c>
      <c r="H30" s="19" t="str">
        <f t="shared" si="4"/>
        <v xml:space="preserve">      if (i&gt;175   &amp;&amp; i&lt;=219  ) bandValues[12]  += (int)vReal[i];</v>
      </c>
    </row>
    <row r="31" spans="2:8" x14ac:dyDescent="0.25">
      <c r="B31" s="7">
        <v>13</v>
      </c>
      <c r="C31" s="13">
        <f t="shared" si="0"/>
        <v>9531.0721778224361</v>
      </c>
      <c r="D31" s="13">
        <f t="shared" si="1"/>
        <v>243.99544775225436</v>
      </c>
      <c r="E31" s="13">
        <f t="shared" si="2"/>
        <v>219.24489522565392</v>
      </c>
      <c r="F31" s="5">
        <f t="shared" si="3"/>
        <v>275.04530792833111</v>
      </c>
      <c r="H31" s="19" t="str">
        <f t="shared" si="4"/>
        <v xml:space="preserve">      if (i&gt;219   &amp;&amp; i&lt;=275  ) bandValues[13]  += (int)vReal[i];</v>
      </c>
    </row>
    <row r="32" spans="2:8" x14ac:dyDescent="0.25">
      <c r="B32" s="7">
        <v>14</v>
      </c>
      <c r="C32" s="13">
        <f t="shared" si="0"/>
        <v>11956.842504078433</v>
      </c>
      <c r="D32" s="13">
        <f t="shared" si="1"/>
        <v>306.09516810440789</v>
      </c>
      <c r="E32" s="13">
        <f t="shared" si="2"/>
        <v>275.04530792833111</v>
      </c>
      <c r="F32" s="5">
        <f t="shared" si="3"/>
        <v>345.047584052204</v>
      </c>
      <c r="H32" s="19" t="str">
        <f t="shared" si="4"/>
        <v xml:space="preserve">      if (i&gt;275   &amp;&amp; i&lt;=345  ) bandValues[14]  += (int)vReal[i];</v>
      </c>
    </row>
    <row r="33" spans="2:8" x14ac:dyDescent="0.25">
      <c r="B33" s="7">
        <v>15</v>
      </c>
      <c r="C33" s="13">
        <f t="shared" si="0"/>
        <v>15000.000000000005</v>
      </c>
      <c r="D33" s="13">
        <f t="shared" si="1"/>
        <v>384.00000000000011</v>
      </c>
      <c r="E33" s="13">
        <f t="shared" si="2"/>
        <v>345.047584052204</v>
      </c>
      <c r="F33" s="5">
        <f t="shared" si="3"/>
        <v>432.86626540557393</v>
      </c>
      <c r="H33" s="19" t="str">
        <f t="shared" si="4"/>
        <v xml:space="preserve">      if (i&gt;345             ) bandValues[15]  += (int)vReal[i];</v>
      </c>
    </row>
    <row r="34" spans="2:8" x14ac:dyDescent="0.25">
      <c r="B34" s="7">
        <v>16</v>
      </c>
      <c r="C34" s="13">
        <f t="shared" si="0"/>
        <v>18817.67698481046</v>
      </c>
      <c r="D34" s="13">
        <f t="shared" si="1"/>
        <v>481.73253081114774</v>
      </c>
      <c r="E34" s="13">
        <f t="shared" si="2"/>
        <v>432.86626540557393</v>
      </c>
      <c r="F34" s="5">
        <f t="shared" si="3"/>
        <v>543.03583733488813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23606.997806977677</v>
      </c>
      <c r="D35" s="13">
        <f t="shared" si="1"/>
        <v>604.33914385862852</v>
      </c>
      <c r="E35" s="13">
        <f t="shared" si="2"/>
        <v>543.03583733488813</v>
      </c>
      <c r="F35" s="5">
        <f t="shared" si="3"/>
        <v>681.24486520959988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29615.257287522312</v>
      </c>
      <c r="D36" s="13">
        <f t="shared" si="1"/>
        <v>758.15058656057124</v>
      </c>
      <c r="E36" s="13">
        <f t="shared" si="2"/>
        <v>681.24486520959988</v>
      </c>
      <c r="F36" s="5">
        <f t="shared" si="3"/>
        <v>854.62972140499915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37152.689697243244</v>
      </c>
      <c r="D37" s="13">
        <f t="shared" si="1"/>
        <v>951.10885624942705</v>
      </c>
      <c r="E37" s="13">
        <f t="shared" si="2"/>
        <v>854.62972140499915</v>
      </c>
      <c r="F37" s="5">
        <f t="shared" si="3"/>
        <v>1072.1430692678548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46608.487589307915</v>
      </c>
      <c r="D38" s="13">
        <f t="shared" si="1"/>
        <v>1193.1772822862827</v>
      </c>
      <c r="E38" s="13">
        <f t="shared" si="2"/>
        <v>1072.1430692678548</v>
      </c>
      <c r="F38" s="5">
        <f t="shared" si="3"/>
        <v>1345.01613059905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58470.897613742876</v>
      </c>
      <c r="D39" s="13">
        <f t="shared" si="1"/>
        <v>1496.8549789118176</v>
      </c>
      <c r="E39" s="13">
        <f t="shared" si="2"/>
        <v>1345.01613059905</v>
      </c>
      <c r="F39" s="5">
        <f t="shared" si="3"/>
        <v>1687.3386056648369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73352.430953822506</v>
      </c>
      <c r="D40" s="13">
        <f t="shared" si="1"/>
        <v>1877.8222324178562</v>
      </c>
      <c r="E40" s="13">
        <f t="shared" si="2"/>
        <v>1687.3386056648369</v>
      </c>
      <c r="F40" s="5">
        <f t="shared" si="3"/>
        <v>2116.7861896934241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92021.490115976252</v>
      </c>
      <c r="D41" s="13">
        <f t="shared" si="1"/>
        <v>2355.7501469689919</v>
      </c>
      <c r="E41" s="13">
        <f t="shared" si="2"/>
        <v>2116.7861896934241</v>
      </c>
      <c r="F41" s="5">
        <f t="shared" si="3"/>
        <v>2655.533250903904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115442.04511089125</v>
      </c>
      <c r="D42" s="13">
        <f t="shared" si="1"/>
        <v>2955.3163548388161</v>
      </c>
      <c r="E42" s="13">
        <f t="shared" si="2"/>
        <v>2655.533250903904</v>
      </c>
      <c r="F42" s="5">
        <f t="shared" si="3"/>
        <v>3331.397795862219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144823.40769084459</v>
      </c>
      <c r="D43" s="13">
        <f t="shared" si="1"/>
        <v>3707.4792368856215</v>
      </c>
      <c r="E43" s="13">
        <f t="shared" si="2"/>
        <v>3331.397795862219</v>
      </c>
      <c r="F43" s="5">
        <f t="shared" si="3"/>
        <v>4179.2778420296499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181682.6737177218</v>
      </c>
      <c r="D44" s="13">
        <f t="shared" si="1"/>
        <v>4651.0764471736784</v>
      </c>
      <c r="E44" s="13">
        <f t="shared" si="2"/>
        <v>4179.2778420296499</v>
      </c>
      <c r="F44" s="5">
        <f t="shared" si="3"/>
        <v>5242.9533640726422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227923.05785045336</v>
      </c>
      <c r="D45" s="13">
        <f t="shared" si="1"/>
        <v>5834.830280971606</v>
      </c>
      <c r="E45" s="13">
        <f t="shared" si="2"/>
        <v>5242.9533640726422</v>
      </c>
      <c r="F45" s="5">
        <f t="shared" si="3"/>
        <v>6577.34685676962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285932.16533467319</v>
      </c>
      <c r="D46" s="13">
        <f t="shared" si="1"/>
        <v>7319.8634325676339</v>
      </c>
      <c r="E46" s="13">
        <f t="shared" si="2"/>
        <v>6577.34685676962</v>
      </c>
      <c r="F46" s="5">
        <f t="shared" si="3"/>
        <v>8251.3592378499379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358705.27512235317</v>
      </c>
      <c r="D47" s="13">
        <f t="shared" si="1"/>
        <v>9182.8550431322419</v>
      </c>
      <c r="E47" s="13">
        <f t="shared" si="2"/>
        <v>8251.3592378499379</v>
      </c>
      <c r="F47" s="5">
        <f t="shared" si="3"/>
        <v>10351.427521566126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450000.00000000041</v>
      </c>
      <c r="D48" s="13">
        <f t="shared" si="1"/>
        <v>11520.000000000011</v>
      </c>
      <c r="E48" s="13">
        <f t="shared" si="2"/>
        <v>10351.427521566126</v>
      </c>
      <c r="F48" s="5">
        <f t="shared" si="3"/>
        <v>12985.987962167226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564530.30954431405</v>
      </c>
      <c r="D49" s="13">
        <f t="shared" si="1"/>
        <v>14451.97592433444</v>
      </c>
      <c r="E49" s="13">
        <f t="shared" si="2"/>
        <v>12985.987962167226</v>
      </c>
      <c r="F49" s="5">
        <f t="shared" si="3"/>
        <v>16291.075120046651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708209.93420933059</v>
      </c>
      <c r="D50" s="13">
        <f t="shared" si="1"/>
        <v>18130.174315758864</v>
      </c>
      <c r="E50" s="13">
        <f t="shared" si="2"/>
        <v>16291.075120046651</v>
      </c>
      <c r="F50" s="5">
        <f t="shared" si="3"/>
        <v>20437.345956288005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888457.71862566972</v>
      </c>
      <c r="D51" s="13">
        <f t="shared" si="1"/>
        <v>22744.517596817146</v>
      </c>
      <c r="E51" s="13">
        <f t="shared" si="2"/>
        <v>20437.345956288005</v>
      </c>
      <c r="F51" s="5">
        <f t="shared" si="3"/>
        <v>25638.891642149982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1114580.6909172977</v>
      </c>
      <c r="D52" s="13">
        <f t="shared" si="1"/>
        <v>28533.265687482821</v>
      </c>
      <c r="E52" s="13">
        <f t="shared" si="2"/>
        <v>25638.891642149982</v>
      </c>
      <c r="F52" s="5">
        <f t="shared" si="3"/>
        <v>32164.292078035658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1398254.6276792379</v>
      </c>
      <c r="D53" s="13">
        <f t="shared" si="1"/>
        <v>35795.318468588492</v>
      </c>
      <c r="E53" s="13">
        <f t="shared" si="2"/>
        <v>32164.292078035658</v>
      </c>
      <c r="F53" s="5">
        <f t="shared" si="3"/>
        <v>40350.48391797152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1754126.9284122868</v>
      </c>
      <c r="D54" s="13">
        <f t="shared" si="1"/>
        <v>44905.649367354541</v>
      </c>
      <c r="E54" s="13">
        <f t="shared" si="2"/>
        <v>40350.48391797152</v>
      </c>
      <c r="F54" s="5">
        <f t="shared" si="3"/>
        <v>50620.158169945134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2200572.9286146765</v>
      </c>
      <c r="D55" s="13">
        <f t="shared" si="1"/>
        <v>56334.666972535721</v>
      </c>
      <c r="E55" s="13">
        <f t="shared" si="2"/>
        <v>50620.158169945134</v>
      </c>
      <c r="F55" s="5">
        <f t="shared" si="3"/>
        <v>63503.585690802756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2760644.7034792886</v>
      </c>
      <c r="D56" s="13">
        <f t="shared" si="1"/>
        <v>70672.504409069792</v>
      </c>
      <c r="E56" s="13">
        <f t="shared" si="2"/>
        <v>63503.585690802756</v>
      </c>
      <c r="F56" s="5">
        <f t="shared" si="3"/>
        <v>79665.997527117142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3463261.3533267388</v>
      </c>
      <c r="D57" s="13">
        <f t="shared" si="1"/>
        <v>88659.490645164507</v>
      </c>
      <c r="E57" s="13">
        <f t="shared" si="2"/>
        <v>79665.997527117142</v>
      </c>
      <c r="F57" s="5">
        <f t="shared" si="3"/>
        <v>99941.933875866598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4344702.2307253396</v>
      </c>
      <c r="D58" s="13">
        <f t="shared" si="1"/>
        <v>111224.37710656869</v>
      </c>
      <c r="E58" s="13">
        <f t="shared" si="2"/>
        <v>99941.933875866598</v>
      </c>
      <c r="F58" s="5">
        <f t="shared" si="3"/>
        <v>125378.33526088955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5450480.2115316568</v>
      </c>
      <c r="D59" s="13">
        <f t="shared" si="1"/>
        <v>139532.29341521041</v>
      </c>
      <c r="E59" s="13">
        <f t="shared" si="2"/>
        <v>125378.33526088955</v>
      </c>
      <c r="F59" s="5">
        <f t="shared" si="3"/>
        <v>157288.60092217935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6837691.7355136042</v>
      </c>
      <c r="D60" s="13">
        <f t="shared" si="1"/>
        <v>175044.90842914826</v>
      </c>
      <c r="E60" s="13">
        <f t="shared" si="2"/>
        <v>157288.60092217935</v>
      </c>
      <c r="F60" s="5">
        <f t="shared" si="3"/>
        <v>197320.40570308868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8577964.9600401986</v>
      </c>
      <c r="D61" s="13">
        <f t="shared" si="1"/>
        <v>219595.90297702909</v>
      </c>
      <c r="E61" s="13">
        <f t="shared" si="2"/>
        <v>197320.40570308868</v>
      </c>
      <c r="F61" s="5">
        <f t="shared" si="3"/>
        <v>247540.77713549818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10761158.253670597</v>
      </c>
      <c r="D62" s="13">
        <f t="shared" si="1"/>
        <v>275485.65129396727</v>
      </c>
      <c r="E62" s="13">
        <f t="shared" si="2"/>
        <v>247540.77713549818</v>
      </c>
      <c r="F62" s="5">
        <f t="shared" si="3"/>
        <v>310542.82564698387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13500000.000000019</v>
      </c>
      <c r="D63" s="13">
        <f t="shared" si="1"/>
        <v>345600.00000000047</v>
      </c>
      <c r="E63" s="13">
        <f t="shared" si="2"/>
        <v>310542.82564698387</v>
      </c>
      <c r="F63" s="5">
        <f t="shared" si="3"/>
        <v>389579.63886501692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16935909.28632943</v>
      </c>
      <c r="D64" s="13">
        <f t="shared" si="1"/>
        <v>433559.27773003338</v>
      </c>
      <c r="E64" s="13">
        <f t="shared" si="2"/>
        <v>389579.63886501692</v>
      </c>
      <c r="F64" s="5">
        <f t="shared" si="3"/>
        <v>488732.25360139977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21246298.02627993</v>
      </c>
      <c r="D65" s="13">
        <f t="shared" si="1"/>
        <v>543905.22947276616</v>
      </c>
      <c r="E65" s="13">
        <f t="shared" si="2"/>
        <v>488732.25360139977</v>
      </c>
      <c r="F65" s="5">
        <f t="shared" si="3"/>
        <v>613120.37868864043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26653731.558770105</v>
      </c>
      <c r="D66" s="13">
        <f t="shared" si="1"/>
        <v>682335.52790451469</v>
      </c>
      <c r="E66" s="13">
        <f t="shared" si="2"/>
        <v>613120.37868864043</v>
      </c>
      <c r="F66" s="5">
        <f t="shared" si="3"/>
        <v>769166.74926449987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33437420.727518946</v>
      </c>
      <c r="D67" s="13">
        <f t="shared" si="1"/>
        <v>855997.97062448505</v>
      </c>
      <c r="E67" s="13">
        <f t="shared" si="2"/>
        <v>769166.74926449987</v>
      </c>
      <c r="F67" s="5">
        <f t="shared" si="3"/>
        <v>964928.76234107011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41947638.830377154</v>
      </c>
      <c r="D68" s="13">
        <f t="shared" si="1"/>
        <v>1073859.5540576552</v>
      </c>
      <c r="E68" s="13">
        <f t="shared" si="2"/>
        <v>964928.76234107011</v>
      </c>
      <c r="F68" s="5">
        <f t="shared" si="3"/>
        <v>1210514.5175391461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52623807.852368638</v>
      </c>
      <c r="D69" s="13">
        <f t="shared" si="1"/>
        <v>1347169.4810206371</v>
      </c>
      <c r="E69" s="13">
        <f t="shared" si="2"/>
        <v>1210514.5175391461</v>
      </c>
      <c r="F69" s="5">
        <f t="shared" si="3"/>
        <v>1518604.7450983548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66017187.858440317</v>
      </c>
      <c r="D70" s="13">
        <f t="shared" si="1"/>
        <v>1690040.0091760722</v>
      </c>
      <c r="E70" s="13">
        <f t="shared" si="2"/>
        <v>1518604.7450983548</v>
      </c>
      <c r="F70" s="5">
        <f t="shared" si="3"/>
        <v>1905107.5707240836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82819341.1043787</v>
      </c>
      <c r="D71" s="13">
        <f t="shared" si="1"/>
        <v>2120175.132272095</v>
      </c>
      <c r="E71" s="13">
        <f t="shared" si="2"/>
        <v>1905107.5707240836</v>
      </c>
      <c r="F71" s="5">
        <f t="shared" si="3"/>
        <v>2389979.9258135157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103897840.59980221</v>
      </c>
      <c r="D72" s="13">
        <f t="shared" si="1"/>
        <v>2659784.7193549364</v>
      </c>
      <c r="E72" s="13">
        <f t="shared" si="2"/>
        <v>2389979.9258135157</v>
      </c>
      <c r="F72" s="5">
        <f t="shared" si="3"/>
        <v>2998258.0162759991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130341066.92176022</v>
      </c>
      <c r="D73" s="13">
        <f t="shared" si="1"/>
        <v>3336731.3131970614</v>
      </c>
      <c r="E73" s="13">
        <f t="shared" si="2"/>
        <v>2998258.0162759991</v>
      </c>
      <c r="F73" s="5">
        <f t="shared" si="3"/>
        <v>3761350.0578266876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163514406.34594974</v>
      </c>
      <c r="D74" s="13">
        <f t="shared" si="1"/>
        <v>4185968.8024563133</v>
      </c>
      <c r="E74" s="13">
        <f t="shared" si="2"/>
        <v>3761350.0578266876</v>
      </c>
      <c r="F74" s="5">
        <f t="shared" si="3"/>
        <v>4718658.0276653823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205130752.06540823</v>
      </c>
      <c r="D75" s="13">
        <f t="shared" si="1"/>
        <v>5251347.2528744508</v>
      </c>
      <c r="E75" s="13">
        <f t="shared" si="2"/>
        <v>4718658.0276653823</v>
      </c>
      <c r="F75" s="5">
        <f t="shared" si="3"/>
        <v>5919612.171092663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257338948.80120608</v>
      </c>
      <c r="D76" s="13">
        <f t="shared" si="1"/>
        <v>6587877.0893108761</v>
      </c>
      <c r="E76" s="13">
        <f t="shared" si="2"/>
        <v>5919612.171092663</v>
      </c>
      <c r="F76" s="5">
        <f t="shared" si="3"/>
        <v>7426223.3140649498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322834747.61011809</v>
      </c>
      <c r="D77" s="13">
        <f t="shared" si="1"/>
        <v>8264569.5388190234</v>
      </c>
      <c r="E77" s="13">
        <f t="shared" si="2"/>
        <v>7426223.3140649498</v>
      </c>
      <c r="F77" s="5">
        <f t="shared" si="3"/>
        <v>9316284.7694095206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405000000.00000072</v>
      </c>
      <c r="D78" s="13">
        <f t="shared" si="1"/>
        <v>10368000.000000019</v>
      </c>
      <c r="E78" s="13">
        <f t="shared" si="2"/>
        <v>9316284.7694095206</v>
      </c>
      <c r="F78" s="5">
        <f t="shared" si="3"/>
        <v>11687389.165950514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508077278.58988321</v>
      </c>
      <c r="D79" s="13">
        <f t="shared" si="1"/>
        <v>13006778.33190101</v>
      </c>
      <c r="E79" s="13">
        <f t="shared" si="2"/>
        <v>11687389.165950514</v>
      </c>
      <c r="F79" s="5">
        <f t="shared" si="3"/>
        <v>14661967.608042002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637388940.78839815</v>
      </c>
      <c r="D80" s="13">
        <f t="shared" si="1"/>
        <v>16317156.884182993</v>
      </c>
      <c r="E80" s="13">
        <f t="shared" si="2"/>
        <v>14661967.608042002</v>
      </c>
      <c r="F80" s="5">
        <f t="shared" si="3"/>
        <v>18393611.360659219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799611946.76310337</v>
      </c>
      <c r="D81" s="9">
        <f t="shared" si="1"/>
        <v>20470065.837135445</v>
      </c>
      <c r="E81" s="9">
        <f t="shared" si="2"/>
        <v>18393611.360659219</v>
      </c>
      <c r="F81" s="6">
        <f t="shared" si="3"/>
        <v>10235032.918567723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3" priority="2">
      <formula>$B19&lt;$B$9</formula>
    </cfRule>
  </conditionalFormatting>
  <conditionalFormatting sqref="H17:H18 B18:F18">
    <cfRule type="expression" dxfId="2" priority="3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C08B-10F0-4E3C-A21D-7F974CB4F8DD}">
  <dimension ref="A1:H82"/>
  <sheetViews>
    <sheetView zoomScaleNormal="100" workbookViewId="0">
      <selection activeCell="H18" sqref="H18:H33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1000</v>
      </c>
      <c r="C6" t="s">
        <v>1</v>
      </c>
      <c r="D6" t="s">
        <v>11</v>
      </c>
    </row>
    <row r="7" spans="1:8" x14ac:dyDescent="0.25">
      <c r="A7" t="s">
        <v>17</v>
      </c>
      <c r="B7" s="3">
        <v>20000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1.2210553000675681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20kHz top band</v>
      </c>
    </row>
    <row r="18" spans="2:8" x14ac:dyDescent="0.25">
      <c r="B18" s="14">
        <v>0</v>
      </c>
      <c r="C18" s="15">
        <f t="shared" ref="C18:C81" si="0">$B$6*POWER($B$11,B18)</f>
        <v>1000</v>
      </c>
      <c r="D18" s="15">
        <f t="shared" ref="D18:D81" si="1">C18/$B$13</f>
        <v>25.6</v>
      </c>
      <c r="E18" s="15">
        <v>0</v>
      </c>
      <c r="F18" s="16">
        <f>((D19-D18)/2)+D18</f>
        <v>28.429507840864872</v>
      </c>
      <c r="H18" s="19" t="str">
        <f>"      if (i&lt;="&amp;ROUND(F18,0)&amp;" )           bandValues["&amp;B18&amp;"]  += (int)vReal[i];"</f>
        <v xml:space="preserve">      if (i&lt;=28 )           bandValues[0]  += (int)vReal[i];</v>
      </c>
    </row>
    <row r="19" spans="2:8" x14ac:dyDescent="0.25">
      <c r="B19" s="7">
        <v>1</v>
      </c>
      <c r="C19" s="13">
        <f t="shared" si="0"/>
        <v>1221.0553000675682</v>
      </c>
      <c r="D19" s="13">
        <f t="shared" si="1"/>
        <v>31.259015681729746</v>
      </c>
      <c r="E19" s="13">
        <f>F18</f>
        <v>28.429507840864872</v>
      </c>
      <c r="F19" s="5">
        <f>((D20-D19)/2)+D19</f>
        <v>34.714001227400537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(i&gt;28   &amp;&amp; i&lt;=35  ) bandValues[1]  += (int)vReal[i];</v>
      </c>
    </row>
    <row r="20" spans="2:8" x14ac:dyDescent="0.25">
      <c r="B20" s="7">
        <v>2</v>
      </c>
      <c r="C20" s="13">
        <f t="shared" si="0"/>
        <v>1490.976045823099</v>
      </c>
      <c r="D20" s="13">
        <f t="shared" si="1"/>
        <v>38.168986773071332</v>
      </c>
      <c r="E20" s="13">
        <f t="shared" ref="E20:E81" si="2">F19</f>
        <v>34.714001227400537</v>
      </c>
      <c r="F20" s="5">
        <f t="shared" ref="F20:F81" si="3">((D21-D20)/2)+D20</f>
        <v>42.387715185269499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(i&gt;35   &amp;&amp; i&lt;=42  ) bandValues[2]  += (int)vReal[i];</v>
      </c>
    </row>
    <row r="21" spans="2:8" x14ac:dyDescent="0.25">
      <c r="B21" s="7">
        <v>3</v>
      </c>
      <c r="C21" s="13">
        <f t="shared" si="0"/>
        <v>1820.5642030260803</v>
      </c>
      <c r="D21" s="13">
        <f t="shared" si="1"/>
        <v>46.60644359746766</v>
      </c>
      <c r="E21" s="13">
        <f t="shared" si="2"/>
        <v>42.387715185269499</v>
      </c>
      <c r="F21" s="5">
        <f t="shared" si="3"/>
        <v>51.757744284727863</v>
      </c>
      <c r="H21" s="19" t="str">
        <f t="shared" si="4"/>
        <v xml:space="preserve">      if (i&gt;42   &amp;&amp; i&lt;=52  ) bandValues[3]  += (int)vReal[i];</v>
      </c>
    </row>
    <row r="22" spans="2:8" x14ac:dyDescent="0.25">
      <c r="B22" s="7">
        <v>4</v>
      </c>
      <c r="C22" s="13">
        <f t="shared" si="0"/>
        <v>2223.009569218284</v>
      </c>
      <c r="D22" s="13">
        <f t="shared" si="1"/>
        <v>56.909044971988074</v>
      </c>
      <c r="E22" s="13">
        <f t="shared" si="2"/>
        <v>51.757744284727863</v>
      </c>
      <c r="F22" s="5">
        <f t="shared" si="3"/>
        <v>63.199067978408834</v>
      </c>
      <c r="H22" s="19" t="str">
        <f t="shared" si="4"/>
        <v xml:space="preserve">      if (i&gt;52   &amp;&amp; i&lt;=63  ) bandValues[4]  += (int)vReal[i];</v>
      </c>
    </row>
    <row r="23" spans="2:8" x14ac:dyDescent="0.25">
      <c r="B23" s="7">
        <v>5</v>
      </c>
      <c r="C23" s="13">
        <f t="shared" si="0"/>
        <v>2714.4176165949066</v>
      </c>
      <c r="D23" s="13">
        <f t="shared" si="1"/>
        <v>69.489090984829602</v>
      </c>
      <c r="E23" s="13">
        <f t="shared" si="2"/>
        <v>63.199067978408834</v>
      </c>
      <c r="F23" s="5">
        <f t="shared" si="3"/>
        <v>77.169556914366638</v>
      </c>
      <c r="H23" s="19" t="str">
        <f t="shared" si="4"/>
        <v xml:space="preserve">      if (i&gt;63   &amp;&amp; i&lt;=77  ) bandValues[5]  += (int)vReal[i];</v>
      </c>
    </row>
    <row r="24" spans="2:8" x14ac:dyDescent="0.25">
      <c r="B24" s="7">
        <v>6</v>
      </c>
      <c r="C24" s="13">
        <f t="shared" si="0"/>
        <v>3314.4540173399873</v>
      </c>
      <c r="D24" s="13">
        <f t="shared" si="1"/>
        <v>84.850022843903673</v>
      </c>
      <c r="E24" s="13">
        <f t="shared" si="2"/>
        <v>77.169556914366638</v>
      </c>
      <c r="F24" s="5">
        <f t="shared" si="3"/>
        <v>94.22829647415324</v>
      </c>
      <c r="H24" s="19" t="str">
        <f t="shared" si="4"/>
        <v xml:space="preserve">      if (i&gt;77   &amp;&amp; i&lt;=94  ) bandValues[6]  += (int)vReal[i];</v>
      </c>
    </row>
    <row r="25" spans="2:8" x14ac:dyDescent="0.25">
      <c r="B25" s="7">
        <v>7</v>
      </c>
      <c r="C25" s="13">
        <f t="shared" si="0"/>
        <v>4047.131644703235</v>
      </c>
      <c r="D25" s="13">
        <f t="shared" si="1"/>
        <v>103.60657010440282</v>
      </c>
      <c r="E25" s="13">
        <f t="shared" si="2"/>
        <v>94.22829647415324</v>
      </c>
      <c r="F25" s="5">
        <f t="shared" si="3"/>
        <v>115.05796082610297</v>
      </c>
      <c r="H25" s="19" t="str">
        <f t="shared" si="4"/>
        <v xml:space="preserve">      if (i&gt;94   &amp;&amp; i&lt;=115  ) bandValues[7]  += (int)vReal[i];</v>
      </c>
    </row>
    <row r="26" spans="2:8" x14ac:dyDescent="0.25">
      <c r="B26" s="7">
        <v>8</v>
      </c>
      <c r="C26" s="13">
        <f t="shared" si="0"/>
        <v>4941.7715448360595</v>
      </c>
      <c r="D26" s="13">
        <f t="shared" si="1"/>
        <v>126.50935154780312</v>
      </c>
      <c r="E26" s="13">
        <f t="shared" si="2"/>
        <v>115.05796082610297</v>
      </c>
      <c r="F26" s="5">
        <f t="shared" si="3"/>
        <v>140.49213288167965</v>
      </c>
      <c r="H26" s="19" t="str">
        <f t="shared" si="4"/>
        <v xml:space="preserve">      if (i&gt;115   &amp;&amp; i&lt;=140  ) bandValues[8]  += (int)vReal[i];</v>
      </c>
    </row>
    <row r="27" spans="2:8" x14ac:dyDescent="0.25">
      <c r="B27" s="7">
        <v>9</v>
      </c>
      <c r="C27" s="13">
        <f t="shared" si="0"/>
        <v>6034.1763365451643</v>
      </c>
      <c r="D27" s="13">
        <f t="shared" si="1"/>
        <v>154.4749142155562</v>
      </c>
      <c r="E27" s="13">
        <f t="shared" si="2"/>
        <v>140.49213288167965</v>
      </c>
      <c r="F27" s="5">
        <f t="shared" si="3"/>
        <v>171.54866347297201</v>
      </c>
      <c r="H27" s="19" t="str">
        <f t="shared" si="4"/>
        <v xml:space="preserve">      if (i&gt;140   &amp;&amp; i&lt;=172  ) bandValues[9]  += (int)vReal[i];</v>
      </c>
    </row>
    <row r="28" spans="2:8" x14ac:dyDescent="0.25">
      <c r="B28" s="7">
        <v>10</v>
      </c>
      <c r="C28" s="13">
        <f t="shared" si="0"/>
        <v>7368.0629972807756</v>
      </c>
      <c r="D28" s="13">
        <f t="shared" si="1"/>
        <v>188.62241273038785</v>
      </c>
      <c r="E28" s="13">
        <f t="shared" si="2"/>
        <v>171.54866347297201</v>
      </c>
      <c r="F28" s="5">
        <f t="shared" si="3"/>
        <v>209.47040475318013</v>
      </c>
      <c r="H28" s="19" t="str">
        <f t="shared" si="4"/>
        <v xml:space="preserve">      if (i&gt;172   &amp;&amp; i&lt;=209  ) bandValues[10]  += (int)vReal[i];</v>
      </c>
    </row>
    <row r="29" spans="2:8" x14ac:dyDescent="0.25">
      <c r="B29" s="7">
        <v>11</v>
      </c>
      <c r="C29" s="13">
        <f t="shared" si="0"/>
        <v>8996.8123740614228</v>
      </c>
      <c r="D29" s="13">
        <f t="shared" si="1"/>
        <v>230.31839677597242</v>
      </c>
      <c r="E29" s="13">
        <f t="shared" si="2"/>
        <v>209.47040475318013</v>
      </c>
      <c r="F29" s="5">
        <f t="shared" si="3"/>
        <v>255.77494793116935</v>
      </c>
      <c r="H29" s="19" t="str">
        <f t="shared" si="4"/>
        <v xml:space="preserve">      if (i&gt;209   &amp;&amp; i&lt;=256  ) bandValues[11]  += (int)vReal[i];</v>
      </c>
    </row>
    <row r="30" spans="2:8" x14ac:dyDescent="0.25">
      <c r="B30" s="7">
        <v>12</v>
      </c>
      <c r="C30" s="13">
        <f t="shared" si="0"/>
        <v>10985.605433061182</v>
      </c>
      <c r="D30" s="13">
        <f t="shared" si="1"/>
        <v>281.23149908636628</v>
      </c>
      <c r="E30" s="13">
        <f t="shared" si="2"/>
        <v>255.77494793116935</v>
      </c>
      <c r="F30" s="5">
        <f t="shared" si="3"/>
        <v>312.31535579586063</v>
      </c>
      <c r="H30" s="19" t="str">
        <f t="shared" si="4"/>
        <v xml:space="preserve">      if (i&gt;256   &amp;&amp; i&lt;=312  ) bandValues[12]  += (int)vReal[i];</v>
      </c>
    </row>
    <row r="31" spans="2:8" x14ac:dyDescent="0.25">
      <c r="B31" s="7">
        <v>13</v>
      </c>
      <c r="C31" s="13">
        <f t="shared" si="0"/>
        <v>13414.031738490428</v>
      </c>
      <c r="D31" s="13">
        <f t="shared" si="1"/>
        <v>343.39921250535497</v>
      </c>
      <c r="E31" s="13">
        <f t="shared" si="2"/>
        <v>312.31535579586063</v>
      </c>
      <c r="F31" s="5">
        <f t="shared" si="3"/>
        <v>381.35432048702393</v>
      </c>
      <c r="H31" s="19" t="str">
        <f t="shared" si="4"/>
        <v xml:space="preserve">      if (i&gt;312   &amp;&amp; i&lt;=381  ) bandValues[13]  += (int)vReal[i];</v>
      </c>
    </row>
    <row r="32" spans="2:8" x14ac:dyDescent="0.25">
      <c r="B32" s="7">
        <v>14</v>
      </c>
      <c r="C32" s="13">
        <f t="shared" si="0"/>
        <v>16379.274549558315</v>
      </c>
      <c r="D32" s="13">
        <f t="shared" si="1"/>
        <v>419.30942846869289</v>
      </c>
      <c r="E32" s="13">
        <f t="shared" si="2"/>
        <v>381.35432048702393</v>
      </c>
      <c r="F32" s="5">
        <f t="shared" si="3"/>
        <v>465.65471423434656</v>
      </c>
      <c r="H32" s="19" t="str">
        <f t="shared" si="4"/>
        <v xml:space="preserve">      if (i&gt;381   &amp;&amp; i&lt;=466  ) bandValues[14]  += (int)vReal[i];</v>
      </c>
    </row>
    <row r="33" spans="2:8" x14ac:dyDescent="0.25">
      <c r="B33" s="7">
        <v>15</v>
      </c>
      <c r="C33" s="13">
        <f t="shared" si="0"/>
        <v>20000.000000000011</v>
      </c>
      <c r="D33" s="13">
        <f t="shared" si="1"/>
        <v>512.00000000000023</v>
      </c>
      <c r="E33" s="13">
        <f t="shared" si="2"/>
        <v>465.65471423434656</v>
      </c>
      <c r="F33" s="5">
        <f t="shared" si="3"/>
        <v>568.59015681729772</v>
      </c>
      <c r="H33" s="19" t="str">
        <f t="shared" si="4"/>
        <v xml:space="preserve">      if (i&gt;466             ) bandValues[15]  += (int)vReal[i];</v>
      </c>
    </row>
    <row r="34" spans="2:8" x14ac:dyDescent="0.25">
      <c r="B34" s="7">
        <v>16</v>
      </c>
      <c r="C34" s="13">
        <f t="shared" si="0"/>
        <v>24421.106001351378</v>
      </c>
      <c r="D34" s="13">
        <f t="shared" si="1"/>
        <v>625.18031363459522</v>
      </c>
      <c r="E34" s="13">
        <f t="shared" si="2"/>
        <v>568.59015681729772</v>
      </c>
      <c r="F34" s="5">
        <f t="shared" si="3"/>
        <v>694.28002454801117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29819.520916461996</v>
      </c>
      <c r="D35" s="13">
        <f t="shared" si="1"/>
        <v>763.37973546142712</v>
      </c>
      <c r="E35" s="13">
        <f t="shared" si="2"/>
        <v>694.28002454801117</v>
      </c>
      <c r="F35" s="5">
        <f t="shared" si="3"/>
        <v>847.75430370539038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36411.284060521633</v>
      </c>
      <c r="D36" s="13">
        <f t="shared" si="1"/>
        <v>932.12887194935377</v>
      </c>
      <c r="E36" s="13">
        <f t="shared" si="2"/>
        <v>847.75430370539038</v>
      </c>
      <c r="F36" s="5">
        <f t="shared" si="3"/>
        <v>1035.1548856945578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44460.191384365702</v>
      </c>
      <c r="D37" s="13">
        <f t="shared" si="1"/>
        <v>1138.180899439762</v>
      </c>
      <c r="E37" s="13">
        <f t="shared" si="2"/>
        <v>1035.1548856945578</v>
      </c>
      <c r="F37" s="5">
        <f t="shared" si="3"/>
        <v>1263.9813595681776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54288.352331898175</v>
      </c>
      <c r="D38" s="13">
        <f t="shared" si="1"/>
        <v>1389.7818196965932</v>
      </c>
      <c r="E38" s="13">
        <f t="shared" si="2"/>
        <v>1263.9813595681776</v>
      </c>
      <c r="F38" s="5">
        <f t="shared" si="3"/>
        <v>1543.3911382873337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66289.080346799776</v>
      </c>
      <c r="D39" s="13">
        <f t="shared" si="1"/>
        <v>1697.0004568780741</v>
      </c>
      <c r="E39" s="13">
        <f t="shared" si="2"/>
        <v>1543.3911382873337</v>
      </c>
      <c r="F39" s="5">
        <f t="shared" si="3"/>
        <v>1884.5659294830659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80942.632894064751</v>
      </c>
      <c r="D40" s="13">
        <f t="shared" si="1"/>
        <v>2072.1314020880577</v>
      </c>
      <c r="E40" s="13">
        <f t="shared" si="2"/>
        <v>1884.5659294830659</v>
      </c>
      <c r="F40" s="5">
        <f t="shared" si="3"/>
        <v>2301.1592165220609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98835.430896721242</v>
      </c>
      <c r="D41" s="13">
        <f t="shared" si="1"/>
        <v>2530.1870309560636</v>
      </c>
      <c r="E41" s="13">
        <f t="shared" si="2"/>
        <v>2301.1592165220609</v>
      </c>
      <c r="F41" s="5">
        <f t="shared" si="3"/>
        <v>2809.8426576335951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120683.52673090338</v>
      </c>
      <c r="D42" s="13">
        <f t="shared" si="1"/>
        <v>3089.4982843111266</v>
      </c>
      <c r="E42" s="13">
        <f t="shared" si="2"/>
        <v>2809.8426576335951</v>
      </c>
      <c r="F42" s="5">
        <f t="shared" si="3"/>
        <v>3430.9732694594431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147361.2599456156</v>
      </c>
      <c r="D43" s="13">
        <f t="shared" si="1"/>
        <v>3772.4482546077593</v>
      </c>
      <c r="E43" s="13">
        <f t="shared" si="2"/>
        <v>3430.9732694594431</v>
      </c>
      <c r="F43" s="5">
        <f t="shared" si="3"/>
        <v>4189.4080950636053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179936.24748122858</v>
      </c>
      <c r="D44" s="13">
        <f t="shared" si="1"/>
        <v>4606.3679355194517</v>
      </c>
      <c r="E44" s="13">
        <f t="shared" si="2"/>
        <v>4189.4080950636053</v>
      </c>
      <c r="F44" s="5">
        <f t="shared" si="3"/>
        <v>5115.4989586233896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219712.10866122373</v>
      </c>
      <c r="D45" s="13">
        <f t="shared" si="1"/>
        <v>5624.6299817273275</v>
      </c>
      <c r="E45" s="13">
        <f t="shared" si="2"/>
        <v>5115.4989586233896</v>
      </c>
      <c r="F45" s="5">
        <f t="shared" si="3"/>
        <v>6246.3071159172159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268280.63476980879</v>
      </c>
      <c r="D46" s="13">
        <f t="shared" si="1"/>
        <v>6867.9842501071053</v>
      </c>
      <c r="E46" s="13">
        <f t="shared" si="2"/>
        <v>6246.3071159172159</v>
      </c>
      <c r="F46" s="5">
        <f t="shared" si="3"/>
        <v>7627.0864097404828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327585.49099116644</v>
      </c>
      <c r="D47" s="13">
        <f t="shared" si="1"/>
        <v>8386.1885693738604</v>
      </c>
      <c r="E47" s="13">
        <f t="shared" si="2"/>
        <v>7627.0864097404828</v>
      </c>
      <c r="F47" s="5">
        <f t="shared" si="3"/>
        <v>9313.0942846869366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400000.00000000047</v>
      </c>
      <c r="D48" s="13">
        <f t="shared" si="1"/>
        <v>10240.000000000013</v>
      </c>
      <c r="E48" s="13">
        <f t="shared" si="2"/>
        <v>9313.0942846869366</v>
      </c>
      <c r="F48" s="5">
        <f t="shared" si="3"/>
        <v>11371.803136345963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488422.12002702785</v>
      </c>
      <c r="D49" s="13">
        <f t="shared" si="1"/>
        <v>12503.606272691914</v>
      </c>
      <c r="E49" s="13">
        <f t="shared" si="2"/>
        <v>11371.803136345963</v>
      </c>
      <c r="F49" s="5">
        <f t="shared" si="3"/>
        <v>13885.600490960232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596390.41832924029</v>
      </c>
      <c r="D50" s="13">
        <f t="shared" si="1"/>
        <v>15267.594709228551</v>
      </c>
      <c r="E50" s="13">
        <f t="shared" si="2"/>
        <v>13885.600490960232</v>
      </c>
      <c r="F50" s="5">
        <f t="shared" si="3"/>
        <v>16955.086074107818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728225.68121043302</v>
      </c>
      <c r="D51" s="13">
        <f t="shared" si="1"/>
        <v>18642.577438987086</v>
      </c>
      <c r="E51" s="13">
        <f t="shared" si="2"/>
        <v>16955.086074107818</v>
      </c>
      <c r="F51" s="5">
        <f t="shared" si="3"/>
        <v>20703.097713891169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889203.8276873146</v>
      </c>
      <c r="D52" s="13">
        <f t="shared" si="1"/>
        <v>22763.617988795253</v>
      </c>
      <c r="E52" s="13">
        <f t="shared" si="2"/>
        <v>20703.097713891169</v>
      </c>
      <c r="F52" s="5">
        <f t="shared" si="3"/>
        <v>25279.627191363565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1085767.046637964</v>
      </c>
      <c r="D53" s="13">
        <f t="shared" si="1"/>
        <v>27795.636393931876</v>
      </c>
      <c r="E53" s="13">
        <f t="shared" si="2"/>
        <v>25279.627191363565</v>
      </c>
      <c r="F53" s="5">
        <f t="shared" si="3"/>
        <v>30867.822765746696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1325781.6069359968</v>
      </c>
      <c r="D54" s="13">
        <f t="shared" si="1"/>
        <v>33940.009137561516</v>
      </c>
      <c r="E54" s="13">
        <f t="shared" si="2"/>
        <v>30867.822765746696</v>
      </c>
      <c r="F54" s="5">
        <f t="shared" si="3"/>
        <v>37691.318589661343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1618852.657881296</v>
      </c>
      <c r="D55" s="13">
        <f t="shared" si="1"/>
        <v>41442.628041761178</v>
      </c>
      <c r="E55" s="13">
        <f t="shared" si="2"/>
        <v>37691.318589661343</v>
      </c>
      <c r="F55" s="5">
        <f t="shared" si="3"/>
        <v>46023.184330441247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1976708.6179344263</v>
      </c>
      <c r="D56" s="13">
        <f t="shared" si="1"/>
        <v>50603.740619121316</v>
      </c>
      <c r="E56" s="13">
        <f t="shared" si="2"/>
        <v>46023.184330441247</v>
      </c>
      <c r="F56" s="5">
        <f t="shared" si="3"/>
        <v>56196.853152671945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2413670.534618069</v>
      </c>
      <c r="D57" s="13">
        <f t="shared" si="1"/>
        <v>61789.965686222567</v>
      </c>
      <c r="E57" s="13">
        <f t="shared" si="2"/>
        <v>56196.853152671945</v>
      </c>
      <c r="F57" s="5">
        <f t="shared" si="3"/>
        <v>68619.465389188903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2947225.1989123141</v>
      </c>
      <c r="D58" s="13">
        <f t="shared" si="1"/>
        <v>75448.965092155238</v>
      </c>
      <c r="E58" s="13">
        <f t="shared" si="2"/>
        <v>68619.465389188903</v>
      </c>
      <c r="F58" s="5">
        <f t="shared" si="3"/>
        <v>83788.161901272164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3598724.9496245738</v>
      </c>
      <c r="D59" s="13">
        <f t="shared" si="1"/>
        <v>92127.35871038909</v>
      </c>
      <c r="E59" s="13">
        <f t="shared" si="2"/>
        <v>83788.161901272164</v>
      </c>
      <c r="F59" s="5">
        <f t="shared" si="3"/>
        <v>102309.97917246787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4394242.173224478</v>
      </c>
      <c r="D60" s="13">
        <f t="shared" si="1"/>
        <v>112492.59963454664</v>
      </c>
      <c r="E60" s="13">
        <f t="shared" si="2"/>
        <v>102309.97917246787</v>
      </c>
      <c r="F60" s="5">
        <f t="shared" si="3"/>
        <v>124926.1423183444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5365612.6953961775</v>
      </c>
      <c r="D61" s="13">
        <f t="shared" si="1"/>
        <v>137359.68500214216</v>
      </c>
      <c r="E61" s="13">
        <f t="shared" si="2"/>
        <v>124926.1423183444</v>
      </c>
      <c r="F61" s="5">
        <f t="shared" si="3"/>
        <v>152541.72819480975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6551709.819823334</v>
      </c>
      <c r="D62" s="13">
        <f t="shared" si="1"/>
        <v>167723.77138747735</v>
      </c>
      <c r="E62" s="13">
        <f t="shared" si="2"/>
        <v>152541.72819480975</v>
      </c>
      <c r="F62" s="5">
        <f t="shared" si="3"/>
        <v>186261.88569373882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8000000.000000013</v>
      </c>
      <c r="D63" s="13">
        <f t="shared" si="1"/>
        <v>204800.00000000032</v>
      </c>
      <c r="E63" s="13">
        <f t="shared" si="2"/>
        <v>186261.88569373882</v>
      </c>
      <c r="F63" s="5">
        <f t="shared" si="3"/>
        <v>227436.06272691936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9768442.4005405623</v>
      </c>
      <c r="D64" s="13">
        <f t="shared" si="1"/>
        <v>250072.12545383841</v>
      </c>
      <c r="E64" s="13">
        <f t="shared" si="2"/>
        <v>227436.06272691936</v>
      </c>
      <c r="F64" s="5">
        <f t="shared" si="3"/>
        <v>277712.0098192048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11927808.366584813</v>
      </c>
      <c r="D65" s="13">
        <f t="shared" si="1"/>
        <v>305351.89418457123</v>
      </c>
      <c r="E65" s="13">
        <f t="shared" si="2"/>
        <v>277712.0098192048</v>
      </c>
      <c r="F65" s="5">
        <f t="shared" si="3"/>
        <v>339101.7214821566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14564513.62420867</v>
      </c>
      <c r="D66" s="13">
        <f t="shared" si="1"/>
        <v>372851.54877974198</v>
      </c>
      <c r="E66" s="13">
        <f t="shared" si="2"/>
        <v>339101.7214821566</v>
      </c>
      <c r="F66" s="5">
        <f t="shared" si="3"/>
        <v>414061.95427782368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17784076.553746302</v>
      </c>
      <c r="D67" s="13">
        <f t="shared" si="1"/>
        <v>455272.35977590532</v>
      </c>
      <c r="E67" s="13">
        <f t="shared" si="2"/>
        <v>414061.95427782368</v>
      </c>
      <c r="F67" s="5">
        <f t="shared" si="3"/>
        <v>505592.54382727167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21715340.932759296</v>
      </c>
      <c r="D68" s="13">
        <f t="shared" si="1"/>
        <v>555912.72787863796</v>
      </c>
      <c r="E68" s="13">
        <f t="shared" si="2"/>
        <v>505592.54382727167</v>
      </c>
      <c r="F68" s="5">
        <f t="shared" si="3"/>
        <v>617356.45531493425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26515632.138719946</v>
      </c>
      <c r="D69" s="13">
        <f t="shared" si="1"/>
        <v>678800.18275123066</v>
      </c>
      <c r="E69" s="13">
        <f t="shared" si="2"/>
        <v>617356.45531493425</v>
      </c>
      <c r="F69" s="5">
        <f t="shared" si="3"/>
        <v>753826.37179322739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32377053.157625943</v>
      </c>
      <c r="D70" s="13">
        <f t="shared" si="1"/>
        <v>828852.56083522411</v>
      </c>
      <c r="E70" s="13">
        <f t="shared" si="2"/>
        <v>753826.37179322739</v>
      </c>
      <c r="F70" s="5">
        <f t="shared" si="3"/>
        <v>920463.68660882534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39534172.358688541</v>
      </c>
      <c r="D71" s="13">
        <f t="shared" si="1"/>
        <v>1012074.8123824267</v>
      </c>
      <c r="E71" s="13">
        <f t="shared" si="2"/>
        <v>920463.68660882534</v>
      </c>
      <c r="F71" s="5">
        <f t="shared" si="3"/>
        <v>1123937.0630534394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48273410.692361407</v>
      </c>
      <c r="D72" s="13">
        <f t="shared" si="1"/>
        <v>1235799.3137244519</v>
      </c>
      <c r="E72" s="13">
        <f t="shared" si="2"/>
        <v>1123937.0630534394</v>
      </c>
      <c r="F72" s="5">
        <f t="shared" si="3"/>
        <v>1372389.3077837788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58944503.978246316</v>
      </c>
      <c r="D73" s="13">
        <f t="shared" si="1"/>
        <v>1508979.3018431056</v>
      </c>
      <c r="E73" s="13">
        <f t="shared" si="2"/>
        <v>1372389.3077837788</v>
      </c>
      <c r="F73" s="5">
        <f t="shared" si="3"/>
        <v>1675763.2380254443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71974498.992491528</v>
      </c>
      <c r="D74" s="13">
        <f t="shared" si="1"/>
        <v>1842547.1742077831</v>
      </c>
      <c r="E74" s="13">
        <f t="shared" si="2"/>
        <v>1675763.2380254443</v>
      </c>
      <c r="F74" s="5">
        <f t="shared" si="3"/>
        <v>2046199.5834493586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87884843.464489624</v>
      </c>
      <c r="D75" s="13">
        <f t="shared" si="1"/>
        <v>2249851.9926909343</v>
      </c>
      <c r="E75" s="13">
        <f t="shared" si="2"/>
        <v>2046199.5834493586</v>
      </c>
      <c r="F75" s="5">
        <f t="shared" si="3"/>
        <v>2498522.8463668898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107312253.90792362</v>
      </c>
      <c r="D76" s="13">
        <f t="shared" si="1"/>
        <v>2747193.7000428447</v>
      </c>
      <c r="E76" s="13">
        <f t="shared" si="2"/>
        <v>2498522.8463668898</v>
      </c>
      <c r="F76" s="5">
        <f t="shared" si="3"/>
        <v>3050834.5638961964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131034196.39646673</v>
      </c>
      <c r="D77" s="13">
        <f t="shared" si="1"/>
        <v>3354475.4277495481</v>
      </c>
      <c r="E77" s="13">
        <f t="shared" si="2"/>
        <v>3050834.5638961964</v>
      </c>
      <c r="F77" s="5">
        <f t="shared" si="3"/>
        <v>3725237.7138747796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160000000.00000042</v>
      </c>
      <c r="D78" s="13">
        <f t="shared" si="1"/>
        <v>4096000.0000000107</v>
      </c>
      <c r="E78" s="13">
        <f t="shared" si="2"/>
        <v>3725237.7138747796</v>
      </c>
      <c r="F78" s="5">
        <f t="shared" si="3"/>
        <v>4548721.2545383908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195368848.01081136</v>
      </c>
      <c r="D79" s="13">
        <f t="shared" si="1"/>
        <v>5001442.5090767704</v>
      </c>
      <c r="E79" s="13">
        <f t="shared" si="2"/>
        <v>4548721.2545383908</v>
      </c>
      <c r="F79" s="5">
        <f t="shared" si="3"/>
        <v>5554240.1963840984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238556167.33169639</v>
      </c>
      <c r="D80" s="13">
        <f t="shared" si="1"/>
        <v>6107037.8836914273</v>
      </c>
      <c r="E80" s="13">
        <f t="shared" si="2"/>
        <v>5554240.1963840984</v>
      </c>
      <c r="F80" s="5">
        <f t="shared" si="3"/>
        <v>6782034.4296431355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291290272.4841736</v>
      </c>
      <c r="D81" s="9">
        <f t="shared" si="1"/>
        <v>7457030.9755948437</v>
      </c>
      <c r="E81" s="9">
        <f t="shared" si="2"/>
        <v>6782034.4296431355</v>
      </c>
      <c r="F81" s="6">
        <f t="shared" si="3"/>
        <v>3728515.4877974219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1" priority="1">
      <formula>$B19&lt;$B$9</formula>
    </cfRule>
  </conditionalFormatting>
  <conditionalFormatting sqref="H17:H18 B18:F18">
    <cfRule type="expression" dxfId="0" priority="2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Xylophone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Christopher Rowley</cp:lastModifiedBy>
  <dcterms:created xsi:type="dcterms:W3CDTF">2020-07-17T10:56:46Z</dcterms:created>
  <dcterms:modified xsi:type="dcterms:W3CDTF">2024-04-17T13:44:09Z</dcterms:modified>
</cp:coreProperties>
</file>