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dicThingy52" sheetId="1" r:id="rId4"/>
  </sheets>
  <definedNames/>
  <calcPr/>
</workbook>
</file>

<file path=xl/sharedStrings.xml><?xml version="1.0" encoding="utf-8"?>
<sst xmlns="http://schemas.openxmlformats.org/spreadsheetml/2006/main" count="388" uniqueCount="27">
  <si>
    <t>Actual Distance</t>
  </si>
  <si>
    <t>Calculated Distance</t>
  </si>
  <si>
    <t>Actual RSSI</t>
  </si>
  <si>
    <t>Ab. Diff</t>
  </si>
  <si>
    <t>Tot Avg Distance</t>
  </si>
  <si>
    <t>Tot Avg Diff</t>
  </si>
  <si>
    <t>0.5m</t>
  </si>
  <si>
    <t>Measured Power</t>
  </si>
  <si>
    <t>Envionmental Factor</t>
  </si>
  <si>
    <t>1.0m</t>
  </si>
  <si>
    <t>1.5m</t>
  </si>
  <si>
    <t>2.0m</t>
  </si>
  <si>
    <t>2.5m</t>
  </si>
  <si>
    <t>3.0m</t>
  </si>
  <si>
    <t>3.5m</t>
  </si>
  <si>
    <t>4.0m</t>
  </si>
  <si>
    <t>4.5m</t>
  </si>
  <si>
    <t>5.0m</t>
  </si>
  <si>
    <t>5.5m</t>
  </si>
  <si>
    <t>6.0m</t>
  </si>
  <si>
    <t>6.5m</t>
  </si>
  <si>
    <t>7.0m</t>
  </si>
  <si>
    <t>7.5m</t>
  </si>
  <si>
    <t>8.0m</t>
  </si>
  <si>
    <t>8.5m</t>
  </si>
  <si>
    <t>9.0m</t>
  </si>
  <si>
    <t>9.5m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</si>
</sst>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/>
    <border>
      <left style="thick">
        <color rgb="FFFF0000"/>
      </left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Font="1" applyNumberFormat="1"/>
    <xf borderId="0" fillId="2" fontId="0" numFmtId="164" xfId="0" applyFill="1" applyFont="1" applyNumberFormat="1"/>
    <xf borderId="1" fillId="0" fontId="1" numFmtId="0" xfId="0" applyAlignment="1" applyBorder="1" applyFont="1">
      <alignment readingOrder="0"/>
    </xf>
    <xf borderId="2" fillId="3" fontId="0" numFmtId="0" xfId="0" applyAlignment="1" applyBorder="1" applyFill="1" applyFont="1">
      <alignment readingOrder="0"/>
    </xf>
    <xf borderId="3" fillId="0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164" xfId="0" applyBorder="1" applyFont="1" applyNumberFormat="1"/>
    <xf borderId="5" fillId="0" fontId="2" numFmtId="164" xfId="0" applyBorder="1" applyFont="1" applyNumberFormat="1"/>
    <xf borderId="5" fillId="0" fontId="1" numFmtId="164" xfId="0" applyBorder="1" applyFont="1" applyNumberFormat="1"/>
    <xf borderId="5" fillId="0" fontId="1" numFmtId="164" xfId="0" applyBorder="1" applyFont="1" applyNumberFormat="1"/>
    <xf borderId="5" fillId="0" fontId="2" numFmtId="0" xfId="0" applyBorder="1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2" max="2" width="21.29"/>
    <col customWidth="1" min="3" max="3" width="13.43"/>
    <col customWidth="1" min="4" max="4" width="9.86"/>
    <col customWidth="1" min="5" max="5" width="17.57"/>
    <col customWidth="1" min="7" max="7" width="21.43"/>
    <col customWidth="1" min="8" max="8" width="6.8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5" t="s">
        <v>6</v>
      </c>
      <c r="B2" s="6">
        <f>10 ^ ((H4 - C2)/(10 * H5))</f>
        <v>1.122018454</v>
      </c>
      <c r="C2" s="5">
        <v>-61.0</v>
      </c>
      <c r="D2" s="7">
        <f t="shared" ref="D2:D21" si="1">ABS(B2-0.5)</f>
        <v>0.6220184543</v>
      </c>
    </row>
    <row r="3">
      <c r="A3" s="5" t="s">
        <v>6</v>
      </c>
      <c r="B3" s="8">
        <f>10 ^ ((H4 - C3)/(10 * H5))</f>
        <v>0.8912509381</v>
      </c>
      <c r="C3" s="5">
        <v>-57.0</v>
      </c>
      <c r="D3" s="7">
        <f t="shared" si="1"/>
        <v>0.3912509381</v>
      </c>
    </row>
    <row r="4">
      <c r="A4" s="5" t="s">
        <v>6</v>
      </c>
      <c r="B4" s="6">
        <f>10 ^ ((H4 - C4)/(10 * H5))</f>
        <v>1</v>
      </c>
      <c r="C4" s="5">
        <v>-59.0</v>
      </c>
      <c r="D4" s="7">
        <f t="shared" si="1"/>
        <v>0.5</v>
      </c>
      <c r="G4" s="9" t="s">
        <v>7</v>
      </c>
      <c r="H4" s="10">
        <v>-59.0</v>
      </c>
    </row>
    <row r="5">
      <c r="A5" s="5" t="s">
        <v>6</v>
      </c>
      <c r="B5" s="6">
        <f>10 ^ ((H4 - C5)/(10 * H5))</f>
        <v>1.584893192</v>
      </c>
      <c r="C5" s="5">
        <v>-67.0</v>
      </c>
      <c r="D5" s="7">
        <f t="shared" si="1"/>
        <v>1.084893192</v>
      </c>
      <c r="G5" s="11" t="s">
        <v>8</v>
      </c>
      <c r="H5" s="12">
        <v>4.0</v>
      </c>
    </row>
    <row r="6">
      <c r="A6" s="5" t="s">
        <v>6</v>
      </c>
      <c r="B6" s="6">
        <f>10 ^ ((H4 - C6)/(10 * H5))</f>
        <v>1.258925412</v>
      </c>
      <c r="C6" s="5">
        <v>-63.0</v>
      </c>
      <c r="D6" s="7">
        <f t="shared" si="1"/>
        <v>0.7589254118</v>
      </c>
    </row>
    <row r="7">
      <c r="A7" s="5" t="s">
        <v>6</v>
      </c>
      <c r="B7" s="6">
        <f>10 ^ ((H4 - C7)/(10 * H5))</f>
        <v>1.258925412</v>
      </c>
      <c r="C7" s="5">
        <v>-63.0</v>
      </c>
      <c r="D7" s="7">
        <f t="shared" si="1"/>
        <v>0.7589254118</v>
      </c>
    </row>
    <row r="8">
      <c r="A8" s="5" t="s">
        <v>6</v>
      </c>
      <c r="B8" s="6">
        <f>10 ^ ((H4 - C8)/(10 * H5))</f>
        <v>0.8912509381</v>
      </c>
      <c r="C8" s="5">
        <v>-57.0</v>
      </c>
      <c r="D8" s="7">
        <f t="shared" si="1"/>
        <v>0.3912509381</v>
      </c>
    </row>
    <row r="9">
      <c r="A9" s="5" t="s">
        <v>6</v>
      </c>
      <c r="B9" s="6">
        <f>10 ^ ((H4 - C9)/(10 * H5))</f>
        <v>0.8912509381</v>
      </c>
      <c r="C9" s="5">
        <v>-57.0</v>
      </c>
      <c r="D9" s="7">
        <f t="shared" si="1"/>
        <v>0.3912509381</v>
      </c>
    </row>
    <row r="10">
      <c r="A10" s="5" t="s">
        <v>6</v>
      </c>
      <c r="B10" s="6">
        <f>10 ^ ((H4 - C10)/(10 * H5))</f>
        <v>1.122018454</v>
      </c>
      <c r="C10" s="5">
        <v>-61.0</v>
      </c>
      <c r="D10" s="7">
        <f t="shared" si="1"/>
        <v>0.6220184543</v>
      </c>
    </row>
    <row r="11">
      <c r="A11" s="5" t="s">
        <v>6</v>
      </c>
      <c r="B11" s="6">
        <f>10 ^ ((H4 - C11)/(10 * H5))</f>
        <v>1.059253725</v>
      </c>
      <c r="C11" s="5">
        <v>-60.0</v>
      </c>
      <c r="D11" s="7">
        <f t="shared" si="1"/>
        <v>0.5592537252</v>
      </c>
    </row>
    <row r="12">
      <c r="A12" s="5" t="s">
        <v>6</v>
      </c>
      <c r="B12" s="6">
        <f>10 ^ ((H4 - C12)/(10 * H5))</f>
        <v>1.122018454</v>
      </c>
      <c r="C12" s="5">
        <v>-61.0</v>
      </c>
      <c r="D12" s="7">
        <f t="shared" si="1"/>
        <v>0.6220184543</v>
      </c>
    </row>
    <row r="13">
      <c r="A13" s="5" t="s">
        <v>6</v>
      </c>
      <c r="B13" s="6">
        <f>10 ^ ((H4 - C13)/(10 * H5))</f>
        <v>0.8912509381</v>
      </c>
      <c r="C13" s="5">
        <v>-57.0</v>
      </c>
      <c r="D13" s="7">
        <f t="shared" si="1"/>
        <v>0.3912509381</v>
      </c>
    </row>
    <row r="14">
      <c r="A14" s="5" t="s">
        <v>6</v>
      </c>
      <c r="B14" s="6">
        <f>10 ^ ((H4 - C14)/(10 * H5))</f>
        <v>0.9440608763</v>
      </c>
      <c r="C14" s="5">
        <v>-58.0</v>
      </c>
      <c r="D14" s="7">
        <f t="shared" si="1"/>
        <v>0.4440608763</v>
      </c>
    </row>
    <row r="15">
      <c r="A15" s="5" t="s">
        <v>6</v>
      </c>
      <c r="B15" s="6">
        <f>10 ^ ((H4 - C15)/(10 * H5))</f>
        <v>1.333521432</v>
      </c>
      <c r="C15" s="5">
        <v>-64.0</v>
      </c>
      <c r="D15" s="7">
        <f t="shared" si="1"/>
        <v>0.8335214322</v>
      </c>
    </row>
    <row r="16">
      <c r="A16" s="5" t="s">
        <v>6</v>
      </c>
      <c r="B16" s="6">
        <f>10 ^ ((H4 - C16)/(10 * H5))</f>
        <v>1.258925412</v>
      </c>
      <c r="C16" s="5">
        <v>-63.0</v>
      </c>
      <c r="D16" s="7">
        <f t="shared" si="1"/>
        <v>0.7589254118</v>
      </c>
    </row>
    <row r="17">
      <c r="A17" s="5" t="s">
        <v>6</v>
      </c>
      <c r="B17" s="6">
        <f>10 ^ ((H4 - C17)/(10 * H5))</f>
        <v>0.8413951416</v>
      </c>
      <c r="C17" s="5">
        <v>-56.0</v>
      </c>
      <c r="D17" s="7">
        <f t="shared" si="1"/>
        <v>0.3413951416</v>
      </c>
    </row>
    <row r="18">
      <c r="A18" s="5" t="s">
        <v>6</v>
      </c>
      <c r="B18" s="6">
        <f>10 ^ ((H4 - C18)/(10 * H5))</f>
        <v>0.7498942093</v>
      </c>
      <c r="C18" s="5">
        <v>-54.0</v>
      </c>
      <c r="D18" s="7">
        <f t="shared" si="1"/>
        <v>0.2498942093</v>
      </c>
    </row>
    <row r="19">
      <c r="A19" s="5" t="s">
        <v>6</v>
      </c>
      <c r="B19" s="6">
        <f>10 ^ ((H4 - C19)/(10 * H5))</f>
        <v>0.8912509381</v>
      </c>
      <c r="C19" s="5">
        <v>-57.0</v>
      </c>
      <c r="D19" s="7">
        <f t="shared" si="1"/>
        <v>0.3912509381</v>
      </c>
    </row>
    <row r="20">
      <c r="A20" s="5" t="s">
        <v>6</v>
      </c>
      <c r="B20" s="6">
        <f>10 ^ ((H4 - C20)/(10 * H5))</f>
        <v>1.059253725</v>
      </c>
      <c r="C20" s="5">
        <v>-60.0</v>
      </c>
      <c r="D20" s="7">
        <f t="shared" si="1"/>
        <v>0.5592537252</v>
      </c>
    </row>
    <row r="21">
      <c r="A21" s="13" t="s">
        <v>6</v>
      </c>
      <c r="B21" s="14">
        <f>10 ^ ((H4 - C21)/(10 * H5))</f>
        <v>1</v>
      </c>
      <c r="C21" s="13">
        <v>-59.0</v>
      </c>
      <c r="D21" s="15">
        <f t="shared" si="1"/>
        <v>0.5</v>
      </c>
      <c r="E21" s="16">
        <f>AVERAGE(B2:B21)</f>
        <v>1.05856793</v>
      </c>
      <c r="F21" s="17">
        <f>AVERAGE(D2:D21)</f>
        <v>0.5585679296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>
      <c r="A22" s="5" t="s">
        <v>9</v>
      </c>
      <c r="B22" s="6">
        <f>10 ^ ((H4 - C22)/(10 * H5))</f>
        <v>1.333521432</v>
      </c>
      <c r="C22" s="5">
        <v>-64.0</v>
      </c>
      <c r="D22" s="7">
        <f t="shared" ref="D22:D41" si="2">ABS(B22-1)</f>
        <v>0.3335214322</v>
      </c>
    </row>
    <row r="23">
      <c r="A23" s="5" t="s">
        <v>9</v>
      </c>
      <c r="B23" s="6">
        <f>10 ^ ((H4 - C23)/(10 * H5))</f>
        <v>1.122018454</v>
      </c>
      <c r="C23" s="5">
        <v>-61.0</v>
      </c>
      <c r="D23" s="7">
        <f t="shared" si="2"/>
        <v>0.1220184543</v>
      </c>
    </row>
    <row r="24">
      <c r="A24" s="5" t="s">
        <v>9</v>
      </c>
      <c r="B24" s="6">
        <f>10 ^ ((H4 - C24)/(10 * H5))</f>
        <v>1.059253725</v>
      </c>
      <c r="C24" s="5">
        <v>-60.0</v>
      </c>
      <c r="D24" s="7">
        <f t="shared" si="2"/>
        <v>0.05925372518</v>
      </c>
    </row>
    <row r="25">
      <c r="A25" s="5" t="s">
        <v>9</v>
      </c>
      <c r="B25" s="6">
        <f>10 ^ ((H4 - C25)/(10 * H5))</f>
        <v>1.584893192</v>
      </c>
      <c r="C25" s="5">
        <v>-67.0</v>
      </c>
      <c r="D25" s="7">
        <f t="shared" si="2"/>
        <v>0.5848931925</v>
      </c>
    </row>
    <row r="26">
      <c r="A26" s="5" t="s">
        <v>9</v>
      </c>
      <c r="B26" s="6">
        <f>10 ^ ((H4 - C26)/(10 * H5))</f>
        <v>1.77827941</v>
      </c>
      <c r="C26" s="5">
        <v>-69.0</v>
      </c>
      <c r="D26" s="7">
        <f t="shared" si="2"/>
        <v>0.77827941</v>
      </c>
    </row>
    <row r="27">
      <c r="A27" s="5" t="s">
        <v>9</v>
      </c>
      <c r="B27" s="6">
        <f>10 ^ ((H4 - C27)/(10 * H5))</f>
        <v>1.584893192</v>
      </c>
      <c r="C27" s="5">
        <v>-67.0</v>
      </c>
      <c r="D27" s="7">
        <f t="shared" si="2"/>
        <v>0.5848931925</v>
      </c>
    </row>
    <row r="28">
      <c r="A28" s="5" t="s">
        <v>9</v>
      </c>
      <c r="B28" s="6">
        <f>10 ^ ((H4 - C28)/(10 * H5))</f>
        <v>1.412537545</v>
      </c>
      <c r="C28" s="5">
        <v>-65.0</v>
      </c>
      <c r="D28" s="7">
        <f t="shared" si="2"/>
        <v>0.4125375446</v>
      </c>
    </row>
    <row r="29">
      <c r="A29" s="5" t="s">
        <v>9</v>
      </c>
      <c r="B29" s="6">
        <f>10 ^ ((H4 - C29)/(10 * H5))</f>
        <v>1.122018454</v>
      </c>
      <c r="C29" s="5">
        <v>-61.0</v>
      </c>
      <c r="D29" s="7">
        <f t="shared" si="2"/>
        <v>0.1220184543</v>
      </c>
    </row>
    <row r="30">
      <c r="A30" s="5" t="s">
        <v>9</v>
      </c>
      <c r="B30" s="6">
        <f>10 ^ ((H4 - C30)/(10 * H5))</f>
        <v>1.188502227</v>
      </c>
      <c r="C30" s="5">
        <v>-62.0</v>
      </c>
      <c r="D30" s="7">
        <f t="shared" si="2"/>
        <v>0.1885022274</v>
      </c>
    </row>
    <row r="31">
      <c r="A31" s="5" t="s">
        <v>9</v>
      </c>
      <c r="B31" s="6">
        <f>10 ^ ((H4 - C31)/(10 * H5))</f>
        <v>1.496235656</v>
      </c>
      <c r="C31" s="5">
        <v>-66.0</v>
      </c>
      <c r="D31" s="7">
        <f t="shared" si="2"/>
        <v>0.4962356561</v>
      </c>
    </row>
    <row r="32">
      <c r="A32" s="5" t="s">
        <v>9</v>
      </c>
      <c r="B32" s="6">
        <f>10 ^ ((H4 - C32)/(10 * H5))</f>
        <v>1.678804018</v>
      </c>
      <c r="C32" s="5">
        <v>-68.0</v>
      </c>
      <c r="D32" s="7">
        <f t="shared" si="2"/>
        <v>0.6788040181</v>
      </c>
    </row>
    <row r="33">
      <c r="A33" s="5" t="s">
        <v>9</v>
      </c>
      <c r="B33" s="6">
        <f>10 ^ ((H4 - C33)/(10 * H5))</f>
        <v>1</v>
      </c>
      <c r="C33" s="5">
        <v>-59.0</v>
      </c>
      <c r="D33" s="7">
        <f t="shared" si="2"/>
        <v>0</v>
      </c>
    </row>
    <row r="34">
      <c r="A34" s="5" t="s">
        <v>9</v>
      </c>
      <c r="B34" s="6">
        <f>10 ^ ((H4 - C34)/(10 * H5))</f>
        <v>1.059253725</v>
      </c>
      <c r="C34" s="5">
        <v>-60.0</v>
      </c>
      <c r="D34" s="7">
        <f t="shared" si="2"/>
        <v>0.05925372518</v>
      </c>
    </row>
    <row r="35">
      <c r="A35" s="5" t="s">
        <v>9</v>
      </c>
      <c r="B35" s="6">
        <f>10 ^ ((H4 - C35)/(10 * H5))</f>
        <v>1.584893192</v>
      </c>
      <c r="C35" s="5">
        <v>-67.0</v>
      </c>
      <c r="D35" s="7">
        <f t="shared" si="2"/>
        <v>0.5848931925</v>
      </c>
    </row>
    <row r="36">
      <c r="A36" s="5" t="s">
        <v>9</v>
      </c>
      <c r="B36" s="6">
        <f>10 ^ ((H4 - C36)/(10 * H5))</f>
        <v>1.496235656</v>
      </c>
      <c r="C36" s="5">
        <v>-66.0</v>
      </c>
      <c r="D36" s="7">
        <f t="shared" si="2"/>
        <v>0.4962356561</v>
      </c>
    </row>
    <row r="37">
      <c r="A37" s="5" t="s">
        <v>9</v>
      </c>
      <c r="B37" s="6">
        <f>10 ^ ((H4 - C37)/(10 * H5))</f>
        <v>1.258925412</v>
      </c>
      <c r="C37" s="5">
        <v>-63.0</v>
      </c>
      <c r="D37" s="7">
        <f t="shared" si="2"/>
        <v>0.2589254118</v>
      </c>
    </row>
    <row r="38">
      <c r="A38" s="5" t="s">
        <v>9</v>
      </c>
      <c r="B38" s="6">
        <f>10 ^ ((H4 - C38)/(10 * H5))</f>
        <v>1.122018454</v>
      </c>
      <c r="C38" s="5">
        <v>-61.0</v>
      </c>
      <c r="D38" s="7">
        <f t="shared" si="2"/>
        <v>0.1220184543</v>
      </c>
    </row>
    <row r="39">
      <c r="A39" s="5" t="s">
        <v>9</v>
      </c>
      <c r="B39" s="6">
        <f>10 ^ ((H4 - C39)/(10 * H5))</f>
        <v>1.059253725</v>
      </c>
      <c r="C39" s="5">
        <v>-60.0</v>
      </c>
      <c r="D39" s="7">
        <f t="shared" si="2"/>
        <v>0.05925372518</v>
      </c>
    </row>
    <row r="40">
      <c r="A40" s="5" t="s">
        <v>9</v>
      </c>
      <c r="B40" s="6">
        <f>10 ^ ((H4 - C40)/(10 * H5))</f>
        <v>1.333521432</v>
      </c>
      <c r="C40" s="5">
        <v>-64.0</v>
      </c>
      <c r="D40" s="7">
        <f t="shared" si="2"/>
        <v>0.3335214322</v>
      </c>
    </row>
    <row r="41">
      <c r="A41" s="13" t="s">
        <v>9</v>
      </c>
      <c r="B41" s="14">
        <f>10 ^ ((H4 - C41)/(10 * H5))</f>
        <v>1.412537545</v>
      </c>
      <c r="C41" s="13">
        <v>-65.0</v>
      </c>
      <c r="D41" s="15">
        <f t="shared" si="2"/>
        <v>0.4125375446</v>
      </c>
      <c r="E41" s="16">
        <f>AVERAGE(B22:B41)</f>
        <v>1.334379822</v>
      </c>
      <c r="F41" s="17">
        <f>AVERAGE(D22:D41)</f>
        <v>0.3343798224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>
      <c r="A42" s="5" t="s">
        <v>10</v>
      </c>
      <c r="B42" s="6">
        <f>10 ^ ((H4 - C42)/(10 * H5))</f>
        <v>1.77827941</v>
      </c>
      <c r="C42" s="5">
        <v>-69.0</v>
      </c>
      <c r="D42" s="7">
        <f t="shared" ref="D42:D61" si="3">ABS(B42-1.5)</f>
        <v>0.27827941</v>
      </c>
    </row>
    <row r="43">
      <c r="A43" s="5" t="s">
        <v>10</v>
      </c>
      <c r="B43" s="6">
        <f>10 ^ ((H4 - C43)/(10 * H5))</f>
        <v>1.333521432</v>
      </c>
      <c r="C43" s="5">
        <v>-64.0</v>
      </c>
      <c r="D43" s="7">
        <f t="shared" si="3"/>
        <v>0.1664785678</v>
      </c>
    </row>
    <row r="44">
      <c r="A44" s="5" t="s">
        <v>10</v>
      </c>
      <c r="B44" s="6">
        <f>10 ^ ((H4 - C44)/(10 * H5))</f>
        <v>1.059253725</v>
      </c>
      <c r="C44" s="5">
        <v>-60.0</v>
      </c>
      <c r="D44" s="7">
        <f t="shared" si="3"/>
        <v>0.4407462748</v>
      </c>
    </row>
    <row r="45">
      <c r="A45" s="5" t="s">
        <v>10</v>
      </c>
      <c r="B45" s="6">
        <f>10 ^ ((H4 - C45)/(10 * H5))</f>
        <v>1.496235656</v>
      </c>
      <c r="C45" s="5">
        <v>-66.0</v>
      </c>
      <c r="D45" s="7">
        <f t="shared" si="3"/>
        <v>0.003764343906</v>
      </c>
    </row>
    <row r="46">
      <c r="A46" s="5" t="s">
        <v>10</v>
      </c>
      <c r="B46" s="6">
        <f>10 ^ ((H4 - C46)/(10 * H5))</f>
        <v>1.77827941</v>
      </c>
      <c r="C46" s="5">
        <v>-69.0</v>
      </c>
      <c r="D46" s="7">
        <f t="shared" si="3"/>
        <v>0.27827941</v>
      </c>
    </row>
    <row r="47">
      <c r="A47" s="5" t="s">
        <v>10</v>
      </c>
      <c r="B47" s="6">
        <f>10 ^ ((H4 - C47)/(10 * H5))</f>
        <v>1.412537545</v>
      </c>
      <c r="C47" s="5">
        <v>-65.0</v>
      </c>
      <c r="D47" s="7">
        <f t="shared" si="3"/>
        <v>0.08746245538</v>
      </c>
    </row>
    <row r="48">
      <c r="A48" s="5" t="s">
        <v>10</v>
      </c>
      <c r="B48" s="6">
        <f>10 ^ ((H4 - C48)/(10 * H5))</f>
        <v>1.496235656</v>
      </c>
      <c r="C48" s="5">
        <v>-66.0</v>
      </c>
      <c r="D48" s="7">
        <f t="shared" si="3"/>
        <v>0.003764343906</v>
      </c>
    </row>
    <row r="49">
      <c r="A49" s="5" t="s">
        <v>10</v>
      </c>
      <c r="B49" s="6">
        <f>10 ^ ((H4 - C49)/(10 * H5))</f>
        <v>1</v>
      </c>
      <c r="C49" s="5">
        <v>-59.0</v>
      </c>
      <c r="D49" s="7">
        <f t="shared" si="3"/>
        <v>0.5</v>
      </c>
    </row>
    <row r="50">
      <c r="A50" s="5" t="s">
        <v>10</v>
      </c>
      <c r="B50" s="6">
        <f>10 ^ ((H4 - C50)/(10 * H5))</f>
        <v>1.412537545</v>
      </c>
      <c r="C50" s="5">
        <v>-65.0</v>
      </c>
      <c r="D50" s="7">
        <f t="shared" si="3"/>
        <v>0.08746245538</v>
      </c>
    </row>
    <row r="51">
      <c r="A51" s="5" t="s">
        <v>10</v>
      </c>
      <c r="B51" s="6">
        <f>10 ^ ((H4 - C51)/(10 * H5))</f>
        <v>1.77827941</v>
      </c>
      <c r="C51" s="5">
        <v>-69.0</v>
      </c>
      <c r="D51" s="7">
        <f t="shared" si="3"/>
        <v>0.27827941</v>
      </c>
    </row>
    <row r="52">
      <c r="A52" s="5" t="s">
        <v>10</v>
      </c>
      <c r="B52" s="6">
        <f>10 ^ ((H4 - C52)/(10 * H5))</f>
        <v>2.371373706</v>
      </c>
      <c r="C52" s="5">
        <v>-74.0</v>
      </c>
      <c r="D52" s="7">
        <f t="shared" si="3"/>
        <v>0.8713737057</v>
      </c>
    </row>
    <row r="53">
      <c r="A53" s="5" t="s">
        <v>10</v>
      </c>
      <c r="B53" s="6">
        <f>10 ^ ((H4 - C53)/(10 * H5))</f>
        <v>1</v>
      </c>
      <c r="C53" s="5">
        <v>-59.0</v>
      </c>
      <c r="D53" s="7">
        <f t="shared" si="3"/>
        <v>0.5</v>
      </c>
    </row>
    <row r="54">
      <c r="A54" s="5" t="s">
        <v>10</v>
      </c>
      <c r="B54" s="6">
        <f>10 ^ ((H4 - C54)/(10 * H5))</f>
        <v>1.584893192</v>
      </c>
      <c r="C54" s="5">
        <v>-67.0</v>
      </c>
      <c r="D54" s="7">
        <f t="shared" si="3"/>
        <v>0.08489319246</v>
      </c>
    </row>
    <row r="55">
      <c r="A55" s="5" t="s">
        <v>10</v>
      </c>
      <c r="B55" s="6">
        <f>10 ^ ((H4 - C55)/(10 * H5))</f>
        <v>1.77827941</v>
      </c>
      <c r="C55" s="5">
        <v>-69.0</v>
      </c>
      <c r="D55" s="7">
        <f t="shared" si="3"/>
        <v>0.27827941</v>
      </c>
    </row>
    <row r="56">
      <c r="A56" s="5" t="s">
        <v>10</v>
      </c>
      <c r="B56" s="6">
        <f>10 ^ ((H4 - C56)/(10 * H5))</f>
        <v>1.995262315</v>
      </c>
      <c r="C56" s="5">
        <v>-71.0</v>
      </c>
      <c r="D56" s="7">
        <f t="shared" si="3"/>
        <v>0.495262315</v>
      </c>
    </row>
    <row r="57">
      <c r="A57" s="5" t="s">
        <v>10</v>
      </c>
      <c r="B57" s="6">
        <f>10 ^ ((H4 - C57)/(10 * H5))</f>
        <v>2.238721139</v>
      </c>
      <c r="C57" s="5">
        <v>-73.0</v>
      </c>
      <c r="D57" s="7">
        <f t="shared" si="3"/>
        <v>0.7387211386</v>
      </c>
    </row>
    <row r="58">
      <c r="A58" s="5" t="s">
        <v>10</v>
      </c>
      <c r="B58" s="6">
        <f>10 ^ ((H4 - C58)/(10 * H5))</f>
        <v>1</v>
      </c>
      <c r="C58" s="5">
        <v>-59.0</v>
      </c>
      <c r="D58" s="7">
        <f t="shared" si="3"/>
        <v>0.5</v>
      </c>
    </row>
    <row r="59">
      <c r="A59" s="5" t="s">
        <v>10</v>
      </c>
      <c r="B59" s="6">
        <f>10 ^ ((H4 - C59)/(10 * H5))</f>
        <v>1</v>
      </c>
      <c r="C59" s="5">
        <v>-59.0</v>
      </c>
      <c r="D59" s="7">
        <f t="shared" si="3"/>
        <v>0.5</v>
      </c>
    </row>
    <row r="60">
      <c r="A60" s="5" t="s">
        <v>10</v>
      </c>
      <c r="B60" s="6">
        <f>10 ^ ((H4 - C60)/(10 * H5))</f>
        <v>1.333521432</v>
      </c>
      <c r="C60" s="5">
        <v>-64.0</v>
      </c>
      <c r="D60" s="7">
        <f t="shared" si="3"/>
        <v>0.1664785678</v>
      </c>
    </row>
    <row r="61">
      <c r="A61" s="13" t="s">
        <v>10</v>
      </c>
      <c r="B61" s="14">
        <f>10 ^ ((H4 - C61)/(10 * H5))</f>
        <v>1.412537545</v>
      </c>
      <c r="C61" s="13">
        <v>-65.0</v>
      </c>
      <c r="D61" s="15">
        <f t="shared" si="3"/>
        <v>0.08746245538</v>
      </c>
      <c r="E61" s="16">
        <f>AVERAGE(B42:B61)</f>
        <v>1.512987426</v>
      </c>
      <c r="F61" s="17">
        <f>AVERAGE(D42:D61)</f>
        <v>0.3173493728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>
      <c r="A62" s="5" t="s">
        <v>11</v>
      </c>
      <c r="B62" s="6">
        <f>10 ^ ((H4 - C62)/(10 * H5))</f>
        <v>2.818382931</v>
      </c>
      <c r="C62" s="5">
        <v>-77.0</v>
      </c>
      <c r="D62" s="7">
        <f t="shared" ref="D62:D81" si="4">ABS(B62-2)</f>
        <v>0.8183829313</v>
      </c>
    </row>
    <row r="63">
      <c r="A63" s="5" t="s">
        <v>11</v>
      </c>
      <c r="B63" s="6">
        <f>10 ^ ((H4 - C63)/(10 * H5))</f>
        <v>2.238721139</v>
      </c>
      <c r="C63" s="5">
        <v>-73.0</v>
      </c>
      <c r="D63" s="7">
        <f t="shared" si="4"/>
        <v>0.2387211386</v>
      </c>
    </row>
    <row r="64">
      <c r="A64" s="5" t="s">
        <v>11</v>
      </c>
      <c r="B64" s="6">
        <f>10 ^ ((H4 - C64)/(10 * H5))</f>
        <v>3.16227766</v>
      </c>
      <c r="C64" s="5">
        <v>-79.0</v>
      </c>
      <c r="D64" s="7">
        <f t="shared" si="4"/>
        <v>1.16227766</v>
      </c>
    </row>
    <row r="65">
      <c r="A65" s="5" t="s">
        <v>11</v>
      </c>
      <c r="B65" s="6">
        <f>10 ^ ((H4 - C65)/(10 * H5))</f>
        <v>1.412537545</v>
      </c>
      <c r="C65" s="5">
        <v>-65.0</v>
      </c>
      <c r="D65" s="7">
        <f t="shared" si="4"/>
        <v>0.5874624554</v>
      </c>
    </row>
    <row r="66">
      <c r="A66" s="5" t="s">
        <v>11</v>
      </c>
      <c r="B66" s="6">
        <f>10 ^ ((H4 - C66)/(10 * H5))</f>
        <v>1.258925412</v>
      </c>
      <c r="C66" s="5">
        <v>-63.0</v>
      </c>
      <c r="D66" s="7">
        <f t="shared" si="4"/>
        <v>0.7410745882</v>
      </c>
    </row>
    <row r="67">
      <c r="A67" s="5" t="s">
        <v>11</v>
      </c>
      <c r="B67" s="6">
        <f>10 ^ ((H4 - C67)/(10 * H5))</f>
        <v>1.678804018</v>
      </c>
      <c r="C67" s="5">
        <v>-68.0</v>
      </c>
      <c r="D67" s="7">
        <f t="shared" si="4"/>
        <v>0.3211959819</v>
      </c>
    </row>
    <row r="68">
      <c r="A68" s="5" t="s">
        <v>11</v>
      </c>
      <c r="B68" s="6">
        <f>10 ^ ((H4 - C68)/(10 * H5))</f>
        <v>1.883649089</v>
      </c>
      <c r="C68" s="5">
        <v>-70.0</v>
      </c>
      <c r="D68" s="7">
        <f t="shared" si="4"/>
        <v>0.1163509105</v>
      </c>
    </row>
    <row r="69">
      <c r="A69" s="5" t="s">
        <v>11</v>
      </c>
      <c r="B69" s="6">
        <f>10 ^ ((H4 - C69)/(10 * H5))</f>
        <v>2.11348904</v>
      </c>
      <c r="C69" s="5">
        <v>-72.0</v>
      </c>
      <c r="D69" s="7">
        <f t="shared" si="4"/>
        <v>0.1134890398</v>
      </c>
    </row>
    <row r="70">
      <c r="A70" s="5" t="s">
        <v>11</v>
      </c>
      <c r="B70" s="6">
        <f>10 ^ ((H4 - C70)/(10 * H5))</f>
        <v>1.496235656</v>
      </c>
      <c r="C70" s="5">
        <v>-66.0</v>
      </c>
      <c r="D70" s="7">
        <f t="shared" si="4"/>
        <v>0.5037643439</v>
      </c>
    </row>
    <row r="71">
      <c r="A71" s="5" t="s">
        <v>11</v>
      </c>
      <c r="B71" s="6">
        <f>10 ^ ((H4 - C71)/(10 * H5))</f>
        <v>1.496235656</v>
      </c>
      <c r="C71" s="5">
        <v>-66.0</v>
      </c>
      <c r="D71" s="7">
        <f t="shared" si="4"/>
        <v>0.5037643439</v>
      </c>
    </row>
    <row r="72">
      <c r="A72" s="5" t="s">
        <v>11</v>
      </c>
      <c r="B72" s="6">
        <f>10 ^ ((H4 - C72)/(10 * H5))</f>
        <v>1.77827941</v>
      </c>
      <c r="C72" s="5">
        <v>-69.0</v>
      </c>
      <c r="D72" s="7">
        <f t="shared" si="4"/>
        <v>0.22172059</v>
      </c>
    </row>
    <row r="73">
      <c r="A73" s="5" t="s">
        <v>11</v>
      </c>
      <c r="B73" s="6">
        <f>10 ^ ((H4 - C73)/(10 * H5))</f>
        <v>1.883649089</v>
      </c>
      <c r="C73" s="5">
        <v>-70.0</v>
      </c>
      <c r="D73" s="7">
        <f t="shared" si="4"/>
        <v>0.1163509105</v>
      </c>
    </row>
    <row r="74">
      <c r="A74" s="5" t="s">
        <v>11</v>
      </c>
      <c r="B74" s="6">
        <f>10 ^ ((H4 - C74)/(10 * H5))</f>
        <v>1.995262315</v>
      </c>
      <c r="C74" s="5">
        <v>-71.0</v>
      </c>
      <c r="D74" s="7">
        <f t="shared" si="4"/>
        <v>0.004737685031</v>
      </c>
    </row>
    <row r="75">
      <c r="A75" s="5" t="s">
        <v>11</v>
      </c>
      <c r="B75" s="6">
        <f>10 ^ ((H4 - C75)/(10 * H5))</f>
        <v>3.349654392</v>
      </c>
      <c r="C75" s="5">
        <v>-80.0</v>
      </c>
      <c r="D75" s="7">
        <f t="shared" si="4"/>
        <v>1.349654392</v>
      </c>
    </row>
    <row r="76">
      <c r="A76" s="5" t="s">
        <v>11</v>
      </c>
      <c r="B76" s="6">
        <f>10 ^ ((H4 - C76)/(10 * H5))</f>
        <v>2.238721139</v>
      </c>
      <c r="C76" s="5">
        <v>-73.0</v>
      </c>
      <c r="D76" s="7">
        <f t="shared" si="4"/>
        <v>0.2387211386</v>
      </c>
    </row>
    <row r="77">
      <c r="A77" s="5" t="s">
        <v>11</v>
      </c>
      <c r="B77" s="6">
        <f>10 ^ ((H4 - C77)/(10 * H5))</f>
        <v>1.496235656</v>
      </c>
      <c r="C77" s="5">
        <v>-66.0</v>
      </c>
      <c r="D77" s="7">
        <f t="shared" si="4"/>
        <v>0.5037643439</v>
      </c>
    </row>
    <row r="78">
      <c r="A78" s="5" t="s">
        <v>11</v>
      </c>
      <c r="B78" s="6">
        <f>10 ^ ((H4 - C78)/(10 * H5))</f>
        <v>3.16227766</v>
      </c>
      <c r="C78" s="5">
        <v>-79.0</v>
      </c>
      <c r="D78" s="7">
        <f t="shared" si="4"/>
        <v>1.16227766</v>
      </c>
    </row>
    <row r="79">
      <c r="A79" s="5" t="s">
        <v>11</v>
      </c>
      <c r="B79" s="6">
        <f>10 ^ ((H4 - C79)/(10 * H5))</f>
        <v>2.818382931</v>
      </c>
      <c r="C79" s="5">
        <v>-77.0</v>
      </c>
      <c r="D79" s="7">
        <f t="shared" si="4"/>
        <v>0.8183829313</v>
      </c>
    </row>
    <row r="80">
      <c r="A80" s="5" t="s">
        <v>11</v>
      </c>
      <c r="B80" s="6">
        <f>10 ^ ((H4 - C80)/(10 * H5))</f>
        <v>2.238721139</v>
      </c>
      <c r="C80" s="5">
        <v>-73.0</v>
      </c>
      <c r="D80" s="7">
        <f t="shared" si="4"/>
        <v>0.2387211386</v>
      </c>
    </row>
    <row r="81">
      <c r="A81" s="13" t="s">
        <v>11</v>
      </c>
      <c r="B81" s="14">
        <f>10 ^ ((H4 - C81)/(10 * H5))</f>
        <v>1.496235656</v>
      </c>
      <c r="C81" s="13">
        <v>-66.0</v>
      </c>
      <c r="D81" s="15">
        <f t="shared" si="4"/>
        <v>0.5037643439</v>
      </c>
      <c r="E81" s="16">
        <f>AVERAGE(B62:B81)</f>
        <v>2.100833877</v>
      </c>
      <c r="F81" s="17">
        <f>AVERAGE(D62:D81)</f>
        <v>0.5132289264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</row>
    <row r="82">
      <c r="A82" s="5" t="s">
        <v>12</v>
      </c>
      <c r="B82" s="6">
        <f>10 ^ ((H4 - C82)/(10 * H5))</f>
        <v>1.412537545</v>
      </c>
      <c r="C82" s="5">
        <v>-65.0</v>
      </c>
      <c r="D82" s="7">
        <f t="shared" ref="D82:D101" si="5">ABS(B82-2.5)</f>
        <v>1.087462455</v>
      </c>
    </row>
    <row r="83">
      <c r="A83" s="5" t="s">
        <v>12</v>
      </c>
      <c r="B83" s="6">
        <f>10 ^ ((H4 - C83)/(10 * H5))</f>
        <v>1.995262315</v>
      </c>
      <c r="C83" s="5">
        <v>-71.0</v>
      </c>
      <c r="D83" s="7">
        <f t="shared" si="5"/>
        <v>0.504737685</v>
      </c>
    </row>
    <row r="84">
      <c r="A84" s="5" t="s">
        <v>12</v>
      </c>
      <c r="B84" s="6">
        <f>10 ^ ((H4 - C84)/(10 * H5))</f>
        <v>2.11348904</v>
      </c>
      <c r="C84" s="5">
        <v>-72.0</v>
      </c>
      <c r="D84" s="7">
        <f t="shared" si="5"/>
        <v>0.3865109602</v>
      </c>
    </row>
    <row r="85">
      <c r="A85" s="19" t="s">
        <v>12</v>
      </c>
      <c r="B85" s="20">
        <f>10 ^ ((H4 - C85)/(10 * H5))</f>
        <v>1.883649089</v>
      </c>
      <c r="C85" s="5">
        <v>-70.0</v>
      </c>
      <c r="D85" s="7">
        <f t="shared" si="5"/>
        <v>0.6163509105</v>
      </c>
    </row>
    <row r="86">
      <c r="A86" s="19" t="s">
        <v>12</v>
      </c>
      <c r="B86" s="20">
        <f>10 ^ ((H4 - C86)/(10 * H5))</f>
        <v>1.333521432</v>
      </c>
      <c r="C86" s="5">
        <v>-64.0</v>
      </c>
      <c r="D86" s="7">
        <f t="shared" si="5"/>
        <v>1.166478568</v>
      </c>
    </row>
    <row r="87">
      <c r="A87" s="19" t="s">
        <v>12</v>
      </c>
      <c r="B87" s="20">
        <f>10 ^ ((H4 - C87)/(10 * H5))</f>
        <v>1.584893192</v>
      </c>
      <c r="C87" s="5">
        <v>-67.0</v>
      </c>
      <c r="D87" s="7">
        <f t="shared" si="5"/>
        <v>0.9151068075</v>
      </c>
    </row>
    <row r="88">
      <c r="A88" s="19" t="s">
        <v>12</v>
      </c>
      <c r="B88" s="20">
        <f>10 ^ ((H4 - C88)/(10 * H5))</f>
        <v>1.496235656</v>
      </c>
      <c r="C88" s="5">
        <v>-66.0</v>
      </c>
      <c r="D88" s="7">
        <f t="shared" si="5"/>
        <v>1.003764344</v>
      </c>
    </row>
    <row r="89">
      <c r="A89" s="19" t="s">
        <v>12</v>
      </c>
      <c r="B89" s="20">
        <f>10 ^ ((H4 - C89)/(10 * H5))</f>
        <v>1.883649089</v>
      </c>
      <c r="C89" s="5">
        <v>-70.0</v>
      </c>
      <c r="D89" s="7">
        <f t="shared" si="5"/>
        <v>0.6163509105</v>
      </c>
    </row>
    <row r="90">
      <c r="A90" s="19" t="s">
        <v>12</v>
      </c>
      <c r="B90" s="20">
        <f>10 ^ ((H4 - C90)/(10 * H5))</f>
        <v>1.333521432</v>
      </c>
      <c r="C90" s="5">
        <v>-64.0</v>
      </c>
      <c r="D90" s="7">
        <f t="shared" si="5"/>
        <v>1.166478568</v>
      </c>
    </row>
    <row r="91">
      <c r="A91" s="19" t="s">
        <v>12</v>
      </c>
      <c r="B91" s="20">
        <f>10 ^ ((H4 - C91)/(10 * H5))</f>
        <v>1.496235656</v>
      </c>
      <c r="C91" s="5">
        <v>-66.0</v>
      </c>
      <c r="D91" s="7">
        <f t="shared" si="5"/>
        <v>1.003764344</v>
      </c>
    </row>
    <row r="92">
      <c r="A92" s="19" t="s">
        <v>12</v>
      </c>
      <c r="B92" s="20">
        <f>10 ^ ((H4 - C92)/(10 * H5))</f>
        <v>1.584893192</v>
      </c>
      <c r="C92" s="5">
        <v>-67.0</v>
      </c>
      <c r="D92" s="7">
        <f t="shared" si="5"/>
        <v>0.9151068075</v>
      </c>
    </row>
    <row r="93">
      <c r="A93" s="19" t="s">
        <v>12</v>
      </c>
      <c r="B93" s="20">
        <f>10 ^ ((H4 - C93)/(10 * H5))</f>
        <v>2.238721139</v>
      </c>
      <c r="C93" s="5">
        <v>-73.0</v>
      </c>
      <c r="D93" s="7">
        <f t="shared" si="5"/>
        <v>0.2612788614</v>
      </c>
    </row>
    <row r="94">
      <c r="A94" s="5" t="s">
        <v>12</v>
      </c>
      <c r="B94" s="6">
        <f>10 ^ ((H4 - C94)/(10 * H5))</f>
        <v>1.412537545</v>
      </c>
      <c r="C94" s="5">
        <v>-65.0</v>
      </c>
      <c r="D94" s="7">
        <f t="shared" si="5"/>
        <v>1.087462455</v>
      </c>
    </row>
    <row r="95">
      <c r="A95" s="5" t="s">
        <v>12</v>
      </c>
      <c r="B95" s="6">
        <f>10 ^ ((H4 - C95)/(10 * H5))</f>
        <v>1.333521432</v>
      </c>
      <c r="C95" s="5">
        <v>-64.0</v>
      </c>
      <c r="D95" s="7">
        <f t="shared" si="5"/>
        <v>1.166478568</v>
      </c>
    </row>
    <row r="96">
      <c r="A96" s="5" t="s">
        <v>12</v>
      </c>
      <c r="B96" s="6">
        <f>10 ^ ((H4 - C96)/(10 * H5))</f>
        <v>1.584893192</v>
      </c>
      <c r="C96" s="5">
        <v>-67.0</v>
      </c>
      <c r="D96" s="7">
        <f t="shared" si="5"/>
        <v>0.9151068075</v>
      </c>
    </row>
    <row r="97">
      <c r="A97" s="5" t="s">
        <v>12</v>
      </c>
      <c r="B97" s="6">
        <f>10 ^ ((H4 - C97)/(10 * H5))</f>
        <v>2.511886432</v>
      </c>
      <c r="C97" s="5">
        <v>-75.0</v>
      </c>
      <c r="D97" s="7">
        <f t="shared" si="5"/>
        <v>0.01188643151</v>
      </c>
    </row>
    <row r="98">
      <c r="A98" s="5" t="s">
        <v>12</v>
      </c>
      <c r="B98" s="6">
        <f>10 ^ ((H4 - C98)/(10 * H5))</f>
        <v>1.412537545</v>
      </c>
      <c r="C98" s="5">
        <v>-65.0</v>
      </c>
      <c r="D98" s="7">
        <f t="shared" si="5"/>
        <v>1.087462455</v>
      </c>
    </row>
    <row r="99">
      <c r="A99" s="5" t="s">
        <v>12</v>
      </c>
      <c r="B99" s="6">
        <f>10 ^ ((H4 - C99)/(10 * H5))</f>
        <v>1.496235656</v>
      </c>
      <c r="C99" s="5">
        <v>-66.0</v>
      </c>
      <c r="D99" s="7">
        <f t="shared" si="5"/>
        <v>1.003764344</v>
      </c>
    </row>
    <row r="100">
      <c r="A100" s="5" t="s">
        <v>12</v>
      </c>
      <c r="B100" s="6">
        <f>10 ^ ((H4 - C100)/(10 * H5))</f>
        <v>1.678804018</v>
      </c>
      <c r="C100" s="5">
        <v>-68.0</v>
      </c>
      <c r="D100" s="7">
        <f t="shared" si="5"/>
        <v>0.8211959819</v>
      </c>
    </row>
    <row r="101">
      <c r="A101" s="13" t="s">
        <v>12</v>
      </c>
      <c r="B101" s="14">
        <f>10 ^ ((H4 - C101)/(10 * H5))</f>
        <v>2.11348904</v>
      </c>
      <c r="C101" s="13">
        <v>-72.0</v>
      </c>
      <c r="D101" s="15">
        <f t="shared" si="5"/>
        <v>0.3865109602</v>
      </c>
      <c r="E101" s="16">
        <f>AVERAGE(B82:B101)</f>
        <v>1.695025682</v>
      </c>
      <c r="F101" s="17">
        <f>AVERAGE(D82:D101)</f>
        <v>0.8061629613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>
      <c r="A102" s="5" t="s">
        <v>13</v>
      </c>
      <c r="B102" s="6">
        <f>10 ^ ((H4 - C102)/(10 * H5))</f>
        <v>2.238721139</v>
      </c>
      <c r="C102" s="5">
        <v>-73.0</v>
      </c>
      <c r="D102" s="7">
        <f t="shared" ref="D102:D121" si="6">ABS(B102-3)</f>
        <v>0.7612788614</v>
      </c>
    </row>
    <row r="103">
      <c r="A103" s="5" t="s">
        <v>13</v>
      </c>
      <c r="B103" s="6">
        <f>10 ^ ((H4 - C103)/(10 * H5))</f>
        <v>1.333521432</v>
      </c>
      <c r="C103" s="5">
        <v>-64.0</v>
      </c>
      <c r="D103" s="7">
        <f t="shared" si="6"/>
        <v>1.666478568</v>
      </c>
    </row>
    <row r="104">
      <c r="A104" s="5" t="s">
        <v>13</v>
      </c>
      <c r="B104" s="6">
        <f>10 ^ ((H4 - C104)/(10 * H5))</f>
        <v>1.188502227</v>
      </c>
      <c r="C104" s="5">
        <v>-62.0</v>
      </c>
      <c r="D104" s="7">
        <f t="shared" si="6"/>
        <v>1.811497773</v>
      </c>
    </row>
    <row r="105">
      <c r="A105" s="5" t="s">
        <v>13</v>
      </c>
      <c r="B105" s="6">
        <f>10 ^ ((H4 - C105)/(10 * H5))</f>
        <v>1.122018454</v>
      </c>
      <c r="C105" s="5">
        <v>-61.0</v>
      </c>
      <c r="D105" s="7">
        <f t="shared" si="6"/>
        <v>1.877981546</v>
      </c>
    </row>
    <row r="106">
      <c r="A106" s="5" t="s">
        <v>13</v>
      </c>
      <c r="B106" s="6">
        <f>10 ^ ((H4 - C106)/(10 * H5))</f>
        <v>2.11348904</v>
      </c>
      <c r="C106" s="5">
        <v>-72.0</v>
      </c>
      <c r="D106" s="7">
        <f t="shared" si="6"/>
        <v>0.8865109602</v>
      </c>
    </row>
    <row r="107">
      <c r="A107" s="5" t="s">
        <v>13</v>
      </c>
      <c r="B107" s="6">
        <f>10 ^ ((H4 - C107)/(10 * H5))</f>
        <v>1.412537545</v>
      </c>
      <c r="C107" s="5">
        <v>-65.0</v>
      </c>
      <c r="D107" s="7">
        <f t="shared" si="6"/>
        <v>1.587462455</v>
      </c>
    </row>
    <row r="108">
      <c r="A108" s="5" t="s">
        <v>13</v>
      </c>
      <c r="B108" s="6">
        <f>10 ^ ((H4 - C108)/(10 * H5))</f>
        <v>1.496235656</v>
      </c>
      <c r="C108" s="5">
        <v>-66.0</v>
      </c>
      <c r="D108" s="7">
        <f t="shared" si="6"/>
        <v>1.503764344</v>
      </c>
    </row>
    <row r="109">
      <c r="A109" s="5" t="s">
        <v>13</v>
      </c>
      <c r="B109" s="6">
        <f>10 ^ ((H4 - C109)/(10 * H5))</f>
        <v>1.496235656</v>
      </c>
      <c r="C109" s="5">
        <v>-66.0</v>
      </c>
      <c r="D109" s="7">
        <f t="shared" si="6"/>
        <v>1.503764344</v>
      </c>
    </row>
    <row r="110">
      <c r="A110" s="5" t="s">
        <v>13</v>
      </c>
      <c r="B110" s="6">
        <f>10 ^ ((H4 - C110)/(10 * H5))</f>
        <v>1.412537545</v>
      </c>
      <c r="C110" s="5">
        <v>-65.0</v>
      </c>
      <c r="D110" s="7">
        <f t="shared" si="6"/>
        <v>1.587462455</v>
      </c>
    </row>
    <row r="111">
      <c r="A111" s="5" t="s">
        <v>13</v>
      </c>
      <c r="B111" s="6">
        <f>10 ^ ((H4 - C111)/(10 * H5))</f>
        <v>1.412537545</v>
      </c>
      <c r="C111" s="5">
        <v>-65.0</v>
      </c>
      <c r="D111" s="7">
        <f t="shared" si="6"/>
        <v>1.587462455</v>
      </c>
    </row>
    <row r="112">
      <c r="A112" s="5" t="s">
        <v>13</v>
      </c>
      <c r="B112" s="6">
        <f>10 ^ ((H4 - C112)/(10 * H5))</f>
        <v>1.584893192</v>
      </c>
      <c r="C112" s="5">
        <v>-67.0</v>
      </c>
      <c r="D112" s="7">
        <f t="shared" si="6"/>
        <v>1.415106808</v>
      </c>
    </row>
    <row r="113">
      <c r="A113" s="5" t="s">
        <v>13</v>
      </c>
      <c r="B113" s="6">
        <f>10 ^ ((H4 - C113)/(10 * H5))</f>
        <v>2.11348904</v>
      </c>
      <c r="C113" s="5">
        <v>-72.0</v>
      </c>
      <c r="D113" s="7">
        <f t="shared" si="6"/>
        <v>0.8865109602</v>
      </c>
    </row>
    <row r="114">
      <c r="A114" s="5" t="s">
        <v>13</v>
      </c>
      <c r="B114" s="6">
        <f>10 ^ ((H4 - C114)/(10 * H5))</f>
        <v>1.584893192</v>
      </c>
      <c r="C114" s="5">
        <v>-67.0</v>
      </c>
      <c r="D114" s="7">
        <f t="shared" si="6"/>
        <v>1.415106808</v>
      </c>
    </row>
    <row r="115">
      <c r="A115" s="5" t="s">
        <v>13</v>
      </c>
      <c r="B115" s="6">
        <f>10 ^ ((H4 - C115)/(10 * H5))</f>
        <v>1.77827941</v>
      </c>
      <c r="C115" s="5">
        <v>-69.0</v>
      </c>
      <c r="D115" s="7">
        <f t="shared" si="6"/>
        <v>1.22172059</v>
      </c>
    </row>
    <row r="116">
      <c r="A116" s="5" t="s">
        <v>13</v>
      </c>
      <c r="B116" s="6">
        <f>10 ^ ((H4 - C116)/(10 * H5))</f>
        <v>1.584893192</v>
      </c>
      <c r="C116" s="5">
        <v>-67.0</v>
      </c>
      <c r="D116" s="7">
        <f t="shared" si="6"/>
        <v>1.415106808</v>
      </c>
    </row>
    <row r="117">
      <c r="A117" s="5" t="s">
        <v>13</v>
      </c>
      <c r="B117" s="6">
        <f>10 ^ ((H4 - C117)/(10 * H5))</f>
        <v>1.77827941</v>
      </c>
      <c r="C117" s="5">
        <v>-69.0</v>
      </c>
      <c r="D117" s="7">
        <f t="shared" si="6"/>
        <v>1.22172059</v>
      </c>
    </row>
    <row r="118">
      <c r="A118" s="5" t="s">
        <v>13</v>
      </c>
      <c r="B118" s="6">
        <f>10 ^ ((H4 - C118)/(10 * H5))</f>
        <v>1.584893192</v>
      </c>
      <c r="C118" s="5">
        <v>-67.0</v>
      </c>
      <c r="D118" s="7">
        <f t="shared" si="6"/>
        <v>1.415106808</v>
      </c>
    </row>
    <row r="119">
      <c r="A119" s="5" t="s">
        <v>13</v>
      </c>
      <c r="B119" s="6">
        <f>10 ^ ((H4 - C119)/(10 * H5))</f>
        <v>1.412537545</v>
      </c>
      <c r="C119" s="5">
        <v>-65.0</v>
      </c>
      <c r="D119" s="7">
        <f t="shared" si="6"/>
        <v>1.587462455</v>
      </c>
    </row>
    <row r="120">
      <c r="A120" s="5" t="s">
        <v>13</v>
      </c>
      <c r="B120" s="6">
        <f>10 ^ ((H4 - C120)/(10 * H5))</f>
        <v>1.883649089</v>
      </c>
      <c r="C120" s="5">
        <v>-70.0</v>
      </c>
      <c r="D120" s="7">
        <f t="shared" si="6"/>
        <v>1.116350911</v>
      </c>
    </row>
    <row r="121">
      <c r="A121" s="13" t="s">
        <v>13</v>
      </c>
      <c r="B121" s="14">
        <f>10 ^ ((H4 - C121)/(10 * H5))</f>
        <v>1.678804018</v>
      </c>
      <c r="C121" s="13">
        <v>-68.0</v>
      </c>
      <c r="D121" s="15">
        <f t="shared" si="6"/>
        <v>1.321195982</v>
      </c>
      <c r="E121" s="16">
        <f>AVERAGE(B102:B121)</f>
        <v>1.610547376</v>
      </c>
      <c r="F121" s="17">
        <f>AVERAGE(D102:D121)</f>
        <v>1.389452624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</row>
    <row r="122">
      <c r="A122" s="5" t="s">
        <v>14</v>
      </c>
      <c r="B122" s="6">
        <f>10 ^ ((H4 - C122)/(10 * H5))</f>
        <v>2.238721139</v>
      </c>
      <c r="C122" s="5">
        <v>-73.0</v>
      </c>
      <c r="D122" s="7">
        <f t="shared" ref="D122:D141" si="7">ABS(B122-3.5)</f>
        <v>1.261278861</v>
      </c>
    </row>
    <row r="123">
      <c r="A123" s="5" t="s">
        <v>14</v>
      </c>
      <c r="B123" s="6">
        <f>10 ^ ((H4 - C123)/(10 * H5))</f>
        <v>1.995262315</v>
      </c>
      <c r="C123" s="5">
        <v>-71.0</v>
      </c>
      <c r="D123" s="7">
        <f t="shared" si="7"/>
        <v>1.504737685</v>
      </c>
    </row>
    <row r="124">
      <c r="A124" s="5" t="s">
        <v>14</v>
      </c>
      <c r="B124" s="6">
        <f>10 ^ ((H4 - C124)/(10 * H5))</f>
        <v>1.77827941</v>
      </c>
      <c r="C124" s="5">
        <v>-69.0</v>
      </c>
      <c r="D124" s="7">
        <f t="shared" si="7"/>
        <v>1.72172059</v>
      </c>
    </row>
    <row r="125">
      <c r="A125" s="5" t="s">
        <v>14</v>
      </c>
      <c r="B125" s="6">
        <f>10 ^ ((H4 - C125)/(10 * H5))</f>
        <v>1.995262315</v>
      </c>
      <c r="C125" s="5">
        <v>-71.0</v>
      </c>
      <c r="D125" s="7">
        <f t="shared" si="7"/>
        <v>1.504737685</v>
      </c>
    </row>
    <row r="126">
      <c r="A126" s="5" t="s">
        <v>14</v>
      </c>
      <c r="B126" s="6">
        <f>10 ^ ((H4 - C126)/(10 * H5))</f>
        <v>1.883649089</v>
      </c>
      <c r="C126" s="5">
        <v>-70.0</v>
      </c>
      <c r="D126" s="7">
        <f t="shared" si="7"/>
        <v>1.616350911</v>
      </c>
    </row>
    <row r="127">
      <c r="A127" s="5" t="s">
        <v>14</v>
      </c>
      <c r="B127" s="6">
        <f>10 ^ ((H4 - C127)/(10 * H5))</f>
        <v>3.548133892</v>
      </c>
      <c r="C127" s="5">
        <v>-81.0</v>
      </c>
      <c r="D127" s="7">
        <f t="shared" si="7"/>
        <v>0.04813389234</v>
      </c>
    </row>
    <row r="128">
      <c r="A128" s="5" t="s">
        <v>14</v>
      </c>
      <c r="B128" s="6">
        <f>10 ^ ((H4 - C128)/(10 * H5))</f>
        <v>5.308844442</v>
      </c>
      <c r="C128" s="5">
        <v>-88.0</v>
      </c>
      <c r="D128" s="7">
        <f t="shared" si="7"/>
        <v>1.808844442</v>
      </c>
    </row>
    <row r="129">
      <c r="A129" s="5" t="s">
        <v>14</v>
      </c>
      <c r="B129" s="6">
        <f>10 ^ ((H4 - C129)/(10 * H5))</f>
        <v>1.412537545</v>
      </c>
      <c r="C129" s="5">
        <v>-65.0</v>
      </c>
      <c r="D129" s="7">
        <f t="shared" si="7"/>
        <v>2.087462455</v>
      </c>
    </row>
    <row r="130">
      <c r="A130" s="5" t="s">
        <v>14</v>
      </c>
      <c r="B130" s="6">
        <f>10 ^ ((H4 - C130)/(10 * H5))</f>
        <v>1.584893192</v>
      </c>
      <c r="C130" s="5">
        <v>-67.0</v>
      </c>
      <c r="D130" s="7">
        <f t="shared" si="7"/>
        <v>1.915106808</v>
      </c>
    </row>
    <row r="131">
      <c r="A131" s="5" t="s">
        <v>14</v>
      </c>
      <c r="B131" s="6">
        <f>10 ^ ((H4 - C131)/(10 * H5))</f>
        <v>1.77827941</v>
      </c>
      <c r="C131" s="5">
        <v>-69.0</v>
      </c>
      <c r="D131" s="7">
        <f t="shared" si="7"/>
        <v>1.72172059</v>
      </c>
    </row>
    <row r="132">
      <c r="A132" s="5" t="s">
        <v>14</v>
      </c>
      <c r="B132" s="6">
        <f>10 ^ ((H4 - C132)/(10 * H5))</f>
        <v>7.079457844</v>
      </c>
      <c r="C132" s="5">
        <v>-93.0</v>
      </c>
      <c r="D132" s="7">
        <f t="shared" si="7"/>
        <v>3.579457844</v>
      </c>
    </row>
    <row r="133">
      <c r="A133" s="5" t="s">
        <v>14</v>
      </c>
      <c r="B133" s="6">
        <f>10 ^ ((H4 - C133)/(10 * H5))</f>
        <v>1.678804018</v>
      </c>
      <c r="C133" s="5">
        <v>-68.0</v>
      </c>
      <c r="D133" s="7">
        <f t="shared" si="7"/>
        <v>1.821195982</v>
      </c>
    </row>
    <row r="134">
      <c r="A134" s="5" t="s">
        <v>14</v>
      </c>
      <c r="B134" s="6">
        <f>10 ^ ((H4 - C134)/(10 * H5))</f>
        <v>1.995262315</v>
      </c>
      <c r="C134" s="5">
        <v>-71.0</v>
      </c>
      <c r="D134" s="7">
        <f t="shared" si="7"/>
        <v>1.504737685</v>
      </c>
    </row>
    <row r="135">
      <c r="A135" s="5" t="s">
        <v>14</v>
      </c>
      <c r="B135" s="6">
        <f>10 ^ ((H4 - C135)/(10 * H5))</f>
        <v>1.883649089</v>
      </c>
      <c r="C135" s="5">
        <v>-70.0</v>
      </c>
      <c r="D135" s="7">
        <f t="shared" si="7"/>
        <v>1.616350911</v>
      </c>
    </row>
    <row r="136">
      <c r="A136" s="5" t="s">
        <v>14</v>
      </c>
      <c r="B136" s="6">
        <f>10 ^ ((H4 - C136)/(10 * H5))</f>
        <v>4.216965034</v>
      </c>
      <c r="C136" s="5">
        <v>-84.0</v>
      </c>
      <c r="D136" s="7">
        <f t="shared" si="7"/>
        <v>0.7169650343</v>
      </c>
    </row>
    <row r="137">
      <c r="A137" s="5" t="s">
        <v>14</v>
      </c>
      <c r="B137" s="6">
        <f>10 ^ ((H4 - C137)/(10 * H5))</f>
        <v>1.678804018</v>
      </c>
      <c r="C137" s="5">
        <v>-68.0</v>
      </c>
      <c r="D137" s="7">
        <f t="shared" si="7"/>
        <v>1.821195982</v>
      </c>
    </row>
    <row r="138">
      <c r="A138" s="5" t="s">
        <v>14</v>
      </c>
      <c r="B138" s="6">
        <f>10 ^ ((H4 - C138)/(10 * H5))</f>
        <v>1.77827941</v>
      </c>
      <c r="C138" s="5">
        <v>-69.0</v>
      </c>
      <c r="D138" s="7">
        <f t="shared" si="7"/>
        <v>1.72172059</v>
      </c>
    </row>
    <row r="139">
      <c r="A139" s="5" t="s">
        <v>14</v>
      </c>
      <c r="B139" s="6">
        <f>10 ^ ((H4 - C139)/(10 * H5))</f>
        <v>1.883649089</v>
      </c>
      <c r="C139" s="5">
        <v>-70.0</v>
      </c>
      <c r="D139" s="7">
        <f t="shared" si="7"/>
        <v>1.616350911</v>
      </c>
    </row>
    <row r="140">
      <c r="A140" s="5" t="s">
        <v>14</v>
      </c>
      <c r="B140" s="6">
        <f>10 ^ ((H4 - C140)/(10 * H5))</f>
        <v>1.77827941</v>
      </c>
      <c r="C140" s="5">
        <v>-69.0</v>
      </c>
      <c r="D140" s="7">
        <f t="shared" si="7"/>
        <v>1.72172059</v>
      </c>
    </row>
    <row r="141">
      <c r="A141" s="13" t="s">
        <v>14</v>
      </c>
      <c r="B141" s="14">
        <f>10 ^ ((H4 - C141)/(10 * H5))</f>
        <v>7.498942093</v>
      </c>
      <c r="C141" s="13">
        <v>-94.0</v>
      </c>
      <c r="D141" s="15">
        <f t="shared" si="7"/>
        <v>3.998942093</v>
      </c>
      <c r="E141" s="16">
        <f>AVERAGE(B122:B141)</f>
        <v>2.749797754</v>
      </c>
      <c r="F141" s="17">
        <f>AVERAGE(D122:D141)</f>
        <v>1.765436577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</row>
    <row r="142">
      <c r="A142" s="5" t="s">
        <v>15</v>
      </c>
      <c r="B142" s="6">
        <f>10 ^ ((H4 - C142)/(10 * H5))</f>
        <v>3.758374043</v>
      </c>
      <c r="C142" s="5">
        <v>-82.0</v>
      </c>
      <c r="D142" s="7">
        <f t="shared" ref="D142:D161" si="8">ABS(B142-4)</f>
        <v>0.2416259571</v>
      </c>
    </row>
    <row r="143">
      <c r="A143" s="5" t="s">
        <v>15</v>
      </c>
      <c r="B143" s="6">
        <f>10 ^ ((H4 - C143)/(10 * H5))</f>
        <v>2.238721139</v>
      </c>
      <c r="C143" s="5">
        <v>-73.0</v>
      </c>
      <c r="D143" s="7">
        <f t="shared" si="8"/>
        <v>1.761278861</v>
      </c>
    </row>
    <row r="144">
      <c r="A144" s="5" t="s">
        <v>15</v>
      </c>
      <c r="B144" s="6">
        <f>10 ^ ((H4 - C144)/(10 * H5))</f>
        <v>2.511886432</v>
      </c>
      <c r="C144" s="5">
        <v>-75.0</v>
      </c>
      <c r="D144" s="7">
        <f t="shared" si="8"/>
        <v>1.488113568</v>
      </c>
    </row>
    <row r="145">
      <c r="A145" s="5" t="s">
        <v>15</v>
      </c>
      <c r="B145" s="6">
        <f>10 ^ ((H4 - C145)/(10 * H5))</f>
        <v>2.818382931</v>
      </c>
      <c r="C145" s="5">
        <v>-77.0</v>
      </c>
      <c r="D145" s="7">
        <f t="shared" si="8"/>
        <v>1.181617069</v>
      </c>
    </row>
    <row r="146">
      <c r="A146" s="5" t="s">
        <v>15</v>
      </c>
      <c r="B146" s="6">
        <f>10 ^ ((H4 - C146)/(10 * H5))</f>
        <v>3.16227766</v>
      </c>
      <c r="C146" s="5">
        <v>-79.0</v>
      </c>
      <c r="D146" s="7">
        <f t="shared" si="8"/>
        <v>0.8377223398</v>
      </c>
    </row>
    <row r="147">
      <c r="A147" s="5" t="s">
        <v>15</v>
      </c>
      <c r="B147" s="6">
        <f>10 ^ ((H4 - C147)/(10 * H5))</f>
        <v>4.216965034</v>
      </c>
      <c r="C147" s="5">
        <v>-84.0</v>
      </c>
      <c r="D147" s="7">
        <f t="shared" si="8"/>
        <v>0.2169650343</v>
      </c>
    </row>
    <row r="148">
      <c r="A148" s="5" t="s">
        <v>15</v>
      </c>
      <c r="B148" s="6">
        <f>10 ^ ((H4 - C148)/(10 * H5))</f>
        <v>2.371373706</v>
      </c>
      <c r="C148" s="5">
        <v>-74.0</v>
      </c>
      <c r="D148" s="7">
        <f t="shared" si="8"/>
        <v>1.628626294</v>
      </c>
    </row>
    <row r="149">
      <c r="A149" s="5" t="s">
        <v>15</v>
      </c>
      <c r="B149" s="6">
        <f>10 ^ ((H4 - C149)/(10 * H5))</f>
        <v>2.66072506</v>
      </c>
      <c r="C149" s="5">
        <v>-76.0</v>
      </c>
      <c r="D149" s="7">
        <f t="shared" si="8"/>
        <v>1.33927494</v>
      </c>
    </row>
    <row r="150">
      <c r="A150" s="5" t="s">
        <v>15</v>
      </c>
      <c r="B150" s="6">
        <f>10 ^ ((H4 - C150)/(10 * H5))</f>
        <v>3.16227766</v>
      </c>
      <c r="C150" s="5">
        <v>-79.0</v>
      </c>
      <c r="D150" s="7">
        <f t="shared" si="8"/>
        <v>0.8377223398</v>
      </c>
    </row>
    <row r="151">
      <c r="A151" s="5" t="s">
        <v>15</v>
      </c>
      <c r="B151" s="6">
        <f>10 ^ ((H4 - C151)/(10 * H5))</f>
        <v>2.818382931</v>
      </c>
      <c r="C151" s="5">
        <v>-77.0</v>
      </c>
      <c r="D151" s="7">
        <f t="shared" si="8"/>
        <v>1.181617069</v>
      </c>
    </row>
    <row r="152">
      <c r="A152" s="5" t="s">
        <v>15</v>
      </c>
      <c r="B152" s="6">
        <f>10 ^ ((H4 - C152)/(10 * H5))</f>
        <v>2.66072506</v>
      </c>
      <c r="C152" s="5">
        <v>-76.0</v>
      </c>
      <c r="D152" s="7">
        <f t="shared" si="8"/>
        <v>1.33927494</v>
      </c>
    </row>
    <row r="153">
      <c r="A153" s="5" t="s">
        <v>15</v>
      </c>
      <c r="B153" s="6">
        <f>10 ^ ((H4 - C153)/(10 * H5))</f>
        <v>3.758374043</v>
      </c>
      <c r="C153" s="5">
        <v>-82.0</v>
      </c>
      <c r="D153" s="7">
        <f t="shared" si="8"/>
        <v>0.2416259571</v>
      </c>
    </row>
    <row r="154">
      <c r="A154" s="5" t="s">
        <v>15</v>
      </c>
      <c r="B154" s="6">
        <f>10 ^ ((H4 - C154)/(10 * H5))</f>
        <v>4.73151259</v>
      </c>
      <c r="C154" s="5">
        <v>-86.0</v>
      </c>
      <c r="D154" s="7">
        <f t="shared" si="8"/>
        <v>0.7315125896</v>
      </c>
    </row>
    <row r="155">
      <c r="A155" s="5" t="s">
        <v>15</v>
      </c>
      <c r="B155" s="6">
        <f>10 ^ ((H4 - C155)/(10 * H5))</f>
        <v>2.11348904</v>
      </c>
      <c r="C155" s="5">
        <v>-72.0</v>
      </c>
      <c r="D155" s="7">
        <f t="shared" si="8"/>
        <v>1.88651096</v>
      </c>
    </row>
    <row r="156">
      <c r="A156" s="5" t="s">
        <v>15</v>
      </c>
      <c r="B156" s="6">
        <f>10 ^ ((H4 - C156)/(10 * H5))</f>
        <v>1.995262315</v>
      </c>
      <c r="C156" s="5">
        <v>-71.0</v>
      </c>
      <c r="D156" s="7">
        <f t="shared" si="8"/>
        <v>2.004737685</v>
      </c>
    </row>
    <row r="157">
      <c r="A157" s="5" t="s">
        <v>15</v>
      </c>
      <c r="B157" s="6">
        <f>10 ^ ((H4 - C157)/(10 * H5))</f>
        <v>1.678804018</v>
      </c>
      <c r="C157" s="5">
        <v>-68.0</v>
      </c>
      <c r="D157" s="7">
        <f t="shared" si="8"/>
        <v>2.321195982</v>
      </c>
    </row>
    <row r="158">
      <c r="A158" s="5" t="s">
        <v>15</v>
      </c>
      <c r="B158" s="6">
        <f>10 ^ ((H4 - C158)/(10 * H5))</f>
        <v>1.77827941</v>
      </c>
      <c r="C158" s="5">
        <v>-69.0</v>
      </c>
      <c r="D158" s="7">
        <f t="shared" si="8"/>
        <v>2.22172059</v>
      </c>
    </row>
    <row r="159">
      <c r="A159" s="5" t="s">
        <v>15</v>
      </c>
      <c r="B159" s="6">
        <f>10 ^ ((H4 - C159)/(10 * H5))</f>
        <v>2.818382931</v>
      </c>
      <c r="C159" s="5">
        <v>-77.0</v>
      </c>
      <c r="D159" s="7">
        <f t="shared" si="8"/>
        <v>1.181617069</v>
      </c>
    </row>
    <row r="160">
      <c r="A160" s="5" t="s">
        <v>15</v>
      </c>
      <c r="B160" s="6">
        <f>10 ^ ((H4 - C160)/(10 * H5))</f>
        <v>1.883649089</v>
      </c>
      <c r="C160" s="5">
        <v>-70.0</v>
      </c>
      <c r="D160" s="7">
        <f t="shared" si="8"/>
        <v>2.116350911</v>
      </c>
    </row>
    <row r="161">
      <c r="A161" s="13" t="s">
        <v>15</v>
      </c>
      <c r="B161" s="14">
        <f>10 ^ ((H4 - C161)/(10 * H5))</f>
        <v>1.995262315</v>
      </c>
      <c r="C161" s="13">
        <v>-71.0</v>
      </c>
      <c r="D161" s="15">
        <f t="shared" si="8"/>
        <v>2.004737685</v>
      </c>
      <c r="E161" s="16">
        <f>AVERAGE(B142:B161)</f>
        <v>2.75665537</v>
      </c>
      <c r="F161" s="17">
        <f>AVERAGE(D142:D161)</f>
        <v>1.338192392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</row>
    <row r="162">
      <c r="A162" s="5" t="s">
        <v>16</v>
      </c>
      <c r="B162" s="6">
        <f>10 ^ ((H4 - C162)/(10 * H5))</f>
        <v>8.912509381</v>
      </c>
      <c r="C162" s="5">
        <v>-97.0</v>
      </c>
      <c r="D162" s="7">
        <f t="shared" ref="D162:D181" si="9">ABS(B162-4.5)</f>
        <v>4.412509381</v>
      </c>
    </row>
    <row r="163">
      <c r="A163" s="5" t="s">
        <v>16</v>
      </c>
      <c r="B163" s="6">
        <f>10 ^ ((H4 - C163)/(10 * H5))</f>
        <v>2.66072506</v>
      </c>
      <c r="C163" s="5">
        <v>-76.0</v>
      </c>
      <c r="D163" s="7">
        <f t="shared" si="9"/>
        <v>1.83927494</v>
      </c>
    </row>
    <row r="164">
      <c r="A164" s="5" t="s">
        <v>16</v>
      </c>
      <c r="B164" s="6">
        <f>10 ^ ((H4 - C164)/(10 * H5))</f>
        <v>3.16227766</v>
      </c>
      <c r="C164" s="5">
        <v>-79.0</v>
      </c>
      <c r="D164" s="7">
        <f t="shared" si="9"/>
        <v>1.33772234</v>
      </c>
    </row>
    <row r="165">
      <c r="A165" s="5" t="s">
        <v>16</v>
      </c>
      <c r="B165" s="6">
        <f>10 ^ ((H4 - C165)/(10 * H5))</f>
        <v>2.511886432</v>
      </c>
      <c r="C165" s="5">
        <v>-75.0</v>
      </c>
      <c r="D165" s="7">
        <f t="shared" si="9"/>
        <v>1.988113568</v>
      </c>
    </row>
    <row r="166">
      <c r="A166" s="5" t="s">
        <v>16</v>
      </c>
      <c r="B166" s="6">
        <f>10 ^ ((H4 - C166)/(10 * H5))</f>
        <v>2.238721139</v>
      </c>
      <c r="C166" s="5">
        <v>-73.0</v>
      </c>
      <c r="D166" s="7">
        <f t="shared" si="9"/>
        <v>2.261278861</v>
      </c>
    </row>
    <row r="167">
      <c r="A167" s="5" t="s">
        <v>16</v>
      </c>
      <c r="B167" s="6">
        <f>10 ^ ((H4 - C167)/(10 * H5))</f>
        <v>1.584893192</v>
      </c>
      <c r="C167" s="5">
        <v>-67.0</v>
      </c>
      <c r="D167" s="7">
        <f t="shared" si="9"/>
        <v>2.915106808</v>
      </c>
    </row>
    <row r="168">
      <c r="A168" s="5" t="s">
        <v>16</v>
      </c>
      <c r="B168" s="6">
        <f>10 ^ ((H4 - C168)/(10 * H5))</f>
        <v>4.466835922</v>
      </c>
      <c r="C168" s="5">
        <v>-85.0</v>
      </c>
      <c r="D168" s="7">
        <f t="shared" si="9"/>
        <v>0.03316407849</v>
      </c>
    </row>
    <row r="169">
      <c r="A169" s="5" t="s">
        <v>16</v>
      </c>
      <c r="B169" s="6">
        <f>10 ^ ((H4 - C169)/(10 * H5))</f>
        <v>1.995262315</v>
      </c>
      <c r="C169" s="5">
        <v>-71.0</v>
      </c>
      <c r="D169" s="7">
        <f t="shared" si="9"/>
        <v>2.504737685</v>
      </c>
    </row>
    <row r="170">
      <c r="A170" s="5" t="s">
        <v>16</v>
      </c>
      <c r="B170" s="6">
        <f>10 ^ ((H4 - C170)/(10 * H5))</f>
        <v>1.412537545</v>
      </c>
      <c r="C170" s="5">
        <v>-65.0</v>
      </c>
      <c r="D170" s="7">
        <f t="shared" si="9"/>
        <v>3.087462455</v>
      </c>
    </row>
    <row r="171">
      <c r="A171" s="5" t="s">
        <v>16</v>
      </c>
      <c r="B171" s="6">
        <f>10 ^ ((H4 - C171)/(10 * H5))</f>
        <v>1.77827941</v>
      </c>
      <c r="C171" s="5">
        <v>-69.0</v>
      </c>
      <c r="D171" s="7">
        <f t="shared" si="9"/>
        <v>2.72172059</v>
      </c>
    </row>
    <row r="172">
      <c r="A172" s="5" t="s">
        <v>16</v>
      </c>
      <c r="B172" s="6">
        <f>10 ^ ((H4 - C172)/(10 * H5))</f>
        <v>4.216965034</v>
      </c>
      <c r="C172" s="5">
        <v>-84.0</v>
      </c>
      <c r="D172" s="7">
        <f t="shared" si="9"/>
        <v>0.2830349657</v>
      </c>
    </row>
    <row r="173">
      <c r="A173" s="5" t="s">
        <v>16</v>
      </c>
      <c r="B173" s="6">
        <f>10 ^ ((H4 - C173)/(10 * H5))</f>
        <v>2.238721139</v>
      </c>
      <c r="C173" s="5">
        <v>-73.0</v>
      </c>
      <c r="D173" s="7">
        <f t="shared" si="9"/>
        <v>2.261278861</v>
      </c>
    </row>
    <row r="174">
      <c r="A174" s="5" t="s">
        <v>16</v>
      </c>
      <c r="B174" s="6">
        <f>10 ^ ((H4 - C174)/(10 * H5))</f>
        <v>1.496235656</v>
      </c>
      <c r="C174" s="5">
        <v>-66.0</v>
      </c>
      <c r="D174" s="7">
        <f t="shared" si="9"/>
        <v>3.003764344</v>
      </c>
    </row>
    <row r="175">
      <c r="A175" s="5" t="s">
        <v>16</v>
      </c>
      <c r="B175" s="6">
        <f>10 ^ ((H4 - C175)/(10 * H5))</f>
        <v>1.678804018</v>
      </c>
      <c r="C175" s="5">
        <v>-68.0</v>
      </c>
      <c r="D175" s="7">
        <f t="shared" si="9"/>
        <v>2.821195982</v>
      </c>
    </row>
    <row r="176">
      <c r="A176" s="5" t="s">
        <v>16</v>
      </c>
      <c r="B176" s="6">
        <f>10 ^ ((H4 - C176)/(10 * H5))</f>
        <v>3.349654392</v>
      </c>
      <c r="C176" s="5">
        <v>-80.0</v>
      </c>
      <c r="D176" s="7">
        <f t="shared" si="9"/>
        <v>1.150345608</v>
      </c>
    </row>
    <row r="177">
      <c r="A177" s="5" t="s">
        <v>16</v>
      </c>
      <c r="B177" s="6">
        <f>10 ^ ((H4 - C177)/(10 * H5))</f>
        <v>2.238721139</v>
      </c>
      <c r="C177" s="5">
        <v>-73.0</v>
      </c>
      <c r="D177" s="7">
        <f t="shared" si="9"/>
        <v>2.261278861</v>
      </c>
    </row>
    <row r="178">
      <c r="A178" s="5" t="s">
        <v>16</v>
      </c>
      <c r="B178" s="6">
        <f>10 ^ ((H4 - C178)/(10 * H5))</f>
        <v>2.11348904</v>
      </c>
      <c r="C178" s="5">
        <v>-72.0</v>
      </c>
      <c r="D178" s="7">
        <f t="shared" si="9"/>
        <v>2.38651096</v>
      </c>
    </row>
    <row r="179">
      <c r="A179" s="5" t="s">
        <v>16</v>
      </c>
      <c r="B179" s="6">
        <f>10 ^ ((H4 - C179)/(10 * H5))</f>
        <v>1.584893192</v>
      </c>
      <c r="C179" s="5">
        <v>-67.0</v>
      </c>
      <c r="D179" s="7">
        <f t="shared" si="9"/>
        <v>2.915106808</v>
      </c>
    </row>
    <row r="180">
      <c r="A180" s="5" t="s">
        <v>16</v>
      </c>
      <c r="B180" s="6">
        <f>10 ^ ((H4 - C180)/(10 * H5))</f>
        <v>2.371373706</v>
      </c>
      <c r="C180" s="5">
        <v>-74.0</v>
      </c>
      <c r="D180" s="7">
        <f t="shared" si="9"/>
        <v>2.128626294</v>
      </c>
    </row>
    <row r="181">
      <c r="A181" s="13" t="s">
        <v>16</v>
      </c>
      <c r="B181" s="14">
        <f>10 ^ ((H4 - C181)/(10 * H5))</f>
        <v>2.511886432</v>
      </c>
      <c r="C181" s="13">
        <v>-75.0</v>
      </c>
      <c r="D181" s="15">
        <f t="shared" si="9"/>
        <v>1.988113568</v>
      </c>
      <c r="E181" s="16">
        <f>AVERAGE(B162:B181)</f>
        <v>2.72623359</v>
      </c>
      <c r="F181" s="17">
        <f>AVERAGE(D162:D181)</f>
        <v>2.215017348</v>
      </c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</row>
    <row r="182">
      <c r="A182" s="5" t="s">
        <v>17</v>
      </c>
      <c r="B182" s="6">
        <f>10 ^ ((H4 - C182)/(10 * H5))</f>
        <v>2.818382931</v>
      </c>
      <c r="C182" s="5">
        <v>-77.0</v>
      </c>
      <c r="D182" s="7">
        <f t="shared" ref="D182:D201" si="10">ABS(B182-5)</f>
        <v>2.181617069</v>
      </c>
    </row>
    <row r="183">
      <c r="A183" s="5" t="s">
        <v>17</v>
      </c>
      <c r="B183" s="6">
        <f>10 ^ ((H4 - C183)/(10 * H5))</f>
        <v>2.66072506</v>
      </c>
      <c r="C183" s="5">
        <v>-76.0</v>
      </c>
      <c r="D183" s="7">
        <f t="shared" si="10"/>
        <v>2.33927494</v>
      </c>
    </row>
    <row r="184">
      <c r="A184" s="5" t="s">
        <v>17</v>
      </c>
      <c r="B184" s="6">
        <f>10 ^ ((H4 - C184)/(10 * H5))</f>
        <v>1.77827941</v>
      </c>
      <c r="C184" s="5">
        <v>-69.0</v>
      </c>
      <c r="D184" s="7">
        <f t="shared" si="10"/>
        <v>3.22172059</v>
      </c>
    </row>
    <row r="185">
      <c r="A185" s="5" t="s">
        <v>17</v>
      </c>
      <c r="B185" s="6">
        <f>10 ^ ((H4 - C185)/(10 * H5))</f>
        <v>1.995262315</v>
      </c>
      <c r="C185" s="5">
        <v>-71.0</v>
      </c>
      <c r="D185" s="7">
        <f t="shared" si="10"/>
        <v>3.004737685</v>
      </c>
    </row>
    <row r="186">
      <c r="A186" s="5" t="s">
        <v>17</v>
      </c>
      <c r="B186" s="6">
        <f>10 ^ ((H4 - C186)/(10 * H5))</f>
        <v>1.883649089</v>
      </c>
      <c r="C186" s="5">
        <v>-70.0</v>
      </c>
      <c r="D186" s="7">
        <f t="shared" si="10"/>
        <v>3.116350911</v>
      </c>
    </row>
    <row r="187">
      <c r="A187" s="5" t="s">
        <v>17</v>
      </c>
      <c r="B187" s="6">
        <f>10 ^ ((H4 - C187)/(10 * H5))</f>
        <v>1.995262315</v>
      </c>
      <c r="C187" s="5">
        <v>-71.0</v>
      </c>
      <c r="D187" s="7">
        <f t="shared" si="10"/>
        <v>3.004737685</v>
      </c>
    </row>
    <row r="188">
      <c r="A188" s="5" t="s">
        <v>17</v>
      </c>
      <c r="B188" s="6">
        <f>10 ^ ((H4 - C188)/(10 * H5))</f>
        <v>2.238721139</v>
      </c>
      <c r="C188" s="5">
        <v>-73.0</v>
      </c>
      <c r="D188" s="7">
        <f t="shared" si="10"/>
        <v>2.761278861</v>
      </c>
    </row>
    <row r="189">
      <c r="A189" s="5" t="s">
        <v>17</v>
      </c>
      <c r="B189" s="6">
        <f>10 ^ ((H4 - C189)/(10 * H5))</f>
        <v>2.238721139</v>
      </c>
      <c r="C189" s="5">
        <v>-73.0</v>
      </c>
      <c r="D189" s="7">
        <f t="shared" si="10"/>
        <v>2.761278861</v>
      </c>
    </row>
    <row r="190">
      <c r="A190" s="5" t="s">
        <v>17</v>
      </c>
      <c r="B190" s="6">
        <f>10 ^ ((H4 - C190)/(10 * H5))</f>
        <v>1.995262315</v>
      </c>
      <c r="C190" s="5">
        <v>-71.0</v>
      </c>
      <c r="D190" s="7">
        <f t="shared" si="10"/>
        <v>3.004737685</v>
      </c>
    </row>
    <row r="191">
      <c r="A191" s="5" t="s">
        <v>17</v>
      </c>
      <c r="B191" s="6">
        <f>10 ^ ((H4 - C191)/(10 * H5))</f>
        <v>1.77827941</v>
      </c>
      <c r="C191" s="5">
        <v>-69.0</v>
      </c>
      <c r="D191" s="7">
        <f t="shared" si="10"/>
        <v>3.22172059</v>
      </c>
    </row>
    <row r="192">
      <c r="A192" s="5" t="s">
        <v>17</v>
      </c>
      <c r="B192" s="6">
        <f>10 ^ ((H4 - C192)/(10 * H5))</f>
        <v>2.511886432</v>
      </c>
      <c r="C192" s="5">
        <v>-75.0</v>
      </c>
      <c r="D192" s="7">
        <f t="shared" si="10"/>
        <v>2.488113568</v>
      </c>
    </row>
    <row r="193">
      <c r="A193" s="5" t="s">
        <v>17</v>
      </c>
      <c r="B193" s="6">
        <f>10 ^ ((H4 - C193)/(10 * H5))</f>
        <v>1.77827941</v>
      </c>
      <c r="C193" s="5">
        <v>-69.0</v>
      </c>
      <c r="D193" s="7">
        <f t="shared" si="10"/>
        <v>3.22172059</v>
      </c>
    </row>
    <row r="194">
      <c r="A194" s="5" t="s">
        <v>17</v>
      </c>
      <c r="B194" s="6">
        <f>10 ^ ((H4 - C194)/(10 * H5))</f>
        <v>2.11348904</v>
      </c>
      <c r="C194" s="5">
        <v>-72.0</v>
      </c>
      <c r="D194" s="7">
        <f t="shared" si="10"/>
        <v>2.88651096</v>
      </c>
    </row>
    <row r="195">
      <c r="A195" s="5" t="s">
        <v>17</v>
      </c>
      <c r="B195" s="6">
        <f>10 ^ ((H4 - C195)/(10 * H5))</f>
        <v>1.995262315</v>
      </c>
      <c r="C195" s="5">
        <v>-71.0</v>
      </c>
      <c r="D195" s="7">
        <f t="shared" si="10"/>
        <v>3.004737685</v>
      </c>
    </row>
    <row r="196">
      <c r="A196" s="5" t="s">
        <v>17</v>
      </c>
      <c r="B196" s="6">
        <f>10 ^ ((H4 - C196)/(10 * H5))</f>
        <v>2.238721139</v>
      </c>
      <c r="C196" s="5">
        <v>-73.0</v>
      </c>
      <c r="D196" s="7">
        <f t="shared" si="10"/>
        <v>2.761278861</v>
      </c>
    </row>
    <row r="197">
      <c r="A197" s="5" t="s">
        <v>17</v>
      </c>
      <c r="B197" s="6">
        <f>10 ^ ((H4 - C197)/(10 * H5))</f>
        <v>2.511886432</v>
      </c>
      <c r="C197" s="5">
        <v>-75.0</v>
      </c>
      <c r="D197" s="7">
        <f t="shared" si="10"/>
        <v>2.488113568</v>
      </c>
    </row>
    <row r="198">
      <c r="A198" s="5" t="s">
        <v>17</v>
      </c>
      <c r="B198" s="6">
        <f>10 ^ ((H4 - C198)/(10 * H5))</f>
        <v>2.238721139</v>
      </c>
      <c r="C198" s="5">
        <v>-73.0</v>
      </c>
      <c r="D198" s="7">
        <f t="shared" si="10"/>
        <v>2.761278861</v>
      </c>
    </row>
    <row r="199">
      <c r="A199" s="5" t="s">
        <v>17</v>
      </c>
      <c r="B199" s="6">
        <f>10 ^ ((H4 - C199)/(10 * H5))</f>
        <v>2.511886432</v>
      </c>
      <c r="C199" s="5">
        <v>-75.0</v>
      </c>
      <c r="D199" s="7">
        <f t="shared" si="10"/>
        <v>2.488113568</v>
      </c>
    </row>
    <row r="200">
      <c r="A200" s="5" t="s">
        <v>17</v>
      </c>
      <c r="B200" s="6">
        <f>10 ^ ((H4 - C200)/(10 * H5))</f>
        <v>1.995262315</v>
      </c>
      <c r="C200" s="5">
        <v>-71.0</v>
      </c>
      <c r="D200" s="7">
        <f t="shared" si="10"/>
        <v>3.004737685</v>
      </c>
    </row>
    <row r="201">
      <c r="A201" s="13" t="s">
        <v>17</v>
      </c>
      <c r="B201" s="14">
        <f>10 ^ ((H4 - C201)/(10 * H5))</f>
        <v>2.238721139</v>
      </c>
      <c r="C201" s="13">
        <v>-73.0</v>
      </c>
      <c r="D201" s="15">
        <f t="shared" si="10"/>
        <v>2.761278861</v>
      </c>
      <c r="E201" s="16">
        <f>AVERAGE(B182:B201)</f>
        <v>2.175833046</v>
      </c>
      <c r="F201" s="17">
        <f>AVERAGE(D182:D201)</f>
        <v>2.824166954</v>
      </c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</row>
    <row r="202">
      <c r="A202" s="5" t="s">
        <v>18</v>
      </c>
      <c r="B202" s="6">
        <f>10 ^ ((H4 - C202)/(10 * H5))</f>
        <v>2.238721139</v>
      </c>
      <c r="C202" s="5">
        <v>-73.0</v>
      </c>
      <c r="D202" s="7">
        <f t="shared" ref="D202:D221" si="11">ABS(B202-5.5)</f>
        <v>3.261278861</v>
      </c>
    </row>
    <row r="203">
      <c r="A203" s="5" t="s">
        <v>18</v>
      </c>
      <c r="B203" s="6">
        <f>10 ^ ((H4 - C203)/(10 * H5))</f>
        <v>2.371373706</v>
      </c>
      <c r="C203" s="5">
        <v>-74.0</v>
      </c>
      <c r="D203" s="7">
        <f t="shared" si="11"/>
        <v>3.128626294</v>
      </c>
    </row>
    <row r="204">
      <c r="A204" s="5" t="s">
        <v>18</v>
      </c>
      <c r="B204" s="6">
        <f>10 ^ ((H4 - C204)/(10 * H5))</f>
        <v>5.011872336</v>
      </c>
      <c r="C204" s="5">
        <v>-87.0</v>
      </c>
      <c r="D204" s="7">
        <f t="shared" si="11"/>
        <v>0.4881276637</v>
      </c>
    </row>
    <row r="205">
      <c r="A205" s="5" t="s">
        <v>18</v>
      </c>
      <c r="B205" s="6">
        <f>10 ^ ((H4 - C205)/(10 * H5))</f>
        <v>4.73151259</v>
      </c>
      <c r="C205" s="5">
        <v>-86.0</v>
      </c>
      <c r="D205" s="7">
        <f t="shared" si="11"/>
        <v>0.7684874104</v>
      </c>
    </row>
    <row r="206">
      <c r="A206" s="5" t="s">
        <v>18</v>
      </c>
      <c r="B206" s="6">
        <f>10 ^ ((H4 - C206)/(10 * H5))</f>
        <v>4.466835922</v>
      </c>
      <c r="C206" s="5">
        <v>-85.0</v>
      </c>
      <c r="D206" s="7">
        <f t="shared" si="11"/>
        <v>1.033164078</v>
      </c>
    </row>
    <row r="207">
      <c r="A207" s="5" t="s">
        <v>18</v>
      </c>
      <c r="B207" s="6">
        <f>10 ^ ((H4 - C207)/(10 * H5))</f>
        <v>2.511886432</v>
      </c>
      <c r="C207" s="5">
        <v>-75.0</v>
      </c>
      <c r="D207" s="7">
        <f t="shared" si="11"/>
        <v>2.988113568</v>
      </c>
    </row>
    <row r="208">
      <c r="A208" s="5" t="s">
        <v>18</v>
      </c>
      <c r="B208" s="6">
        <f>10 ^ ((H4 - C208)/(10 * H5))</f>
        <v>2.818382931</v>
      </c>
      <c r="C208" s="5">
        <v>-77.0</v>
      </c>
      <c r="D208" s="7">
        <f t="shared" si="11"/>
        <v>2.681617069</v>
      </c>
    </row>
    <row r="209">
      <c r="A209" s="5" t="s">
        <v>18</v>
      </c>
      <c r="B209" s="6">
        <f>10 ^ ((H4 - C209)/(10 * H5))</f>
        <v>2.238721139</v>
      </c>
      <c r="C209" s="5">
        <v>-73.0</v>
      </c>
      <c r="D209" s="7">
        <f t="shared" si="11"/>
        <v>3.261278861</v>
      </c>
    </row>
    <row r="210">
      <c r="A210" s="5" t="s">
        <v>18</v>
      </c>
      <c r="B210" s="6">
        <f>10 ^ ((H4 - C210)/(10 * H5))</f>
        <v>3.548133892</v>
      </c>
      <c r="C210" s="5">
        <v>-81.0</v>
      </c>
      <c r="D210" s="7">
        <f t="shared" si="11"/>
        <v>1.951866108</v>
      </c>
    </row>
    <row r="211">
      <c r="A211" s="5" t="s">
        <v>18</v>
      </c>
      <c r="B211" s="6">
        <f>10 ^ ((H4 - C211)/(10 * H5))</f>
        <v>3.981071706</v>
      </c>
      <c r="C211" s="5">
        <v>-83.0</v>
      </c>
      <c r="D211" s="7">
        <f t="shared" si="11"/>
        <v>1.518928294</v>
      </c>
    </row>
    <row r="212">
      <c r="A212" s="5" t="s">
        <v>18</v>
      </c>
      <c r="B212" s="6">
        <f>10 ^ ((H4 - C212)/(10 * H5))</f>
        <v>2.371373706</v>
      </c>
      <c r="C212" s="5">
        <v>-74.0</v>
      </c>
      <c r="D212" s="7">
        <f t="shared" si="11"/>
        <v>3.128626294</v>
      </c>
    </row>
    <row r="213">
      <c r="A213" s="5" t="s">
        <v>18</v>
      </c>
      <c r="B213" s="6">
        <f>10 ^ ((H4 - C213)/(10 * H5))</f>
        <v>4.466835922</v>
      </c>
      <c r="C213" s="5">
        <v>-85.0</v>
      </c>
      <c r="D213" s="7">
        <f t="shared" si="11"/>
        <v>1.033164078</v>
      </c>
    </row>
    <row r="214">
      <c r="A214" s="5" t="s">
        <v>18</v>
      </c>
      <c r="B214" s="6">
        <f>10 ^ ((H4 - C214)/(10 * H5))</f>
        <v>5.011872336</v>
      </c>
      <c r="C214" s="5">
        <v>-87.0</v>
      </c>
      <c r="D214" s="7">
        <f t="shared" si="11"/>
        <v>0.4881276637</v>
      </c>
    </row>
    <row r="215">
      <c r="A215" s="5" t="s">
        <v>18</v>
      </c>
      <c r="B215" s="6">
        <f>10 ^ ((H4 - C215)/(10 * H5))</f>
        <v>2.371373706</v>
      </c>
      <c r="C215" s="5">
        <v>-74.0</v>
      </c>
      <c r="D215" s="7">
        <f t="shared" si="11"/>
        <v>3.128626294</v>
      </c>
    </row>
    <row r="216">
      <c r="A216" s="5" t="s">
        <v>18</v>
      </c>
      <c r="B216" s="6">
        <f>10 ^ ((H4 - C216)/(10 * H5))</f>
        <v>2.238721139</v>
      </c>
      <c r="C216" s="5">
        <v>-73.0</v>
      </c>
      <c r="D216" s="7">
        <f t="shared" si="11"/>
        <v>3.261278861</v>
      </c>
    </row>
    <row r="217">
      <c r="A217" s="5" t="s">
        <v>18</v>
      </c>
      <c r="B217" s="6">
        <f>10 ^ ((H4 - C217)/(10 * H5))</f>
        <v>2.511886432</v>
      </c>
      <c r="C217" s="5">
        <v>-75.0</v>
      </c>
      <c r="D217" s="7">
        <f t="shared" si="11"/>
        <v>2.988113568</v>
      </c>
    </row>
    <row r="218">
      <c r="A218" s="5" t="s">
        <v>18</v>
      </c>
      <c r="B218" s="6">
        <f>10 ^ ((H4 - C218)/(10 * H5))</f>
        <v>2.371373706</v>
      </c>
      <c r="C218" s="5">
        <v>-74.0</v>
      </c>
      <c r="D218" s="7">
        <f t="shared" si="11"/>
        <v>3.128626294</v>
      </c>
    </row>
    <row r="219">
      <c r="A219" s="5" t="s">
        <v>18</v>
      </c>
      <c r="B219" s="6">
        <f>10 ^ ((H4 - C219)/(10 * H5))</f>
        <v>2.238721139</v>
      </c>
      <c r="C219" s="5">
        <v>-73.0</v>
      </c>
      <c r="D219" s="7">
        <f t="shared" si="11"/>
        <v>3.261278861</v>
      </c>
    </row>
    <row r="220">
      <c r="A220" s="5" t="s">
        <v>18</v>
      </c>
      <c r="B220" s="6">
        <f>10 ^ ((H4 - C220)/(10 * H5))</f>
        <v>4.73151259</v>
      </c>
      <c r="C220" s="5">
        <v>-86.0</v>
      </c>
      <c r="D220" s="7">
        <f t="shared" si="11"/>
        <v>0.7684874104</v>
      </c>
    </row>
    <row r="221">
      <c r="A221" s="13" t="s">
        <v>18</v>
      </c>
      <c r="B221" s="14">
        <f>10 ^ ((H4 - C221)/(10 * H5))</f>
        <v>3.981071706</v>
      </c>
      <c r="C221" s="13">
        <v>-83.0</v>
      </c>
      <c r="D221" s="15">
        <f t="shared" si="11"/>
        <v>1.518928294</v>
      </c>
      <c r="E221" s="16">
        <f>AVERAGE(B202:B221)</f>
        <v>3.310662708</v>
      </c>
      <c r="F221" s="17">
        <f>AVERAGE(D202:D221)</f>
        <v>2.189337292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</row>
    <row r="222">
      <c r="A222" s="5" t="s">
        <v>19</v>
      </c>
      <c r="B222" s="6">
        <f>10 ^ ((H4 - C222)/(10 * H5))</f>
        <v>6.683439176</v>
      </c>
      <c r="C222" s="5">
        <v>-92.0</v>
      </c>
      <c r="D222" s="7">
        <f t="shared" ref="D222:D241" si="12">ABS(B222-6)</f>
        <v>0.6834391757</v>
      </c>
    </row>
    <row r="223">
      <c r="A223" s="5" t="s">
        <v>19</v>
      </c>
      <c r="B223" s="6">
        <f>10 ^ ((H4 - C223)/(10 * H5))</f>
        <v>2.511886432</v>
      </c>
      <c r="C223" s="5">
        <v>-75.0</v>
      </c>
      <c r="D223" s="7">
        <f t="shared" si="12"/>
        <v>3.488113568</v>
      </c>
    </row>
    <row r="224">
      <c r="A224" s="5" t="s">
        <v>19</v>
      </c>
      <c r="B224" s="6">
        <f>10 ^ ((H4 - C224)/(10 * H5))</f>
        <v>3.16227766</v>
      </c>
      <c r="C224" s="5">
        <v>-79.0</v>
      </c>
      <c r="D224" s="7">
        <f t="shared" si="12"/>
        <v>2.83772234</v>
      </c>
    </row>
    <row r="225">
      <c r="A225" s="5" t="s">
        <v>19</v>
      </c>
      <c r="B225" s="6">
        <f>10 ^ ((H4 - C225)/(10 * H5))</f>
        <v>2.818382931</v>
      </c>
      <c r="C225" s="5">
        <v>-77.0</v>
      </c>
      <c r="D225" s="7">
        <f t="shared" si="12"/>
        <v>3.181617069</v>
      </c>
    </row>
    <row r="226">
      <c r="A226" s="5" t="s">
        <v>19</v>
      </c>
      <c r="B226" s="6">
        <f>10 ^ ((H4 - C226)/(10 * H5))</f>
        <v>3.548133892</v>
      </c>
      <c r="C226" s="5">
        <v>-81.0</v>
      </c>
      <c r="D226" s="7">
        <f t="shared" si="12"/>
        <v>2.451866108</v>
      </c>
    </row>
    <row r="227">
      <c r="A227" s="5" t="s">
        <v>19</v>
      </c>
      <c r="B227" s="6">
        <f>10 ^ ((H4 - C227)/(10 * H5))</f>
        <v>4.216965034</v>
      </c>
      <c r="C227" s="5">
        <v>-84.0</v>
      </c>
      <c r="D227" s="7">
        <f t="shared" si="12"/>
        <v>1.783034966</v>
      </c>
    </row>
    <row r="228">
      <c r="A228" s="5" t="s">
        <v>19</v>
      </c>
      <c r="B228" s="6">
        <f>10 ^ ((H4 - C228)/(10 * H5))</f>
        <v>4.466835922</v>
      </c>
      <c r="C228" s="5">
        <v>-85.0</v>
      </c>
      <c r="D228" s="7">
        <f t="shared" si="12"/>
        <v>1.533164078</v>
      </c>
    </row>
    <row r="229">
      <c r="A229" s="5" t="s">
        <v>19</v>
      </c>
      <c r="B229" s="6">
        <f>10 ^ ((H4 - C229)/(10 * H5))</f>
        <v>4.73151259</v>
      </c>
      <c r="C229" s="5">
        <v>-86.0</v>
      </c>
      <c r="D229" s="7">
        <f t="shared" si="12"/>
        <v>1.26848741</v>
      </c>
    </row>
    <row r="230">
      <c r="A230" s="5" t="s">
        <v>19</v>
      </c>
      <c r="B230" s="6">
        <f>10 ^ ((H4 - C230)/(10 * H5))</f>
        <v>2.511886432</v>
      </c>
      <c r="C230" s="5">
        <v>-75.0</v>
      </c>
      <c r="D230" s="7">
        <f t="shared" si="12"/>
        <v>3.488113568</v>
      </c>
    </row>
    <row r="231">
      <c r="A231" s="5" t="s">
        <v>19</v>
      </c>
      <c r="B231" s="6">
        <f>10 ^ ((H4 - C231)/(10 * H5))</f>
        <v>2.66072506</v>
      </c>
      <c r="C231" s="5">
        <v>-76.0</v>
      </c>
      <c r="D231" s="7">
        <f t="shared" si="12"/>
        <v>3.33927494</v>
      </c>
    </row>
    <row r="232">
      <c r="A232" s="5" t="s">
        <v>19</v>
      </c>
      <c r="B232" s="6">
        <f>10 ^ ((H4 - C232)/(10 * H5))</f>
        <v>4.73151259</v>
      </c>
      <c r="C232" s="5">
        <v>-86.0</v>
      </c>
      <c r="D232" s="7">
        <f t="shared" si="12"/>
        <v>1.26848741</v>
      </c>
    </row>
    <row r="233">
      <c r="A233" s="5" t="s">
        <v>19</v>
      </c>
      <c r="B233" s="6">
        <f>10 ^ ((H4 - C233)/(10 * H5))</f>
        <v>3.548133892</v>
      </c>
      <c r="C233" s="5">
        <v>-81.0</v>
      </c>
      <c r="D233" s="7">
        <f t="shared" si="12"/>
        <v>2.451866108</v>
      </c>
    </row>
    <row r="234">
      <c r="A234" s="5" t="s">
        <v>19</v>
      </c>
      <c r="B234" s="6">
        <f>10 ^ ((H4 - C234)/(10 * H5))</f>
        <v>3.349654392</v>
      </c>
      <c r="C234" s="5">
        <v>-80.0</v>
      </c>
      <c r="D234" s="7">
        <f t="shared" si="12"/>
        <v>2.650345608</v>
      </c>
    </row>
    <row r="235">
      <c r="A235" s="5" t="s">
        <v>19</v>
      </c>
      <c r="B235" s="6">
        <f>10 ^ ((H4 - C235)/(10 * H5))</f>
        <v>3.548133892</v>
      </c>
      <c r="C235" s="5">
        <v>-81.0</v>
      </c>
      <c r="D235" s="7">
        <f t="shared" si="12"/>
        <v>2.451866108</v>
      </c>
    </row>
    <row r="236">
      <c r="A236" s="5" t="s">
        <v>19</v>
      </c>
      <c r="B236" s="6">
        <f>10 ^ ((H4 - C236)/(10 * H5))</f>
        <v>2.818382931</v>
      </c>
      <c r="C236" s="5">
        <v>-77.0</v>
      </c>
      <c r="D236" s="7">
        <f t="shared" si="12"/>
        <v>3.181617069</v>
      </c>
    </row>
    <row r="237">
      <c r="A237" s="5" t="s">
        <v>19</v>
      </c>
      <c r="B237" s="6">
        <f>10 ^ ((H4 - C237)/(10 * H5))</f>
        <v>2.511886432</v>
      </c>
      <c r="C237" s="5">
        <v>-75.0</v>
      </c>
      <c r="D237" s="7">
        <f t="shared" si="12"/>
        <v>3.488113568</v>
      </c>
    </row>
    <row r="238">
      <c r="A238" s="5" t="s">
        <v>19</v>
      </c>
      <c r="B238" s="6">
        <f>10 ^ ((H4 - C238)/(10 * H5))</f>
        <v>5.956621435</v>
      </c>
      <c r="C238" s="5">
        <v>-90.0</v>
      </c>
      <c r="D238" s="7">
        <f t="shared" si="12"/>
        <v>0.04337856471</v>
      </c>
    </row>
    <row r="239">
      <c r="A239" s="5" t="s">
        <v>19</v>
      </c>
      <c r="B239" s="6">
        <f>10 ^ ((H4 - C239)/(10 * H5))</f>
        <v>5.623413252</v>
      </c>
      <c r="C239" s="5">
        <v>-89.0</v>
      </c>
      <c r="D239" s="7">
        <f t="shared" si="12"/>
        <v>0.3765867481</v>
      </c>
    </row>
    <row r="240">
      <c r="A240" s="5" t="s">
        <v>19</v>
      </c>
      <c r="B240" s="6">
        <f>10 ^ ((H4 - C240)/(10 * H5))</f>
        <v>3.758374043</v>
      </c>
      <c r="C240" s="5">
        <v>-82.0</v>
      </c>
      <c r="D240" s="7">
        <f t="shared" si="12"/>
        <v>2.241625957</v>
      </c>
    </row>
    <row r="241">
      <c r="A241" s="13" t="s">
        <v>19</v>
      </c>
      <c r="B241" s="14">
        <f>10 ^ ((H4 - C241)/(10 * H5))</f>
        <v>4.73151259</v>
      </c>
      <c r="C241" s="13">
        <v>-86.0</v>
      </c>
      <c r="D241" s="15">
        <f t="shared" si="12"/>
        <v>1.26848741</v>
      </c>
      <c r="E241" s="16">
        <f>AVERAGE(B222:B241)</f>
        <v>3.894483529</v>
      </c>
      <c r="F241" s="17">
        <f>AVERAGE(D222:D241)</f>
        <v>2.173860389</v>
      </c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</row>
    <row r="242">
      <c r="A242" s="5" t="s">
        <v>20</v>
      </c>
      <c r="B242" s="6">
        <f>10 ^ ((H4 - C242)/(10 * H5))</f>
        <v>2.818382931</v>
      </c>
      <c r="C242" s="5">
        <v>-77.0</v>
      </c>
      <c r="D242" s="7">
        <f t="shared" ref="D242:D261" si="13">ABS(B242-6.5)</f>
        <v>3.681617069</v>
      </c>
    </row>
    <row r="243">
      <c r="A243" s="5" t="s">
        <v>20</v>
      </c>
      <c r="B243" s="6">
        <f>10 ^ ((H4 - C243)/(10 * H5))</f>
        <v>3.16227766</v>
      </c>
      <c r="C243" s="5">
        <v>-79.0</v>
      </c>
      <c r="D243" s="7">
        <f t="shared" si="13"/>
        <v>3.33772234</v>
      </c>
    </row>
    <row r="244">
      <c r="A244" s="5" t="s">
        <v>20</v>
      </c>
      <c r="B244" s="6">
        <f>10 ^ ((H4 - C244)/(10 * H5))</f>
        <v>4.466835922</v>
      </c>
      <c r="C244" s="5">
        <v>-85.0</v>
      </c>
      <c r="D244" s="7">
        <f t="shared" si="13"/>
        <v>2.033164078</v>
      </c>
    </row>
    <row r="245">
      <c r="A245" s="5" t="s">
        <v>20</v>
      </c>
      <c r="B245" s="6">
        <f>10 ^ ((H4 - C245)/(10 * H5))</f>
        <v>5.308844442</v>
      </c>
      <c r="C245" s="5">
        <v>-88.0</v>
      </c>
      <c r="D245" s="7">
        <f t="shared" si="13"/>
        <v>1.191155558</v>
      </c>
    </row>
    <row r="246">
      <c r="A246" s="5" t="s">
        <v>20</v>
      </c>
      <c r="B246" s="6">
        <f>10 ^ ((H4 - C246)/(10 * H5))</f>
        <v>2.511886432</v>
      </c>
      <c r="C246" s="5">
        <v>-75.0</v>
      </c>
      <c r="D246" s="7">
        <f t="shared" si="13"/>
        <v>3.988113568</v>
      </c>
    </row>
    <row r="247">
      <c r="A247" s="5" t="s">
        <v>20</v>
      </c>
      <c r="B247" s="6">
        <f>10 ^ ((H4 - C247)/(10 * H5))</f>
        <v>2.985382619</v>
      </c>
      <c r="C247" s="5">
        <v>-78.0</v>
      </c>
      <c r="D247" s="7">
        <f t="shared" si="13"/>
        <v>3.514617381</v>
      </c>
    </row>
    <row r="248">
      <c r="A248" s="5" t="s">
        <v>20</v>
      </c>
      <c r="B248" s="6">
        <f>10 ^ ((H4 - C248)/(10 * H5))</f>
        <v>3.16227766</v>
      </c>
      <c r="C248" s="5">
        <v>-79.0</v>
      </c>
      <c r="D248" s="7">
        <f t="shared" si="13"/>
        <v>3.33772234</v>
      </c>
    </row>
    <row r="249">
      <c r="A249" s="5" t="s">
        <v>20</v>
      </c>
      <c r="B249" s="6">
        <f>10 ^ ((H4 - C249)/(10 * H5))</f>
        <v>5.623413252</v>
      </c>
      <c r="C249" s="5">
        <v>-89.0</v>
      </c>
      <c r="D249" s="7">
        <f t="shared" si="13"/>
        <v>0.8765867481</v>
      </c>
    </row>
    <row r="250">
      <c r="A250" s="5" t="s">
        <v>20</v>
      </c>
      <c r="B250" s="6">
        <f>10 ^ ((H4 - C250)/(10 * H5))</f>
        <v>5.308844442</v>
      </c>
      <c r="C250" s="5">
        <v>-88.0</v>
      </c>
      <c r="D250" s="7">
        <f t="shared" si="13"/>
        <v>1.191155558</v>
      </c>
    </row>
    <row r="251">
      <c r="A251" s="5" t="s">
        <v>20</v>
      </c>
      <c r="B251" s="6">
        <f>10 ^ ((H4 - C251)/(10 * H5))</f>
        <v>2.238721139</v>
      </c>
      <c r="C251" s="5">
        <v>-73.0</v>
      </c>
      <c r="D251" s="7">
        <f t="shared" si="13"/>
        <v>4.261278861</v>
      </c>
    </row>
    <row r="252">
      <c r="A252" s="5" t="s">
        <v>20</v>
      </c>
      <c r="B252" s="6">
        <f>10 ^ ((H4 - C252)/(10 * H5))</f>
        <v>3.16227766</v>
      </c>
      <c r="C252" s="5">
        <v>-79.0</v>
      </c>
      <c r="D252" s="7">
        <f t="shared" si="13"/>
        <v>3.33772234</v>
      </c>
    </row>
    <row r="253">
      <c r="A253" s="5" t="s">
        <v>20</v>
      </c>
      <c r="B253" s="6">
        <f>10 ^ ((H4 - C253)/(10 * H5))</f>
        <v>2.985382619</v>
      </c>
      <c r="C253" s="5">
        <v>-78.0</v>
      </c>
      <c r="D253" s="7">
        <f t="shared" si="13"/>
        <v>3.514617381</v>
      </c>
    </row>
    <row r="254">
      <c r="A254" s="5" t="s">
        <v>20</v>
      </c>
      <c r="B254" s="6">
        <f>10 ^ ((H4 - C254)/(10 * H5))</f>
        <v>3.16227766</v>
      </c>
      <c r="C254" s="5">
        <v>-79.0</v>
      </c>
      <c r="D254" s="7">
        <f t="shared" si="13"/>
        <v>3.33772234</v>
      </c>
    </row>
    <row r="255">
      <c r="A255" s="5" t="s">
        <v>20</v>
      </c>
      <c r="B255" s="6">
        <f>10 ^ ((H4 - C255)/(10 * H5))</f>
        <v>5.011872336</v>
      </c>
      <c r="C255" s="5">
        <v>-87.0</v>
      </c>
      <c r="D255" s="7">
        <f t="shared" si="13"/>
        <v>1.488127664</v>
      </c>
    </row>
    <row r="256">
      <c r="A256" s="5" t="s">
        <v>20</v>
      </c>
      <c r="B256" s="6">
        <f>10 ^ ((H4 - C256)/(10 * H5))</f>
        <v>5.308844442</v>
      </c>
      <c r="C256" s="5">
        <v>-88.0</v>
      </c>
      <c r="D256" s="7">
        <f t="shared" si="13"/>
        <v>1.191155558</v>
      </c>
    </row>
    <row r="257">
      <c r="A257" s="5" t="s">
        <v>20</v>
      </c>
      <c r="B257" s="6">
        <f>10 ^ ((H4 - C257)/(10 * H5))</f>
        <v>2.818382931</v>
      </c>
      <c r="C257" s="5">
        <v>-77.0</v>
      </c>
      <c r="D257" s="7">
        <f t="shared" si="13"/>
        <v>3.681617069</v>
      </c>
    </row>
    <row r="258">
      <c r="A258" s="5" t="s">
        <v>20</v>
      </c>
      <c r="B258" s="6">
        <f>10 ^ ((H4 - C258)/(10 * H5))</f>
        <v>2.66072506</v>
      </c>
      <c r="C258" s="5">
        <v>-76.0</v>
      </c>
      <c r="D258" s="7">
        <f t="shared" si="13"/>
        <v>3.83927494</v>
      </c>
    </row>
    <row r="259">
      <c r="A259" s="5" t="s">
        <v>20</v>
      </c>
      <c r="B259" s="6">
        <f>10 ^ ((H4 - C259)/(10 * H5))</f>
        <v>2.818382931</v>
      </c>
      <c r="C259" s="5">
        <v>-77.0</v>
      </c>
      <c r="D259" s="7">
        <f t="shared" si="13"/>
        <v>3.681617069</v>
      </c>
    </row>
    <row r="260">
      <c r="A260" s="5" t="s">
        <v>20</v>
      </c>
      <c r="B260" s="6">
        <f>10 ^ ((H4 - C260)/(10 * H5))</f>
        <v>3.16227766</v>
      </c>
      <c r="C260" s="5">
        <v>-79.0</v>
      </c>
      <c r="D260" s="7">
        <f t="shared" si="13"/>
        <v>3.33772234</v>
      </c>
    </row>
    <row r="261">
      <c r="A261" s="13" t="s">
        <v>20</v>
      </c>
      <c r="B261" s="14">
        <f>10 ^ ((H4 - C261)/(10 * H5))</f>
        <v>3.349654392</v>
      </c>
      <c r="C261" s="13">
        <v>-80.0</v>
      </c>
      <c r="D261" s="15">
        <f t="shared" si="13"/>
        <v>3.150345608</v>
      </c>
      <c r="E261" s="16">
        <f>AVERAGE(B242:B261)</f>
        <v>3.60134721</v>
      </c>
      <c r="F261" s="17">
        <f>AVERAGE(D242:D261)</f>
        <v>2.89865279</v>
      </c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</row>
    <row r="262">
      <c r="A262" s="5" t="s">
        <v>21</v>
      </c>
      <c r="B262" s="6">
        <f>10 ^ ((H4 - C262)/(10 * H5))</f>
        <v>2.985382619</v>
      </c>
      <c r="C262" s="5">
        <v>-78.0</v>
      </c>
      <c r="D262" s="7">
        <f t="shared" ref="D262:D281" si="14">ABS(B262-7)</f>
        <v>4.014617381</v>
      </c>
    </row>
    <row r="263">
      <c r="A263" s="5" t="s">
        <v>21</v>
      </c>
      <c r="B263" s="6">
        <f>10 ^ ((H4 - C263)/(10 * H5))</f>
        <v>1.995262315</v>
      </c>
      <c r="C263" s="5">
        <v>-71.0</v>
      </c>
      <c r="D263" s="7">
        <f t="shared" si="14"/>
        <v>5.004737685</v>
      </c>
    </row>
    <row r="264">
      <c r="A264" s="5" t="s">
        <v>21</v>
      </c>
      <c r="B264" s="6">
        <f>10 ^ ((H4 - C264)/(10 * H5))</f>
        <v>2.985382619</v>
      </c>
      <c r="C264" s="5">
        <v>-78.0</v>
      </c>
      <c r="D264" s="7">
        <f t="shared" si="14"/>
        <v>4.014617381</v>
      </c>
    </row>
    <row r="265">
      <c r="A265" s="5" t="s">
        <v>21</v>
      </c>
      <c r="B265" s="6">
        <f>10 ^ ((H4 - C265)/(10 * H5))</f>
        <v>2.818382931</v>
      </c>
      <c r="C265" s="5">
        <v>-77.0</v>
      </c>
      <c r="D265" s="7">
        <f t="shared" si="14"/>
        <v>4.181617069</v>
      </c>
    </row>
    <row r="266">
      <c r="A266" s="5" t="s">
        <v>21</v>
      </c>
      <c r="B266" s="6">
        <f>10 ^ ((H4 - C266)/(10 * H5))</f>
        <v>2.985382619</v>
      </c>
      <c r="C266" s="5">
        <v>-78.0</v>
      </c>
      <c r="D266" s="7">
        <f t="shared" si="14"/>
        <v>4.014617381</v>
      </c>
    </row>
    <row r="267">
      <c r="A267" s="5" t="s">
        <v>21</v>
      </c>
      <c r="B267" s="6">
        <f>10 ^ ((H4 - C267)/(10 * H5))</f>
        <v>3.16227766</v>
      </c>
      <c r="C267" s="5">
        <v>-79.0</v>
      </c>
      <c r="D267" s="7">
        <f t="shared" si="14"/>
        <v>3.83772234</v>
      </c>
    </row>
    <row r="268">
      <c r="A268" s="5" t="s">
        <v>21</v>
      </c>
      <c r="B268" s="6">
        <f>10 ^ ((H4 - C268)/(10 * H5))</f>
        <v>1.883649089</v>
      </c>
      <c r="C268" s="5">
        <v>-70.0</v>
      </c>
      <c r="D268" s="7">
        <f t="shared" si="14"/>
        <v>5.116350911</v>
      </c>
    </row>
    <row r="269">
      <c r="A269" s="5" t="s">
        <v>21</v>
      </c>
      <c r="B269" s="6">
        <f>10 ^ ((H4 - C269)/(10 * H5))</f>
        <v>1.995262315</v>
      </c>
      <c r="C269" s="5">
        <v>-71.0</v>
      </c>
      <c r="D269" s="7">
        <f t="shared" si="14"/>
        <v>5.004737685</v>
      </c>
    </row>
    <row r="270">
      <c r="A270" s="5" t="s">
        <v>21</v>
      </c>
      <c r="B270" s="6">
        <f>10 ^ ((H4 - C270)/(10 * H5))</f>
        <v>2.11348904</v>
      </c>
      <c r="C270" s="5">
        <v>-72.0</v>
      </c>
      <c r="D270" s="7">
        <f t="shared" si="14"/>
        <v>4.88651096</v>
      </c>
    </row>
    <row r="271">
      <c r="A271" s="5" t="s">
        <v>21</v>
      </c>
      <c r="B271" s="6">
        <f>10 ^ ((H4 - C271)/(10 * H5))</f>
        <v>2.66072506</v>
      </c>
      <c r="C271" s="5">
        <v>-76.0</v>
      </c>
      <c r="D271" s="7">
        <f t="shared" si="14"/>
        <v>4.33927494</v>
      </c>
    </row>
    <row r="272">
      <c r="A272" s="5" t="s">
        <v>21</v>
      </c>
      <c r="B272" s="6">
        <f>10 ^ ((H4 - C272)/(10 * H5))</f>
        <v>2.371373706</v>
      </c>
      <c r="C272" s="5">
        <v>-74.0</v>
      </c>
      <c r="D272" s="7">
        <f t="shared" si="14"/>
        <v>4.628626294</v>
      </c>
    </row>
    <row r="273">
      <c r="A273" s="5" t="s">
        <v>21</v>
      </c>
      <c r="B273" s="6">
        <f>10 ^ ((H4 - C273)/(10 * H5))</f>
        <v>2.818382931</v>
      </c>
      <c r="C273" s="5">
        <v>-77.0</v>
      </c>
      <c r="D273" s="7">
        <f t="shared" si="14"/>
        <v>4.181617069</v>
      </c>
    </row>
    <row r="274">
      <c r="A274" s="5" t="s">
        <v>21</v>
      </c>
      <c r="B274" s="6">
        <f>10 ^ ((H4 - C274)/(10 * H5))</f>
        <v>2.985382619</v>
      </c>
      <c r="C274" s="5">
        <v>-78.0</v>
      </c>
      <c r="D274" s="7">
        <f t="shared" si="14"/>
        <v>4.014617381</v>
      </c>
    </row>
    <row r="275">
      <c r="A275" s="5" t="s">
        <v>21</v>
      </c>
      <c r="B275" s="6">
        <f>10 ^ ((H4 - C275)/(10 * H5))</f>
        <v>2.238721139</v>
      </c>
      <c r="C275" s="5">
        <v>-73.0</v>
      </c>
      <c r="D275" s="7">
        <f t="shared" si="14"/>
        <v>4.761278861</v>
      </c>
    </row>
    <row r="276">
      <c r="A276" s="5" t="s">
        <v>21</v>
      </c>
      <c r="B276" s="6">
        <f>10 ^ ((H4 - C276)/(10 * H5))</f>
        <v>1.995262315</v>
      </c>
      <c r="C276" s="5">
        <v>-71.0</v>
      </c>
      <c r="D276" s="7">
        <f t="shared" si="14"/>
        <v>5.004737685</v>
      </c>
    </row>
    <row r="277">
      <c r="A277" s="5" t="s">
        <v>21</v>
      </c>
      <c r="B277" s="6">
        <f>10 ^ ((H4 - C277)/(10 * H5))</f>
        <v>2.11348904</v>
      </c>
      <c r="C277" s="5">
        <v>-72.0</v>
      </c>
      <c r="D277" s="7">
        <f t="shared" si="14"/>
        <v>4.88651096</v>
      </c>
    </row>
    <row r="278">
      <c r="A278" s="5" t="s">
        <v>21</v>
      </c>
      <c r="B278" s="6">
        <f>10 ^ ((H4 - C278)/(10 * H5))</f>
        <v>2.511886432</v>
      </c>
      <c r="C278" s="5">
        <v>-75.0</v>
      </c>
      <c r="D278" s="7">
        <f t="shared" si="14"/>
        <v>4.488113568</v>
      </c>
    </row>
    <row r="279">
      <c r="A279" s="5" t="s">
        <v>21</v>
      </c>
      <c r="B279" s="6">
        <f>10 ^ ((H4 - C279)/(10 * H5))</f>
        <v>2.66072506</v>
      </c>
      <c r="C279" s="5">
        <v>-76.0</v>
      </c>
      <c r="D279" s="7">
        <f t="shared" si="14"/>
        <v>4.33927494</v>
      </c>
    </row>
    <row r="280">
      <c r="A280" s="5" t="s">
        <v>21</v>
      </c>
      <c r="B280" s="6">
        <f>10 ^ ((H4 - C280)/(10 * H5))</f>
        <v>2.985382619</v>
      </c>
      <c r="C280" s="5">
        <v>-78.0</v>
      </c>
      <c r="D280" s="7">
        <f t="shared" si="14"/>
        <v>4.014617381</v>
      </c>
    </row>
    <row r="281">
      <c r="A281" s="13" t="s">
        <v>21</v>
      </c>
      <c r="B281" s="14">
        <f>10 ^ ((H4 - C281)/(10 * H5))</f>
        <v>3.548133892</v>
      </c>
      <c r="C281" s="13">
        <v>-81.0</v>
      </c>
      <c r="D281" s="15">
        <f t="shared" si="14"/>
        <v>3.451866108</v>
      </c>
      <c r="E281" s="16">
        <f>AVERAGE(B262:B281)</f>
        <v>2.590696801</v>
      </c>
      <c r="F281" s="17">
        <f>AVERAGE(D262:D281)</f>
        <v>4.409303199</v>
      </c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</row>
    <row r="282">
      <c r="A282" s="5" t="s">
        <v>22</v>
      </c>
      <c r="B282" s="6">
        <f>10 ^ ((H4 - C282)/(10 * H5))</f>
        <v>4.216965034</v>
      </c>
      <c r="C282" s="5">
        <v>-84.0</v>
      </c>
      <c r="D282" s="7">
        <f t="shared" ref="D282:D301" si="15">ABS(B282-7.5)</f>
        <v>3.283034966</v>
      </c>
    </row>
    <row r="283">
      <c r="A283" s="5" t="s">
        <v>22</v>
      </c>
      <c r="B283" s="6">
        <f>10 ^ ((H4 - C283)/(10 * H5))</f>
        <v>5.011872336</v>
      </c>
      <c r="C283" s="5">
        <v>-87.0</v>
      </c>
      <c r="D283" s="7">
        <f t="shared" si="15"/>
        <v>2.488127664</v>
      </c>
    </row>
    <row r="284">
      <c r="A284" s="5" t="s">
        <v>22</v>
      </c>
      <c r="B284" s="6">
        <f>10 ^ ((H4 - C284)/(10 * H5))</f>
        <v>3.16227766</v>
      </c>
      <c r="C284" s="5">
        <v>-79.0</v>
      </c>
      <c r="D284" s="7">
        <f t="shared" si="15"/>
        <v>4.33772234</v>
      </c>
    </row>
    <row r="285">
      <c r="A285" s="5" t="s">
        <v>22</v>
      </c>
      <c r="B285" s="6">
        <f>10 ^ ((H4 - C285)/(10 * H5))</f>
        <v>2.985382619</v>
      </c>
      <c r="C285" s="5">
        <v>-78.0</v>
      </c>
      <c r="D285" s="7">
        <f t="shared" si="15"/>
        <v>4.514617381</v>
      </c>
    </row>
    <row r="286">
      <c r="A286" s="5" t="s">
        <v>22</v>
      </c>
      <c r="B286" s="6">
        <f>10 ^ ((H4 - C286)/(10 * H5))</f>
        <v>6.309573445</v>
      </c>
      <c r="C286" s="5">
        <v>-91.0</v>
      </c>
      <c r="D286" s="7">
        <f t="shared" si="15"/>
        <v>1.190426555</v>
      </c>
    </row>
    <row r="287">
      <c r="A287" s="5" t="s">
        <v>22</v>
      </c>
      <c r="B287" s="6">
        <f>10 ^ ((H4 - C287)/(10 * H5))</f>
        <v>7.079457844</v>
      </c>
      <c r="C287" s="5">
        <v>-93.0</v>
      </c>
      <c r="D287" s="7">
        <f t="shared" si="15"/>
        <v>0.4205421562</v>
      </c>
    </row>
    <row r="288">
      <c r="A288" s="5" t="s">
        <v>22</v>
      </c>
      <c r="B288" s="6">
        <f>10 ^ ((H4 - C288)/(10 * H5))</f>
        <v>3.349654392</v>
      </c>
      <c r="C288" s="5">
        <v>-80.0</v>
      </c>
      <c r="D288" s="7">
        <f t="shared" si="15"/>
        <v>4.150345608</v>
      </c>
    </row>
    <row r="289">
      <c r="A289" s="5" t="s">
        <v>22</v>
      </c>
      <c r="B289" s="6">
        <f>10 ^ ((H4 - C289)/(10 * H5))</f>
        <v>4.216965034</v>
      </c>
      <c r="C289" s="5">
        <v>-84.0</v>
      </c>
      <c r="D289" s="7">
        <f t="shared" si="15"/>
        <v>3.283034966</v>
      </c>
    </row>
    <row r="290">
      <c r="A290" s="5" t="s">
        <v>22</v>
      </c>
      <c r="B290" s="6">
        <f>10 ^ ((H4 - C290)/(10 * H5))</f>
        <v>4.73151259</v>
      </c>
      <c r="C290" s="5">
        <v>-86.0</v>
      </c>
      <c r="D290" s="7">
        <f t="shared" si="15"/>
        <v>2.76848741</v>
      </c>
    </row>
    <row r="291">
      <c r="A291" s="5" t="s">
        <v>22</v>
      </c>
      <c r="B291" s="6">
        <f>10 ^ ((H4 - C291)/(10 * H5))</f>
        <v>5.623413252</v>
      </c>
      <c r="C291" s="5">
        <v>-89.0</v>
      </c>
      <c r="D291" s="7">
        <f t="shared" si="15"/>
        <v>1.876586748</v>
      </c>
    </row>
    <row r="292">
      <c r="A292" s="5" t="s">
        <v>22</v>
      </c>
      <c r="B292" s="6">
        <f>10 ^ ((H4 - C292)/(10 * H5))</f>
        <v>3.758374043</v>
      </c>
      <c r="C292" s="5">
        <v>-82.0</v>
      </c>
      <c r="D292" s="7">
        <f t="shared" si="15"/>
        <v>3.741625957</v>
      </c>
    </row>
    <row r="293">
      <c r="A293" s="5" t="s">
        <v>22</v>
      </c>
      <c r="B293" s="6">
        <f>10 ^ ((H4 - C293)/(10 * H5))</f>
        <v>4.466835922</v>
      </c>
      <c r="C293" s="5">
        <v>-85.0</v>
      </c>
      <c r="D293" s="7">
        <f t="shared" si="15"/>
        <v>3.033164078</v>
      </c>
    </row>
    <row r="294">
      <c r="A294" s="5" t="s">
        <v>22</v>
      </c>
      <c r="B294" s="6">
        <f>10 ^ ((H4 - C294)/(10 * H5))</f>
        <v>4.73151259</v>
      </c>
      <c r="C294" s="5">
        <v>-86.0</v>
      </c>
      <c r="D294" s="7">
        <f t="shared" si="15"/>
        <v>2.76848741</v>
      </c>
    </row>
    <row r="295">
      <c r="A295" s="5" t="s">
        <v>22</v>
      </c>
      <c r="B295" s="6">
        <f>10 ^ ((H4 - C295)/(10 * H5))</f>
        <v>8.912509381</v>
      </c>
      <c r="C295" s="5">
        <v>-97.0</v>
      </c>
      <c r="D295" s="7">
        <f t="shared" si="15"/>
        <v>1.412509381</v>
      </c>
    </row>
    <row r="296">
      <c r="A296" s="5" t="s">
        <v>22</v>
      </c>
      <c r="B296" s="6">
        <f>10 ^ ((H4 - C296)/(10 * H5))</f>
        <v>3.981071706</v>
      </c>
      <c r="C296" s="5">
        <v>-83.0</v>
      </c>
      <c r="D296" s="7">
        <f t="shared" si="15"/>
        <v>3.518928294</v>
      </c>
    </row>
    <row r="297">
      <c r="A297" s="5" t="s">
        <v>22</v>
      </c>
      <c r="B297" s="6">
        <f>10 ^ ((H4 - C297)/(10 * H5))</f>
        <v>4.216965034</v>
      </c>
      <c r="C297" s="5">
        <v>-84.0</v>
      </c>
      <c r="D297" s="7">
        <f t="shared" si="15"/>
        <v>3.283034966</v>
      </c>
    </row>
    <row r="298">
      <c r="A298" s="5" t="s">
        <v>22</v>
      </c>
      <c r="B298" s="6">
        <f>10 ^ ((H4 - C298)/(10 * H5))</f>
        <v>5.623413252</v>
      </c>
      <c r="C298" s="5">
        <v>-89.0</v>
      </c>
      <c r="D298" s="7">
        <f t="shared" si="15"/>
        <v>1.876586748</v>
      </c>
    </row>
    <row r="299">
      <c r="A299" s="5" t="s">
        <v>22</v>
      </c>
      <c r="B299" s="6">
        <f>10 ^ ((H4 - C299)/(10 * H5))</f>
        <v>6.683439176</v>
      </c>
      <c r="C299" s="5">
        <v>-92.0</v>
      </c>
      <c r="D299" s="7">
        <f t="shared" si="15"/>
        <v>0.8165608243</v>
      </c>
    </row>
    <row r="300">
      <c r="A300" s="5" t="s">
        <v>22</v>
      </c>
      <c r="B300" s="6">
        <f>10 ^ ((H4 - C300)/(10 * H5))</f>
        <v>4.73151259</v>
      </c>
      <c r="C300" s="5">
        <v>-86.0</v>
      </c>
      <c r="D300" s="7">
        <f t="shared" si="15"/>
        <v>2.76848741</v>
      </c>
    </row>
    <row r="301">
      <c r="A301" s="13" t="s">
        <v>22</v>
      </c>
      <c r="B301" s="14">
        <f>10 ^ ((H4 - C301)/(10 * H5))</f>
        <v>4.466835922</v>
      </c>
      <c r="C301" s="13">
        <v>-85.0</v>
      </c>
      <c r="D301" s="15">
        <f t="shared" si="15"/>
        <v>3.033164078</v>
      </c>
      <c r="E301" s="16">
        <f>AVERAGE(B282:B301)</f>
        <v>4.912977191</v>
      </c>
      <c r="F301" s="17">
        <f>AVERAGE(D282:D301)</f>
        <v>2.728273747</v>
      </c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</row>
    <row r="302">
      <c r="A302" s="5" t="s">
        <v>23</v>
      </c>
      <c r="B302" s="6">
        <f>10 ^ ((H4 - C302)/(10 * H5))</f>
        <v>2.238721139</v>
      </c>
      <c r="C302" s="5">
        <v>-73.0</v>
      </c>
      <c r="D302" s="7">
        <f t="shared" ref="D302:D321" si="16">ABS(B302-8)</f>
        <v>5.761278861</v>
      </c>
    </row>
    <row r="303">
      <c r="A303" s="5" t="s">
        <v>23</v>
      </c>
      <c r="B303" s="6">
        <f>10 ^ ((H4 - C303)/(10 * H5))</f>
        <v>1.883649089</v>
      </c>
      <c r="C303" s="5">
        <v>-70.0</v>
      </c>
      <c r="D303" s="7">
        <f t="shared" si="16"/>
        <v>6.116350911</v>
      </c>
    </row>
    <row r="304">
      <c r="A304" s="5" t="s">
        <v>23</v>
      </c>
      <c r="B304" s="6">
        <f>10 ^ ((H4 - C304)/(10 * H5))</f>
        <v>1.77827941</v>
      </c>
      <c r="C304" s="5">
        <v>-69.0</v>
      </c>
      <c r="D304" s="7">
        <f t="shared" si="16"/>
        <v>6.22172059</v>
      </c>
    </row>
    <row r="305">
      <c r="A305" s="5" t="s">
        <v>23</v>
      </c>
      <c r="B305" s="6">
        <f>10 ^ ((H4 - C305)/(10 * H5))</f>
        <v>2.371373706</v>
      </c>
      <c r="C305" s="5">
        <v>-74.0</v>
      </c>
      <c r="D305" s="7">
        <f t="shared" si="16"/>
        <v>5.628626294</v>
      </c>
    </row>
    <row r="306">
      <c r="A306" s="5" t="s">
        <v>23</v>
      </c>
      <c r="B306" s="6">
        <f>10 ^ ((H4 - C306)/(10 * H5))</f>
        <v>2.238721139</v>
      </c>
      <c r="C306" s="5">
        <v>-73.0</v>
      </c>
      <c r="D306" s="7">
        <f t="shared" si="16"/>
        <v>5.761278861</v>
      </c>
    </row>
    <row r="307">
      <c r="A307" s="5" t="s">
        <v>23</v>
      </c>
      <c r="B307" s="6">
        <f>10 ^ ((H4 - C307)/(10 * H5))</f>
        <v>2.511886432</v>
      </c>
      <c r="C307" s="5">
        <v>-75.0</v>
      </c>
      <c r="D307" s="7">
        <f t="shared" si="16"/>
        <v>5.488113568</v>
      </c>
    </row>
    <row r="308">
      <c r="A308" s="5" t="s">
        <v>23</v>
      </c>
      <c r="B308" s="6">
        <f>10 ^ ((H4 - C308)/(10 * H5))</f>
        <v>2.66072506</v>
      </c>
      <c r="C308" s="5">
        <v>-76.0</v>
      </c>
      <c r="D308" s="7">
        <f t="shared" si="16"/>
        <v>5.33927494</v>
      </c>
    </row>
    <row r="309">
      <c r="A309" s="5" t="s">
        <v>23</v>
      </c>
      <c r="B309" s="6">
        <f>10 ^ ((H4 - C309)/(10 * H5))</f>
        <v>1.77827941</v>
      </c>
      <c r="C309" s="5">
        <v>-69.0</v>
      </c>
      <c r="D309" s="7">
        <f t="shared" si="16"/>
        <v>6.22172059</v>
      </c>
    </row>
    <row r="310">
      <c r="A310" s="5" t="s">
        <v>23</v>
      </c>
      <c r="B310" s="6">
        <f>10 ^ ((H4 - C310)/(10 * H5))</f>
        <v>1.883649089</v>
      </c>
      <c r="C310" s="5">
        <v>-70.0</v>
      </c>
      <c r="D310" s="7">
        <f t="shared" si="16"/>
        <v>6.116350911</v>
      </c>
    </row>
    <row r="311">
      <c r="A311" s="5" t="s">
        <v>23</v>
      </c>
      <c r="B311" s="6">
        <f>10 ^ ((H4 - C311)/(10 * H5))</f>
        <v>2.11348904</v>
      </c>
      <c r="C311" s="5">
        <v>-72.0</v>
      </c>
      <c r="D311" s="7">
        <f t="shared" si="16"/>
        <v>5.88651096</v>
      </c>
    </row>
    <row r="312">
      <c r="A312" s="5" t="s">
        <v>23</v>
      </c>
      <c r="B312" s="6">
        <f>10 ^ ((H4 - C312)/(10 * H5))</f>
        <v>2.238721139</v>
      </c>
      <c r="C312" s="5">
        <v>-73.0</v>
      </c>
      <c r="D312" s="7">
        <f t="shared" si="16"/>
        <v>5.761278861</v>
      </c>
    </row>
    <row r="313">
      <c r="A313" s="5" t="s">
        <v>23</v>
      </c>
      <c r="B313" s="6">
        <f>10 ^ ((H4 - C313)/(10 * H5))</f>
        <v>2.985382619</v>
      </c>
      <c r="C313" s="5">
        <v>-78.0</v>
      </c>
      <c r="D313" s="7">
        <f t="shared" si="16"/>
        <v>5.014617381</v>
      </c>
    </row>
    <row r="314">
      <c r="A314" s="5" t="s">
        <v>23</v>
      </c>
      <c r="B314" s="6">
        <f>10 ^ ((H4 - C314)/(10 * H5))</f>
        <v>2.818382931</v>
      </c>
      <c r="C314" s="5">
        <v>-77.0</v>
      </c>
      <c r="D314" s="7">
        <f t="shared" si="16"/>
        <v>5.181617069</v>
      </c>
    </row>
    <row r="315">
      <c r="A315" s="5" t="s">
        <v>23</v>
      </c>
      <c r="B315" s="6">
        <f>10 ^ ((H4 - C315)/(10 * H5))</f>
        <v>2.66072506</v>
      </c>
      <c r="C315" s="5">
        <v>-76.0</v>
      </c>
      <c r="D315" s="7">
        <f t="shared" si="16"/>
        <v>5.33927494</v>
      </c>
    </row>
    <row r="316">
      <c r="A316" s="5" t="s">
        <v>23</v>
      </c>
      <c r="B316" s="6">
        <f>10 ^ ((H4 - C316)/(10 * H5))</f>
        <v>2.818382931</v>
      </c>
      <c r="C316" s="5">
        <v>-77.0</v>
      </c>
      <c r="D316" s="7">
        <f t="shared" si="16"/>
        <v>5.181617069</v>
      </c>
    </row>
    <row r="317">
      <c r="A317" s="5" t="s">
        <v>23</v>
      </c>
      <c r="B317" s="6">
        <f>10 ^ ((H4 - C317)/(10 * H5))</f>
        <v>2.11348904</v>
      </c>
      <c r="C317" s="5">
        <v>-72.0</v>
      </c>
      <c r="D317" s="7">
        <f t="shared" si="16"/>
        <v>5.88651096</v>
      </c>
    </row>
    <row r="318">
      <c r="A318" s="5" t="s">
        <v>23</v>
      </c>
      <c r="B318" s="6">
        <f>10 ^ ((H4 - C318)/(10 * H5))</f>
        <v>2.985382619</v>
      </c>
      <c r="C318" s="5">
        <v>-78.0</v>
      </c>
      <c r="D318" s="7">
        <f t="shared" si="16"/>
        <v>5.014617381</v>
      </c>
    </row>
    <row r="319">
      <c r="A319" s="5" t="s">
        <v>23</v>
      </c>
      <c r="B319" s="6">
        <f>10 ^ ((H4 - C319)/(10 * H5))</f>
        <v>3.16227766</v>
      </c>
      <c r="C319" s="5">
        <v>-79.0</v>
      </c>
      <c r="D319" s="7">
        <f t="shared" si="16"/>
        <v>4.83772234</v>
      </c>
    </row>
    <row r="320">
      <c r="A320" s="5" t="s">
        <v>23</v>
      </c>
      <c r="B320" s="6">
        <f>10 ^ ((H4 - C320)/(10 * H5))</f>
        <v>2.238721139</v>
      </c>
      <c r="C320" s="5">
        <v>-73.0</v>
      </c>
      <c r="D320" s="7">
        <f t="shared" si="16"/>
        <v>5.761278861</v>
      </c>
    </row>
    <row r="321">
      <c r="A321" s="13" t="s">
        <v>23</v>
      </c>
      <c r="B321" s="14">
        <f>10 ^ ((H4 - C321)/(10 * H5))</f>
        <v>2.985382619</v>
      </c>
      <c r="C321" s="13">
        <v>-78.0</v>
      </c>
      <c r="D321" s="15">
        <f t="shared" si="16"/>
        <v>5.014617381</v>
      </c>
      <c r="E321" s="16">
        <f>AVERAGE(B302:B321)</f>
        <v>2.423281063</v>
      </c>
      <c r="F321" s="17">
        <f>AVERAGE(D302:D321)</f>
        <v>5.576718937</v>
      </c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</row>
    <row r="322">
      <c r="A322" s="5" t="s">
        <v>24</v>
      </c>
      <c r="B322" s="6">
        <f>10 ^ ((H4 - C322)/(10 * H5))</f>
        <v>2.818382931</v>
      </c>
      <c r="C322" s="5">
        <v>-77.0</v>
      </c>
      <c r="D322" s="7">
        <f t="shared" ref="D322:D341" si="17">ABS(B322-8.5)</f>
        <v>5.681617069</v>
      </c>
    </row>
    <row r="323">
      <c r="A323" s="5" t="s">
        <v>24</v>
      </c>
      <c r="B323" s="6">
        <f>10 ^ ((H4 - C323)/(10 * H5))</f>
        <v>2.985382619</v>
      </c>
      <c r="C323" s="5">
        <v>-78.0</v>
      </c>
      <c r="D323" s="7">
        <f t="shared" si="17"/>
        <v>5.514617381</v>
      </c>
    </row>
    <row r="324">
      <c r="A324" s="5" t="s">
        <v>24</v>
      </c>
      <c r="B324" s="6">
        <f>10 ^ ((H4 - C324)/(10 * H5))</f>
        <v>3.349654392</v>
      </c>
      <c r="C324" s="5">
        <v>-80.0</v>
      </c>
      <c r="D324" s="7">
        <f t="shared" si="17"/>
        <v>5.150345608</v>
      </c>
    </row>
    <row r="325">
      <c r="A325" s="5" t="s">
        <v>24</v>
      </c>
      <c r="B325" s="6">
        <f>10 ^ ((H4 - C325)/(10 * H5))</f>
        <v>3.548133892</v>
      </c>
      <c r="C325" s="5">
        <v>-81.0</v>
      </c>
      <c r="D325" s="7">
        <f t="shared" si="17"/>
        <v>4.951866108</v>
      </c>
    </row>
    <row r="326">
      <c r="A326" s="5" t="s">
        <v>24</v>
      </c>
      <c r="B326" s="6">
        <f>10 ^ ((H4 - C326)/(10 * H5))</f>
        <v>2.511886432</v>
      </c>
      <c r="C326" s="5">
        <v>-75.0</v>
      </c>
      <c r="D326" s="7">
        <f t="shared" si="17"/>
        <v>5.988113568</v>
      </c>
    </row>
    <row r="327">
      <c r="A327" s="5" t="s">
        <v>24</v>
      </c>
      <c r="B327" s="6">
        <f>10 ^ ((H4 - C327)/(10 * H5))</f>
        <v>2.66072506</v>
      </c>
      <c r="C327" s="5">
        <v>-76.0</v>
      </c>
      <c r="D327" s="7">
        <f t="shared" si="17"/>
        <v>5.83927494</v>
      </c>
    </row>
    <row r="328">
      <c r="A328" s="5" t="s">
        <v>24</v>
      </c>
      <c r="B328" s="6">
        <f>10 ^ ((H4 - C328)/(10 * H5))</f>
        <v>4.466835922</v>
      </c>
      <c r="C328" s="5">
        <v>-85.0</v>
      </c>
      <c r="D328" s="7">
        <f t="shared" si="17"/>
        <v>4.033164078</v>
      </c>
    </row>
    <row r="329">
      <c r="A329" s="5" t="s">
        <v>24</v>
      </c>
      <c r="B329" s="6">
        <f>10 ^ ((H4 - C329)/(10 * H5))</f>
        <v>5.011872336</v>
      </c>
      <c r="C329" s="5">
        <v>-87.0</v>
      </c>
      <c r="D329" s="7">
        <f t="shared" si="17"/>
        <v>3.488127664</v>
      </c>
    </row>
    <row r="330">
      <c r="A330" s="5" t="s">
        <v>24</v>
      </c>
      <c r="B330" s="6">
        <f>10 ^ ((H4 - C330)/(10 * H5))</f>
        <v>4.73151259</v>
      </c>
      <c r="C330" s="5">
        <v>-86.0</v>
      </c>
      <c r="D330" s="7">
        <f t="shared" si="17"/>
        <v>3.76848741</v>
      </c>
    </row>
    <row r="331">
      <c r="A331" s="5" t="s">
        <v>24</v>
      </c>
      <c r="B331" s="6">
        <f>10 ^ ((H4 - C331)/(10 * H5))</f>
        <v>4.216965034</v>
      </c>
      <c r="C331" s="5">
        <v>-84.0</v>
      </c>
      <c r="D331" s="7">
        <f t="shared" si="17"/>
        <v>4.283034966</v>
      </c>
    </row>
    <row r="332">
      <c r="A332" s="5" t="s">
        <v>24</v>
      </c>
      <c r="B332" s="6">
        <f>10 ^ ((H4 - C332)/(10 * H5))</f>
        <v>2.818382931</v>
      </c>
      <c r="C332" s="5">
        <v>-77.0</v>
      </c>
      <c r="D332" s="7">
        <f t="shared" si="17"/>
        <v>5.681617069</v>
      </c>
    </row>
    <row r="333">
      <c r="A333" s="5" t="s">
        <v>24</v>
      </c>
      <c r="B333" s="6">
        <f>10 ^ ((H4 - C333)/(10 * H5))</f>
        <v>3.981071706</v>
      </c>
      <c r="C333" s="5">
        <v>-83.0</v>
      </c>
      <c r="D333" s="7">
        <f t="shared" si="17"/>
        <v>4.518928294</v>
      </c>
    </row>
    <row r="334">
      <c r="A334" s="5" t="s">
        <v>24</v>
      </c>
      <c r="B334" s="6">
        <f>10 ^ ((H4 - C334)/(10 * H5))</f>
        <v>5.956621435</v>
      </c>
      <c r="C334" s="5">
        <v>-90.0</v>
      </c>
      <c r="D334" s="7">
        <f t="shared" si="17"/>
        <v>2.543378565</v>
      </c>
    </row>
    <row r="335">
      <c r="A335" s="5" t="s">
        <v>24</v>
      </c>
      <c r="B335" s="6">
        <f>10 ^ ((H4 - C335)/(10 * H5))</f>
        <v>4.216965034</v>
      </c>
      <c r="C335" s="5">
        <v>-84.0</v>
      </c>
      <c r="D335" s="7">
        <f t="shared" si="17"/>
        <v>4.283034966</v>
      </c>
    </row>
    <row r="336">
      <c r="A336" s="5" t="s">
        <v>24</v>
      </c>
      <c r="B336" s="6">
        <f>10 ^ ((H4 - C336)/(10 * H5))</f>
        <v>3.981071706</v>
      </c>
      <c r="C336" s="5">
        <v>-83.0</v>
      </c>
      <c r="D336" s="7">
        <f t="shared" si="17"/>
        <v>4.518928294</v>
      </c>
    </row>
    <row r="337">
      <c r="A337" s="5" t="s">
        <v>24</v>
      </c>
      <c r="B337" s="6">
        <f>10 ^ ((H4 - C337)/(10 * H5))</f>
        <v>3.16227766</v>
      </c>
      <c r="C337" s="5">
        <v>-79.0</v>
      </c>
      <c r="D337" s="7">
        <f t="shared" si="17"/>
        <v>5.33772234</v>
      </c>
    </row>
    <row r="338">
      <c r="A338" s="5" t="s">
        <v>24</v>
      </c>
      <c r="B338" s="6">
        <f>10 ^ ((H4 - C338)/(10 * H5))</f>
        <v>3.349654392</v>
      </c>
      <c r="C338" s="5">
        <v>-80.0</v>
      </c>
      <c r="D338" s="7">
        <f t="shared" si="17"/>
        <v>5.150345608</v>
      </c>
    </row>
    <row r="339">
      <c r="A339" s="5" t="s">
        <v>24</v>
      </c>
      <c r="B339" s="6">
        <f>10 ^ ((H4 - C339)/(10 * H5))</f>
        <v>3.548133892</v>
      </c>
      <c r="C339" s="5">
        <v>-81.0</v>
      </c>
      <c r="D339" s="7">
        <f t="shared" si="17"/>
        <v>4.951866108</v>
      </c>
    </row>
    <row r="340">
      <c r="A340" s="5" t="s">
        <v>24</v>
      </c>
      <c r="B340" s="6">
        <f>10 ^ ((H4 - C340)/(10 * H5))</f>
        <v>3.16227766</v>
      </c>
      <c r="C340" s="5">
        <v>-79.0</v>
      </c>
      <c r="D340" s="7">
        <f t="shared" si="17"/>
        <v>5.33772234</v>
      </c>
    </row>
    <row r="341">
      <c r="A341" s="13" t="s">
        <v>24</v>
      </c>
      <c r="B341" s="14">
        <f>10 ^ ((H4 - C341)/(10 * H5))</f>
        <v>2.985382619</v>
      </c>
      <c r="C341" s="13">
        <v>-78.0</v>
      </c>
      <c r="D341" s="15">
        <f t="shared" si="17"/>
        <v>5.514617381</v>
      </c>
      <c r="E341" s="16">
        <f>AVERAGE(B322:B341)</f>
        <v>3.673159512</v>
      </c>
      <c r="F341" s="17">
        <f>AVERAGE(D322:D341)</f>
        <v>4.826840488</v>
      </c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</row>
    <row r="342">
      <c r="A342" s="5" t="s">
        <v>25</v>
      </c>
      <c r="B342" s="6">
        <f>10 ^ ((H4 - C342)/(10 * H5))</f>
        <v>3.548133892</v>
      </c>
      <c r="C342" s="5">
        <v>-81.0</v>
      </c>
      <c r="D342" s="7">
        <f t="shared" ref="D342:D361" si="18">ABS(B342-9)</f>
        <v>5.451866108</v>
      </c>
    </row>
    <row r="343">
      <c r="A343" s="5" t="s">
        <v>25</v>
      </c>
      <c r="B343" s="6">
        <f>10 ^ ((H4 - C343)/(10 * H5))</f>
        <v>3.758374043</v>
      </c>
      <c r="C343" s="5">
        <v>-82.0</v>
      </c>
      <c r="D343" s="7">
        <f t="shared" si="18"/>
        <v>5.241625957</v>
      </c>
    </row>
    <row r="344">
      <c r="A344" s="5" t="s">
        <v>25</v>
      </c>
      <c r="B344" s="6">
        <f>10 ^ ((H4 - C344)/(10 * H5))</f>
        <v>2.238721139</v>
      </c>
      <c r="C344" s="5">
        <v>-73.0</v>
      </c>
      <c r="D344" s="7">
        <f t="shared" si="18"/>
        <v>6.761278861</v>
      </c>
    </row>
    <row r="345">
      <c r="A345" s="5" t="s">
        <v>25</v>
      </c>
      <c r="B345" s="6">
        <f>10 ^ ((H4 - C345)/(10 * H5))</f>
        <v>2.11348904</v>
      </c>
      <c r="C345" s="5">
        <v>-72.0</v>
      </c>
      <c r="D345" s="7">
        <f t="shared" si="18"/>
        <v>6.88651096</v>
      </c>
    </row>
    <row r="346">
      <c r="A346" s="5" t="s">
        <v>25</v>
      </c>
      <c r="B346" s="6">
        <f>10 ^ ((H4 - C346)/(10 * H5))</f>
        <v>3.548133892</v>
      </c>
      <c r="C346" s="5">
        <v>-81.0</v>
      </c>
      <c r="D346" s="7">
        <f t="shared" si="18"/>
        <v>5.451866108</v>
      </c>
    </row>
    <row r="347">
      <c r="A347" s="5" t="s">
        <v>25</v>
      </c>
      <c r="B347" s="6">
        <f>10 ^ ((H4 - C347)/(10 * H5))</f>
        <v>3.548133892</v>
      </c>
      <c r="C347" s="5">
        <v>-81.0</v>
      </c>
      <c r="D347" s="7">
        <f t="shared" si="18"/>
        <v>5.451866108</v>
      </c>
    </row>
    <row r="348">
      <c r="A348" s="5" t="s">
        <v>25</v>
      </c>
      <c r="B348" s="6">
        <f>10 ^ ((H4 - C348)/(10 * H5))</f>
        <v>2.371373706</v>
      </c>
      <c r="C348" s="5">
        <v>-74.0</v>
      </c>
      <c r="D348" s="7">
        <f t="shared" si="18"/>
        <v>6.628626294</v>
      </c>
    </row>
    <row r="349">
      <c r="A349" s="5" t="s">
        <v>25</v>
      </c>
      <c r="B349" s="6">
        <f>10 ^ ((H4 - C349)/(10 * H5))</f>
        <v>2.511886432</v>
      </c>
      <c r="C349" s="5">
        <v>-75.0</v>
      </c>
      <c r="D349" s="7">
        <f t="shared" si="18"/>
        <v>6.488113568</v>
      </c>
    </row>
    <row r="350">
      <c r="A350" s="5" t="s">
        <v>25</v>
      </c>
      <c r="B350" s="6">
        <f>10 ^ ((H4 - C350)/(10 * H5))</f>
        <v>2.238721139</v>
      </c>
      <c r="C350" s="5">
        <v>-73.0</v>
      </c>
      <c r="D350" s="7">
        <f t="shared" si="18"/>
        <v>6.761278861</v>
      </c>
    </row>
    <row r="351">
      <c r="A351" s="5" t="s">
        <v>25</v>
      </c>
      <c r="B351" s="6">
        <f>10 ^ ((H4 - C351)/(10 * H5))</f>
        <v>2.371373706</v>
      </c>
      <c r="C351" s="5">
        <v>-74.0</v>
      </c>
      <c r="D351" s="7">
        <f t="shared" si="18"/>
        <v>6.628626294</v>
      </c>
    </row>
    <row r="352">
      <c r="A352" s="5" t="s">
        <v>25</v>
      </c>
      <c r="B352" s="6">
        <f>10 ^ ((H4 - C352)/(10 * H5))</f>
        <v>3.758374043</v>
      </c>
      <c r="C352" s="5">
        <v>-82.0</v>
      </c>
      <c r="D352" s="7">
        <f t="shared" si="18"/>
        <v>5.241625957</v>
      </c>
    </row>
    <row r="353">
      <c r="A353" s="5" t="s">
        <v>25</v>
      </c>
      <c r="B353" s="6">
        <f>10 ^ ((H4 - C353)/(10 * H5))</f>
        <v>3.548133892</v>
      </c>
      <c r="C353" s="5">
        <v>-81.0</v>
      </c>
      <c r="D353" s="7">
        <f t="shared" si="18"/>
        <v>5.451866108</v>
      </c>
    </row>
    <row r="354">
      <c r="A354" s="5" t="s">
        <v>25</v>
      </c>
      <c r="B354" s="6">
        <f>10 ^ ((H4 - C354)/(10 * H5))</f>
        <v>3.349654392</v>
      </c>
      <c r="C354" s="5">
        <v>-80.0</v>
      </c>
      <c r="D354" s="7">
        <f t="shared" si="18"/>
        <v>5.650345608</v>
      </c>
    </row>
    <row r="355">
      <c r="A355" s="5" t="s">
        <v>25</v>
      </c>
      <c r="B355" s="6">
        <f>10 ^ ((H4 - C355)/(10 * H5))</f>
        <v>2.371373706</v>
      </c>
      <c r="C355" s="5">
        <v>-74.0</v>
      </c>
      <c r="D355" s="7">
        <f t="shared" si="18"/>
        <v>6.628626294</v>
      </c>
    </row>
    <row r="356">
      <c r="A356" s="5" t="s">
        <v>25</v>
      </c>
      <c r="B356" s="6">
        <f>10 ^ ((H4 - C356)/(10 * H5))</f>
        <v>2.818382931</v>
      </c>
      <c r="C356" s="5">
        <v>-77.0</v>
      </c>
      <c r="D356" s="7">
        <f t="shared" si="18"/>
        <v>6.181617069</v>
      </c>
    </row>
    <row r="357">
      <c r="A357" s="5" t="s">
        <v>25</v>
      </c>
      <c r="B357" s="6">
        <f>10 ^ ((H4 - C357)/(10 * H5))</f>
        <v>2.985382619</v>
      </c>
      <c r="C357" s="5">
        <v>-78.0</v>
      </c>
      <c r="D357" s="7">
        <f t="shared" si="18"/>
        <v>6.014617381</v>
      </c>
    </row>
    <row r="358">
      <c r="A358" s="5" t="s">
        <v>25</v>
      </c>
      <c r="B358" s="6">
        <f>10 ^ ((H4 - C358)/(10 * H5))</f>
        <v>3.548133892</v>
      </c>
      <c r="C358" s="5">
        <v>-81.0</v>
      </c>
      <c r="D358" s="7">
        <f t="shared" si="18"/>
        <v>5.451866108</v>
      </c>
    </row>
    <row r="359">
      <c r="A359" s="5" t="s">
        <v>25</v>
      </c>
      <c r="B359" s="6">
        <f>10 ^ ((H4 - C359)/(10 * H5))</f>
        <v>3.548133892</v>
      </c>
      <c r="C359" s="5">
        <v>-81.0</v>
      </c>
      <c r="D359" s="7">
        <f t="shared" si="18"/>
        <v>5.451866108</v>
      </c>
    </row>
    <row r="360">
      <c r="A360" s="5" t="s">
        <v>25</v>
      </c>
      <c r="B360" s="6">
        <f>10 ^ ((H4 - C360)/(10 * H5))</f>
        <v>2.66072506</v>
      </c>
      <c r="C360" s="5">
        <v>-76.0</v>
      </c>
      <c r="D360" s="7">
        <f t="shared" si="18"/>
        <v>6.33927494</v>
      </c>
    </row>
    <row r="361">
      <c r="A361" s="13" t="s">
        <v>25</v>
      </c>
      <c r="B361" s="14">
        <f>10 ^ ((H4 - C361)/(10 * H5))</f>
        <v>2.511886432</v>
      </c>
      <c r="C361" s="13">
        <v>-75.0</v>
      </c>
      <c r="D361" s="15">
        <f t="shared" si="18"/>
        <v>6.488113568</v>
      </c>
      <c r="E361" s="16">
        <f>AVERAGE(B342:B361)</f>
        <v>2.967426087</v>
      </c>
      <c r="F361" s="17">
        <f>AVERAGE(D342:D361)</f>
        <v>6.032573913</v>
      </c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</row>
    <row r="362">
      <c r="A362" s="5" t="s">
        <v>26</v>
      </c>
      <c r="B362" s="6">
        <f>10 ^ ((H4 - C362)/(10 * H5))</f>
        <v>3.349654392</v>
      </c>
      <c r="C362" s="5">
        <v>-80.0</v>
      </c>
      <c r="D362" s="7">
        <f t="shared" ref="D362:D381" si="19">ABS(B362-9.5)</f>
        <v>6.150345608</v>
      </c>
    </row>
    <row r="363">
      <c r="A363" s="5" t="s">
        <v>26</v>
      </c>
      <c r="B363" s="6">
        <f>10 ^ ((H4 - C363)/(10 * H5))</f>
        <v>5.011872336</v>
      </c>
      <c r="C363" s="5">
        <v>-87.0</v>
      </c>
      <c r="D363" s="7">
        <f t="shared" si="19"/>
        <v>4.488127664</v>
      </c>
    </row>
    <row r="364">
      <c r="A364" s="5" t="s">
        <v>26</v>
      </c>
      <c r="B364" s="6">
        <f>10 ^ ((H4 - C364)/(10 * H5))</f>
        <v>4.216965034</v>
      </c>
      <c r="C364" s="5">
        <v>-84.0</v>
      </c>
      <c r="D364" s="7">
        <f t="shared" si="19"/>
        <v>5.283034966</v>
      </c>
    </row>
    <row r="365">
      <c r="A365" s="5" t="s">
        <v>26</v>
      </c>
      <c r="B365" s="6">
        <f>10 ^ ((H4 - C365)/(10 * H5))</f>
        <v>3.981071706</v>
      </c>
      <c r="C365" s="5">
        <v>-83.0</v>
      </c>
      <c r="D365" s="7">
        <f t="shared" si="19"/>
        <v>5.518928294</v>
      </c>
    </row>
    <row r="366">
      <c r="A366" s="5" t="s">
        <v>26</v>
      </c>
      <c r="B366" s="6">
        <f>10 ^ ((H4 - C366)/(10 * H5))</f>
        <v>4.466835922</v>
      </c>
      <c r="C366" s="5">
        <v>-85.0</v>
      </c>
      <c r="D366" s="7">
        <f t="shared" si="19"/>
        <v>5.033164078</v>
      </c>
    </row>
    <row r="367">
      <c r="A367" s="5" t="s">
        <v>26</v>
      </c>
      <c r="B367" s="6">
        <f>10 ^ ((H4 - C367)/(10 * H5))</f>
        <v>3.349654392</v>
      </c>
      <c r="C367" s="5">
        <v>-80.0</v>
      </c>
      <c r="D367" s="7">
        <f t="shared" si="19"/>
        <v>6.150345608</v>
      </c>
    </row>
    <row r="368">
      <c r="A368" s="5" t="s">
        <v>26</v>
      </c>
      <c r="B368" s="6">
        <f>10 ^ ((H4 - C368)/(10 * H5))</f>
        <v>3.548133892</v>
      </c>
      <c r="C368" s="5">
        <v>-81.0</v>
      </c>
      <c r="D368" s="7">
        <f t="shared" si="19"/>
        <v>5.951866108</v>
      </c>
    </row>
    <row r="369">
      <c r="A369" s="5" t="s">
        <v>26</v>
      </c>
      <c r="B369" s="6">
        <f>10 ^ ((H4 - C369)/(10 * H5))</f>
        <v>4.216965034</v>
      </c>
      <c r="C369" s="5">
        <v>-84.0</v>
      </c>
      <c r="D369" s="7">
        <f t="shared" si="19"/>
        <v>5.283034966</v>
      </c>
    </row>
    <row r="370">
      <c r="A370" s="5" t="s">
        <v>26</v>
      </c>
      <c r="B370" s="6">
        <f>10 ^ ((H4 - C370)/(10 * H5))</f>
        <v>4.466835922</v>
      </c>
      <c r="C370" s="5">
        <v>-85.0</v>
      </c>
      <c r="D370" s="7">
        <f t="shared" si="19"/>
        <v>5.033164078</v>
      </c>
    </row>
    <row r="371">
      <c r="A371" s="5" t="s">
        <v>26</v>
      </c>
      <c r="B371" s="6">
        <f>10 ^ ((H4 - C371)/(10 * H5))</f>
        <v>5.308844442</v>
      </c>
      <c r="C371" s="5">
        <v>-88.0</v>
      </c>
      <c r="D371" s="7">
        <f t="shared" si="19"/>
        <v>4.191155558</v>
      </c>
    </row>
    <row r="372">
      <c r="A372" s="5" t="s">
        <v>26</v>
      </c>
      <c r="B372" s="6">
        <f>10 ^ ((H4 - C372)/(10 * H5))</f>
        <v>5.011872336</v>
      </c>
      <c r="C372" s="5">
        <v>-87.0</v>
      </c>
      <c r="D372" s="7">
        <f t="shared" si="19"/>
        <v>4.488127664</v>
      </c>
    </row>
    <row r="373">
      <c r="A373" s="5" t="s">
        <v>26</v>
      </c>
      <c r="B373" s="6">
        <f>10 ^ ((H4 - C373)/(10 * H5))</f>
        <v>5.623413252</v>
      </c>
      <c r="C373" s="5">
        <v>-89.0</v>
      </c>
      <c r="D373" s="7">
        <f t="shared" si="19"/>
        <v>3.876586748</v>
      </c>
    </row>
    <row r="374">
      <c r="A374" s="5" t="s">
        <v>26</v>
      </c>
      <c r="B374" s="6">
        <f>10 ^ ((H4 - C374)/(10 * H5))</f>
        <v>4.466835922</v>
      </c>
      <c r="C374" s="5">
        <v>-85.0</v>
      </c>
      <c r="D374" s="7">
        <f t="shared" si="19"/>
        <v>5.033164078</v>
      </c>
    </row>
    <row r="375">
      <c r="A375" s="5" t="s">
        <v>26</v>
      </c>
      <c r="B375" s="6">
        <f>10 ^ ((H4 - C375)/(10 * H5))</f>
        <v>6.683439176</v>
      </c>
      <c r="C375" s="5">
        <v>-92.0</v>
      </c>
      <c r="D375" s="7">
        <f t="shared" si="19"/>
        <v>2.816560824</v>
      </c>
    </row>
    <row r="376">
      <c r="A376" s="5" t="s">
        <v>26</v>
      </c>
      <c r="B376" s="6">
        <f>10 ^ ((H4 - C376)/(10 * H5))</f>
        <v>5.956621435</v>
      </c>
      <c r="C376" s="5">
        <v>-90.0</v>
      </c>
      <c r="D376" s="7">
        <f t="shared" si="19"/>
        <v>3.543378565</v>
      </c>
    </row>
    <row r="377">
      <c r="A377" s="5" t="s">
        <v>26</v>
      </c>
      <c r="B377" s="6">
        <f>10 ^ ((H4 - C377)/(10 * H5))</f>
        <v>4.216965034</v>
      </c>
      <c r="C377" s="5">
        <v>-84.0</v>
      </c>
      <c r="D377" s="7">
        <f t="shared" si="19"/>
        <v>5.283034966</v>
      </c>
    </row>
    <row r="378">
      <c r="A378" s="5" t="s">
        <v>26</v>
      </c>
      <c r="B378" s="6">
        <f>10 ^ ((H4 - C378)/(10 * H5))</f>
        <v>4.73151259</v>
      </c>
      <c r="C378" s="5">
        <v>-86.0</v>
      </c>
      <c r="D378" s="7">
        <f t="shared" si="19"/>
        <v>4.76848741</v>
      </c>
    </row>
    <row r="379">
      <c r="A379" s="5" t="s">
        <v>26</v>
      </c>
      <c r="B379" s="6">
        <f>10 ^ ((H4 - C379)/(10 * H5))</f>
        <v>3.758374043</v>
      </c>
      <c r="C379" s="5">
        <v>-82.0</v>
      </c>
      <c r="D379" s="7">
        <f t="shared" si="19"/>
        <v>5.741625957</v>
      </c>
    </row>
    <row r="380">
      <c r="A380" s="5" t="s">
        <v>26</v>
      </c>
      <c r="B380" s="6">
        <f>10 ^ ((H4 - C380)/(10 * H5))</f>
        <v>3.548133892</v>
      </c>
      <c r="C380" s="5">
        <v>-81.0</v>
      </c>
      <c r="D380" s="7">
        <f t="shared" si="19"/>
        <v>5.951866108</v>
      </c>
    </row>
    <row r="381">
      <c r="A381" s="13" t="s">
        <v>26</v>
      </c>
      <c r="B381" s="14">
        <f>10 ^ ((H4 - C381)/(10 * H5))</f>
        <v>3.981071706</v>
      </c>
      <c r="C381" s="13">
        <v>-83.0</v>
      </c>
      <c r="D381" s="15">
        <f t="shared" si="19"/>
        <v>5.518928294</v>
      </c>
      <c r="E381" s="16">
        <f>AVERAGE(B362:B381)</f>
        <v>4.494753623</v>
      </c>
      <c r="F381" s="17">
        <f>AVERAGE(D362:D381)</f>
        <v>5.005246377</v>
      </c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  <row r="1008">
      <c r="D1008" s="7"/>
    </row>
    <row r="1009">
      <c r="D1009" s="7"/>
    </row>
    <row r="1010">
      <c r="D1010" s="7"/>
    </row>
    <row r="1011">
      <c r="D1011" s="7"/>
    </row>
    <row r="1012">
      <c r="D1012" s="7"/>
    </row>
    <row r="1013">
      <c r="D1013" s="7"/>
    </row>
    <row r="1014">
      <c r="D1014" s="7"/>
    </row>
    <row r="1015">
      <c r="D1015" s="7"/>
    </row>
    <row r="1016">
      <c r="D1016" s="7"/>
    </row>
    <row r="1017">
      <c r="D1017" s="7"/>
    </row>
    <row r="1018">
      <c r="D1018" s="7"/>
    </row>
    <row r="1019">
      <c r="D1019" s="7"/>
    </row>
    <row r="1020">
      <c r="D1020" s="7"/>
    </row>
    <row r="1021">
      <c r="D1021" s="7"/>
    </row>
    <row r="1022">
      <c r="D1022" s="7"/>
    </row>
    <row r="1023">
      <c r="D1023" s="7"/>
    </row>
    <row r="1024">
      <c r="D1024" s="7"/>
    </row>
    <row r="1025">
      <c r="D1025" s="7"/>
    </row>
    <row r="1026">
      <c r="D1026" s="7"/>
    </row>
    <row r="1027">
      <c r="D1027" s="7"/>
    </row>
    <row r="1028">
      <c r="D1028" s="7"/>
    </row>
    <row r="1029">
      <c r="D1029" s="7"/>
    </row>
    <row r="1030">
      <c r="D1030" s="7"/>
    </row>
    <row r="1031">
      <c r="D1031" s="7"/>
    </row>
    <row r="1032">
      <c r="D1032" s="7"/>
    </row>
    <row r="1033">
      <c r="D1033" s="7"/>
    </row>
    <row r="1034">
      <c r="D1034" s="7"/>
    </row>
    <row r="1035">
      <c r="D1035" s="7"/>
    </row>
    <row r="1036">
      <c r="D1036" s="7"/>
    </row>
    <row r="1037">
      <c r="D1037" s="7"/>
    </row>
    <row r="1038">
      <c r="D1038" s="7"/>
    </row>
    <row r="1039">
      <c r="D1039" s="7"/>
    </row>
    <row r="1040">
      <c r="D1040" s="7"/>
    </row>
    <row r="1041">
      <c r="D1041" s="7"/>
    </row>
    <row r="1042">
      <c r="D1042" s="7"/>
    </row>
    <row r="1043">
      <c r="D1043" s="7"/>
    </row>
    <row r="1044">
      <c r="D1044" s="7"/>
    </row>
    <row r="1045">
      <c r="D1045" s="7"/>
    </row>
    <row r="1046">
      <c r="D1046" s="7"/>
    </row>
    <row r="1047">
      <c r="D1047" s="7"/>
    </row>
    <row r="1048">
      <c r="D1048" s="7"/>
    </row>
    <row r="1049">
      <c r="D1049" s="7"/>
    </row>
    <row r="1050">
      <c r="D1050" s="7"/>
    </row>
    <row r="1051">
      <c r="D1051" s="7"/>
    </row>
    <row r="1052">
      <c r="D1052" s="7"/>
    </row>
    <row r="1053">
      <c r="D1053" s="7"/>
    </row>
    <row r="1054">
      <c r="D1054" s="7"/>
    </row>
    <row r="1055">
      <c r="D1055" s="7"/>
    </row>
    <row r="1056">
      <c r="D1056" s="7"/>
    </row>
    <row r="1057">
      <c r="D1057" s="7"/>
    </row>
    <row r="1058">
      <c r="D1058" s="7"/>
    </row>
    <row r="1059">
      <c r="D1059" s="7"/>
    </row>
    <row r="1060">
      <c r="D1060" s="7"/>
    </row>
    <row r="1061">
      <c r="D1061" s="7"/>
    </row>
  </sheetData>
  <drawing r:id="rId1"/>
</worksheet>
</file>