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t Integrateur\"/>
    </mc:Choice>
  </mc:AlternateContent>
  <bookViews>
    <workbookView xWindow="0" yWindow="0" windowWidth="28800" windowHeight="12300" tabRatio="670" firstSheet="1" activeTab="1"/>
  </bookViews>
  <sheets>
    <sheet name="Table" sheetId="5" state="hidden" r:id="rId1"/>
    <sheet name="Modele" sheetId="7" r:id="rId2"/>
  </sheets>
  <definedNames>
    <definedName name="ouinon">Table!$D$1:$D$2</definedName>
    <definedName name="semaine">Table!$A$1:$B$7</definedName>
  </definedNames>
  <calcPr calcId="162913"/>
</workbook>
</file>

<file path=xl/calcChain.xml><?xml version="1.0" encoding="utf-8"?>
<calcChain xmlns="http://schemas.openxmlformats.org/spreadsheetml/2006/main">
  <c r="C23" i="7" l="1"/>
  <c r="E23" i="7" s="1"/>
  <c r="C19" i="7"/>
  <c r="C20" i="7" s="1"/>
  <c r="E20" i="7" s="1"/>
  <c r="C21" i="7" s="1"/>
  <c r="E21" i="7" s="1"/>
  <c r="C22" i="7" s="1"/>
  <c r="E22" i="7" s="1"/>
  <c r="C16" i="7"/>
  <c r="C17" i="7" s="1"/>
  <c r="E17" i="7" s="1"/>
  <c r="C18" i="7" s="1"/>
  <c r="E18" i="7" s="1"/>
  <c r="F23" i="7"/>
  <c r="F19" i="7"/>
  <c r="F16" i="7"/>
  <c r="F26" i="7"/>
  <c r="E37" i="7"/>
  <c r="C38" i="7" s="1"/>
  <c r="E34" i="7"/>
  <c r="G34" i="7" s="1"/>
  <c r="E33" i="7"/>
  <c r="G33" i="7" s="1"/>
  <c r="E31" i="7"/>
  <c r="G31" i="7" s="1"/>
  <c r="D19" i="7"/>
  <c r="E19" i="7" s="1"/>
  <c r="D16" i="7"/>
  <c r="E15" i="7"/>
  <c r="C26" i="7" s="1"/>
  <c r="E14" i="7"/>
  <c r="E13" i="7"/>
  <c r="E12" i="7"/>
  <c r="G12" i="7" s="1"/>
  <c r="E16" i="7" l="1"/>
  <c r="F15" i="7"/>
  <c r="C24" i="7"/>
  <c r="C25" i="7" s="1"/>
  <c r="E25" i="7" s="1"/>
  <c r="G25" i="7" s="1"/>
  <c r="G23" i="7"/>
  <c r="E32" i="7"/>
  <c r="G32" i="7" s="1"/>
  <c r="E38" i="7"/>
  <c r="G37" i="7"/>
  <c r="C27" i="7"/>
  <c r="E27" i="7" s="1"/>
  <c r="C28" i="7" s="1"/>
  <c r="E28" i="7" s="1"/>
  <c r="G28" i="7" s="1"/>
  <c r="E26" i="7"/>
  <c r="G26" i="7" s="1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5" i="7"/>
  <c r="E29" i="7"/>
  <c r="G22" i="7"/>
  <c r="G21" i="7"/>
  <c r="G20" i="7"/>
  <c r="G19" i="7"/>
  <c r="G18" i="7"/>
  <c r="G17" i="7"/>
  <c r="G16" i="7"/>
  <c r="G15" i="7"/>
  <c r="G14" i="7"/>
  <c r="G13" i="7"/>
  <c r="H7" i="7"/>
  <c r="H10" i="7" s="1"/>
  <c r="G2" i="7"/>
  <c r="E24" i="7" l="1"/>
  <c r="G24" i="7" s="1"/>
  <c r="G38" i="7"/>
  <c r="C39" i="7"/>
  <c r="E39" i="7" s="1"/>
  <c r="G39" i="7" s="1"/>
  <c r="G27" i="7"/>
  <c r="H8" i="7"/>
  <c r="I7" i="7"/>
  <c r="H9" i="7"/>
  <c r="I10" i="7" l="1"/>
  <c r="I9" i="7"/>
  <c r="I8" i="7" s="1"/>
  <c r="J7" i="7"/>
  <c r="K7" i="7" l="1"/>
  <c r="J10" i="7"/>
  <c r="J9" i="7"/>
  <c r="J8" i="7" s="1"/>
  <c r="L7" i="7" l="1"/>
  <c r="K10" i="7"/>
  <c r="K9" i="7"/>
  <c r="K8" i="7" s="1"/>
  <c r="L9" i="7" l="1"/>
  <c r="L8" i="7" s="1"/>
  <c r="M7" i="7"/>
  <c r="L10" i="7"/>
  <c r="M10" i="7" l="1"/>
  <c r="M9" i="7"/>
  <c r="M8" i="7" s="1"/>
  <c r="N7" i="7"/>
  <c r="N10" i="7" l="1"/>
  <c r="O7" i="7"/>
  <c r="N9" i="7"/>
  <c r="N8" i="7" s="1"/>
  <c r="P7" i="7" l="1"/>
  <c r="O10" i="7"/>
  <c r="O9" i="7"/>
  <c r="O8" i="7" s="1"/>
  <c r="P9" i="7" l="1"/>
  <c r="P8" i="7" s="1"/>
  <c r="Q7" i="7"/>
  <c r="P10" i="7"/>
  <c r="Q10" i="7" l="1"/>
  <c r="Q9" i="7"/>
  <c r="Q8" i="7" s="1"/>
  <c r="R7" i="7"/>
  <c r="S7" i="7" l="1"/>
  <c r="R10" i="7"/>
  <c r="R9" i="7"/>
  <c r="R8" i="7" s="1"/>
  <c r="S10" i="7" l="1"/>
  <c r="S9" i="7"/>
  <c r="S8" i="7" s="1"/>
  <c r="T7" i="7"/>
  <c r="T10" i="7" l="1"/>
  <c r="T9" i="7"/>
  <c r="T8" i="7" s="1"/>
  <c r="U7" i="7"/>
  <c r="V7" i="7" l="1"/>
  <c r="U10" i="7"/>
  <c r="U9" i="7"/>
  <c r="U8" i="7" s="1"/>
  <c r="W7" i="7" l="1"/>
  <c r="V10" i="7"/>
  <c r="V9" i="7"/>
  <c r="V8" i="7" s="1"/>
  <c r="W10" i="7" l="1"/>
  <c r="W9" i="7"/>
  <c r="W8" i="7" s="1"/>
  <c r="X7" i="7"/>
  <c r="X10" i="7" l="1"/>
  <c r="X9" i="7"/>
  <c r="X8" i="7" s="1"/>
  <c r="Y7" i="7"/>
  <c r="Z7" i="7" l="1"/>
  <c r="Y10" i="7"/>
  <c r="Y9" i="7"/>
  <c r="Y8" i="7" s="1"/>
  <c r="AA7" i="7" l="1"/>
  <c r="Z10" i="7"/>
  <c r="Z9" i="7"/>
  <c r="Z8" i="7" s="1"/>
  <c r="AA10" i="7" l="1"/>
  <c r="AA9" i="7"/>
  <c r="AA8" i="7" s="1"/>
  <c r="AB7" i="7"/>
  <c r="AB9" i="7" l="1"/>
  <c r="AB8" i="7" s="1"/>
  <c r="AC7" i="7"/>
  <c r="AB10" i="7"/>
  <c r="AD7" i="7" l="1"/>
  <c r="AC10" i="7"/>
  <c r="AC9" i="7"/>
  <c r="AC8" i="7" s="1"/>
  <c r="AD10" i="7" l="1"/>
  <c r="AE7" i="7"/>
  <c r="AD9" i="7"/>
  <c r="AD8" i="7" s="1"/>
  <c r="AE10" i="7" l="1"/>
  <c r="AE9" i="7"/>
  <c r="AE8" i="7" s="1"/>
  <c r="AF7" i="7"/>
  <c r="AG7" i="7" l="1"/>
  <c r="AF10" i="7"/>
  <c r="AF9" i="7"/>
  <c r="AF8" i="7" s="1"/>
  <c r="AG10" i="7" l="1"/>
  <c r="AG9" i="7"/>
  <c r="AG8" i="7" s="1"/>
  <c r="AH7" i="7"/>
  <c r="AH9" i="7" l="1"/>
  <c r="AH8" i="7" s="1"/>
  <c r="AI7" i="7"/>
  <c r="AH10" i="7"/>
  <c r="AJ7" i="7" l="1"/>
  <c r="AI10" i="7"/>
  <c r="AI9" i="7"/>
  <c r="AI8" i="7" s="1"/>
  <c r="AJ10" i="7" l="1"/>
  <c r="AK7" i="7"/>
  <c r="AJ9" i="7"/>
  <c r="AJ8" i="7" s="1"/>
  <c r="AK10" i="7" l="1"/>
  <c r="AK9" i="7"/>
  <c r="AK8" i="7" s="1"/>
  <c r="AL7" i="7"/>
  <c r="AL9" i="7" l="1"/>
  <c r="AL8" i="7" s="1"/>
  <c r="AM7" i="7"/>
  <c r="AL10" i="7"/>
  <c r="AN7" i="7" l="1"/>
  <c r="AM10" i="7"/>
  <c r="AM9" i="7"/>
  <c r="AM8" i="7" s="1"/>
  <c r="AO7" i="7" l="1"/>
  <c r="AN10" i="7"/>
  <c r="AN9" i="7"/>
  <c r="AN8" i="7" s="1"/>
  <c r="AO10" i="7" l="1"/>
  <c r="AO9" i="7"/>
  <c r="AO8" i="7" s="1"/>
  <c r="AP7" i="7"/>
  <c r="AP10" i="7" l="1"/>
  <c r="AQ7" i="7"/>
  <c r="AP9" i="7"/>
  <c r="AP8" i="7" s="1"/>
  <c r="AR7" i="7" l="1"/>
  <c r="AQ10" i="7"/>
  <c r="AQ9" i="7"/>
  <c r="AQ8" i="7" s="1"/>
  <c r="AR9" i="7" l="1"/>
  <c r="AR8" i="7" s="1"/>
  <c r="AS7" i="7"/>
  <c r="AR10" i="7"/>
  <c r="AS10" i="7" l="1"/>
  <c r="AS9" i="7"/>
  <c r="AS8" i="7" s="1"/>
  <c r="AT7" i="7"/>
  <c r="AU7" i="7" l="1"/>
  <c r="AT10" i="7"/>
  <c r="AT9" i="7"/>
  <c r="AT8" i="7" s="1"/>
  <c r="AV7" i="7" l="1"/>
  <c r="AU10" i="7"/>
  <c r="AU9" i="7"/>
  <c r="AU8" i="7" s="1"/>
  <c r="AV9" i="7" l="1"/>
  <c r="AV8" i="7" s="1"/>
  <c r="AW7" i="7"/>
  <c r="AV10" i="7"/>
  <c r="AW10" i="7" l="1"/>
  <c r="AW9" i="7"/>
  <c r="AW8" i="7" s="1"/>
  <c r="AX7" i="7"/>
  <c r="AY7" i="7" l="1"/>
  <c r="AX10" i="7"/>
  <c r="AX9" i="7"/>
  <c r="AX8" i="7" s="1"/>
  <c r="AZ7" i="7" l="1"/>
  <c r="AY10" i="7"/>
  <c r="AY9" i="7"/>
  <c r="AY8" i="7" s="1"/>
  <c r="AZ10" i="7" l="1"/>
  <c r="BA7" i="7"/>
  <c r="AZ9" i="7"/>
  <c r="AZ8" i="7" s="1"/>
  <c r="BB7" i="7" l="1"/>
  <c r="BA10" i="7"/>
  <c r="BA9" i="7"/>
  <c r="BA8" i="7" s="1"/>
  <c r="BB9" i="7" l="1"/>
  <c r="BB8" i="7" s="1"/>
  <c r="BC7" i="7"/>
  <c r="BB10" i="7"/>
  <c r="BD7" i="7" l="1"/>
  <c r="BC10" i="7"/>
  <c r="BC9" i="7"/>
  <c r="BC8" i="7" s="1"/>
  <c r="BE7" i="7" l="1"/>
  <c r="BD10" i="7"/>
  <c r="BD9" i="7"/>
  <c r="BD8" i="7" s="1"/>
  <c r="BF7" i="7" l="1"/>
  <c r="BE10" i="7"/>
  <c r="BE9" i="7"/>
  <c r="BE8" i="7" s="1"/>
  <c r="BF9" i="7" l="1"/>
  <c r="BF8" i="7" s="1"/>
  <c r="BG7" i="7"/>
  <c r="BF10" i="7"/>
  <c r="BH7" i="7" l="1"/>
  <c r="BG10" i="7"/>
  <c r="BG9" i="7"/>
  <c r="BG8" i="7" s="1"/>
  <c r="BI7" i="7" l="1"/>
  <c r="BH10" i="7"/>
  <c r="BH9" i="7"/>
  <c r="BH8" i="7" s="1"/>
  <c r="BJ7" i="7" l="1"/>
  <c r="BI10" i="7"/>
  <c r="BI9" i="7"/>
  <c r="BI8" i="7" s="1"/>
  <c r="BK7" i="7" l="1"/>
  <c r="BJ10" i="7"/>
  <c r="BJ9" i="7"/>
  <c r="BJ8" i="7" s="1"/>
  <c r="BL7" i="7" l="1"/>
  <c r="BK10" i="7"/>
  <c r="BK9" i="7"/>
  <c r="BK8" i="7" s="1"/>
  <c r="BL9" i="7" l="1"/>
  <c r="BL8" i="7" s="1"/>
  <c r="BM7" i="7"/>
  <c r="BL10" i="7"/>
  <c r="BN7" i="7" l="1"/>
  <c r="BM10" i="7"/>
  <c r="BM9" i="7"/>
  <c r="BM8" i="7" s="1"/>
  <c r="BO7" i="7" l="1"/>
  <c r="BN10" i="7"/>
  <c r="BN9" i="7"/>
  <c r="BN8" i="7" s="1"/>
  <c r="BO10" i="7" l="1"/>
  <c r="BO9" i="7"/>
  <c r="BO8" i="7" s="1"/>
</calcChain>
</file>

<file path=xl/sharedStrings.xml><?xml version="1.0" encoding="utf-8"?>
<sst xmlns="http://schemas.openxmlformats.org/spreadsheetml/2006/main" count="74" uniqueCount="62">
  <si>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</si>
  <si>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</si>
  <si>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</si>
  <si>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</si>
  <si>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</si>
  <si>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</si>
  <si>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</si>
  <si>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</si>
  <si>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</si>
  <si>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</si>
  <si>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</si>
  <si>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</si>
  <si>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1.3</t>
  </si>
  <si>
    <t>1.4</t>
  </si>
  <si>
    <t>1.5</t>
  </si>
  <si>
    <t>OUI</t>
  </si>
  <si>
    <t>NON</t>
  </si>
  <si>
    <t>Détails du projet</t>
  </si>
  <si>
    <t>Commentaires</t>
  </si>
  <si>
    <t>Tâches</t>
  </si>
  <si>
    <t>Réalisé</t>
  </si>
  <si>
    <t xml:space="preserve"> </t>
  </si>
  <si>
    <t>Jours ouvrables uniquement</t>
  </si>
  <si>
    <t>Équipe</t>
  </si>
  <si>
    <t>Apprendre a programmer en HTML</t>
  </si>
  <si>
    <t>Créer le squelette en HTML</t>
  </si>
  <si>
    <t>Créer la page d'acueil</t>
  </si>
  <si>
    <t>Créer l'acces Coordonnateur</t>
  </si>
  <si>
    <t>1.4.1</t>
  </si>
  <si>
    <t>INVENTAIRE</t>
  </si>
  <si>
    <t>1.4.1.1</t>
  </si>
  <si>
    <t>Visualisation de l'inventaire</t>
  </si>
  <si>
    <t>1.4.1.2</t>
  </si>
  <si>
    <t>Modification de l'inventaire</t>
  </si>
  <si>
    <t>1.4.2</t>
  </si>
  <si>
    <t>HORAIRE</t>
  </si>
  <si>
    <t>1.4.2.1</t>
  </si>
  <si>
    <t>Génération d'horaire</t>
  </si>
  <si>
    <t>1.4.2.2</t>
  </si>
  <si>
    <t>Visualisation de l'horaire</t>
  </si>
  <si>
    <t>1.4.2.3</t>
  </si>
  <si>
    <t>Modification de l'horaire</t>
  </si>
  <si>
    <t>Créer l'acces étudiant</t>
  </si>
  <si>
    <t>1.5.1</t>
  </si>
  <si>
    <t>1.5.2</t>
  </si>
  <si>
    <t>Présence</t>
  </si>
  <si>
    <t>1.4.3</t>
  </si>
  <si>
    <t>PRÉSENCES</t>
  </si>
  <si>
    <t>Marquer comme absent</t>
  </si>
  <si>
    <t>Combtabilisation des heures</t>
  </si>
  <si>
    <t>1.4.3.1</t>
  </si>
  <si>
    <t>1.4.3.2</t>
  </si>
  <si>
    <t>Création du serveur</t>
  </si>
  <si>
    <t>Installer les logiciels nécessaires</t>
  </si>
  <si>
    <t>Programmer le site en HTML</t>
  </si>
  <si>
    <t>Apprendre a utiliser Ubuntu</t>
  </si>
  <si>
    <t xml:space="preserve">Création de la logistique </t>
  </si>
  <si>
    <t>Algorithme de génération de l'horaire</t>
  </si>
  <si>
    <t>Algorithme de gestion de l'inventaire</t>
  </si>
  <si>
    <t>Apprendre a utiliser Linux</t>
  </si>
  <si>
    <t>Algorithme de comptabilisation des heures</t>
  </si>
  <si>
    <t>Connecter le site au serveur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</si>
</sst>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5" xfId="0" applyFont="1" applyBorder="1" applyAlignment="1"/>
    <xf numFmtId="14" fontId="8" fillId="0" borderId="4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4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164" fontId="9" fillId="0" borderId="4" xfId="0" applyNumberFormat="1" applyFont="1" applyBorder="1" applyAlignment="1">
      <alignment horizontal="left" vertical="top" wrapText="1"/>
    </xf>
    <xf numFmtId="164" fontId="9" fillId="0" borderId="5" xfId="0" applyNumberFormat="1" applyFont="1" applyBorder="1" applyAlignment="1">
      <alignment horizontal="left" vertical="top"/>
    </xf>
    <xf numFmtId="164" fontId="9" fillId="0" borderId="6" xfId="0" applyNumberFormat="1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0" xfId="0" applyFont="1" applyFill="1"/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62</xdr:col>
          <xdr:colOff>104775</xdr:colOff>
          <xdr:row>2</xdr:row>
          <xdr:rowOff>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15</v>
      </c>
    </row>
    <row r="2" spans="1:4" x14ac:dyDescent="0.25">
      <c r="A2">
        <v>2</v>
      </c>
      <c r="B2" t="s">
        <v>5</v>
      </c>
      <c r="D2" t="s">
        <v>16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79"/>
  <sheetViews>
    <sheetView tabSelected="1" workbookViewId="0">
      <selection activeCell="C44" sqref="C44"/>
    </sheetView>
  </sheetViews>
  <sheetFormatPr baseColWidth="10" defaultColWidth="11" defaultRowHeight="11.25" x14ac:dyDescent="0.2"/>
  <cols>
    <col min="1" max="1" width="7.85546875" style="7" customWidth="1"/>
    <col min="2" max="2" width="29.85546875" style="1" customWidth="1"/>
    <col min="3" max="3" width="11.85546875" style="7" customWidth="1"/>
    <col min="4" max="4" width="5.5703125" style="2" customWidth="1"/>
    <col min="5" max="5" width="11.85546875" style="7" customWidth="1"/>
    <col min="6" max="6" width="6.28515625" style="18" customWidth="1"/>
    <col min="7" max="7" width="11.7109375" style="13" customWidth="1"/>
    <col min="8" max="67" width="2.5703125" style="1" customWidth="1"/>
    <col min="68" max="16384" width="11" style="1"/>
  </cols>
  <sheetData>
    <row r="1" spans="1:67" ht="15" x14ac:dyDescent="0.25">
      <c r="A1" s="38" t="s">
        <v>17</v>
      </c>
      <c r="B1" s="39"/>
      <c r="C1" s="39"/>
      <c r="D1" s="39"/>
      <c r="E1" s="40"/>
      <c r="G1" s="1">
        <v>0</v>
      </c>
    </row>
    <row r="2" spans="1:67" ht="12" x14ac:dyDescent="0.2">
      <c r="A2" s="36" t="s">
        <v>0</v>
      </c>
      <c r="B2" s="41"/>
      <c r="C2" s="42" t="s">
        <v>21</v>
      </c>
      <c r="D2" s="43"/>
      <c r="E2" s="44"/>
      <c r="G2" s="3">
        <f ca="1">TODAY()</f>
        <v>43496</v>
      </c>
    </row>
    <row r="3" spans="1:67" ht="12" x14ac:dyDescent="0.2">
      <c r="A3" s="36" t="s">
        <v>23</v>
      </c>
      <c r="B3" s="41"/>
      <c r="C3" s="42" t="s">
        <v>21</v>
      </c>
      <c r="D3" s="43"/>
      <c r="E3" s="44"/>
      <c r="G3" s="3"/>
    </row>
    <row r="4" spans="1:67" ht="10.5" customHeight="1" x14ac:dyDescent="0.2">
      <c r="A4" s="36"/>
      <c r="B4" s="37"/>
      <c r="C4" s="25"/>
      <c r="D4" s="26"/>
      <c r="E4" s="27"/>
      <c r="G4" s="3"/>
    </row>
    <row r="5" spans="1:67" ht="12" x14ac:dyDescent="0.2">
      <c r="A5" s="36" t="s">
        <v>22</v>
      </c>
      <c r="B5" s="41"/>
      <c r="C5" s="34" t="s">
        <v>15</v>
      </c>
      <c r="D5" s="28"/>
      <c r="E5" s="32"/>
      <c r="G5" s="3"/>
    </row>
    <row r="6" spans="1:67" ht="12" x14ac:dyDescent="0.2">
      <c r="A6" s="36" t="s">
        <v>1</v>
      </c>
      <c r="B6" s="41"/>
      <c r="C6" s="29">
        <v>43496</v>
      </c>
      <c r="D6" s="28"/>
      <c r="E6" s="32"/>
      <c r="G6" s="3"/>
    </row>
    <row r="7" spans="1:67" s="4" customFormat="1" ht="35.25" customHeight="1" x14ac:dyDescent="0.2">
      <c r="A7" s="46" t="s">
        <v>18</v>
      </c>
      <c r="B7" s="47"/>
      <c r="C7" s="47"/>
      <c r="D7" s="47"/>
      <c r="E7" s="48"/>
      <c r="F7" s="17"/>
      <c r="G7" s="14"/>
      <c r="H7" s="5">
        <f>C6+G1</f>
        <v>43496</v>
      </c>
      <c r="I7" s="6">
        <f>H7+1</f>
        <v>43497</v>
      </c>
      <c r="J7" s="6">
        <f t="shared" ref="J7:BO7" si="0">I7+1</f>
        <v>43498</v>
      </c>
      <c r="K7" s="6">
        <f t="shared" si="0"/>
        <v>43499</v>
      </c>
      <c r="L7" s="6">
        <f t="shared" si="0"/>
        <v>43500</v>
      </c>
      <c r="M7" s="6">
        <f t="shared" si="0"/>
        <v>43501</v>
      </c>
      <c r="N7" s="6">
        <f t="shared" si="0"/>
        <v>43502</v>
      </c>
      <c r="O7" s="6">
        <f t="shared" si="0"/>
        <v>43503</v>
      </c>
      <c r="P7" s="6">
        <f t="shared" si="0"/>
        <v>43504</v>
      </c>
      <c r="Q7" s="6">
        <f t="shared" si="0"/>
        <v>43505</v>
      </c>
      <c r="R7" s="6">
        <f t="shared" si="0"/>
        <v>43506</v>
      </c>
      <c r="S7" s="6">
        <f t="shared" si="0"/>
        <v>43507</v>
      </c>
      <c r="T7" s="6">
        <f t="shared" si="0"/>
        <v>43508</v>
      </c>
      <c r="U7" s="6">
        <f t="shared" si="0"/>
        <v>43509</v>
      </c>
      <c r="V7" s="6">
        <f t="shared" si="0"/>
        <v>43510</v>
      </c>
      <c r="W7" s="6">
        <f t="shared" si="0"/>
        <v>43511</v>
      </c>
      <c r="X7" s="6">
        <f t="shared" si="0"/>
        <v>43512</v>
      </c>
      <c r="Y7" s="6">
        <f t="shared" si="0"/>
        <v>43513</v>
      </c>
      <c r="Z7" s="6">
        <f t="shared" si="0"/>
        <v>43514</v>
      </c>
      <c r="AA7" s="6">
        <f t="shared" si="0"/>
        <v>43515</v>
      </c>
      <c r="AB7" s="6">
        <f t="shared" si="0"/>
        <v>43516</v>
      </c>
      <c r="AC7" s="6">
        <f t="shared" si="0"/>
        <v>43517</v>
      </c>
      <c r="AD7" s="6">
        <f t="shared" si="0"/>
        <v>43518</v>
      </c>
      <c r="AE7" s="6">
        <f t="shared" si="0"/>
        <v>43519</v>
      </c>
      <c r="AF7" s="6">
        <f t="shared" si="0"/>
        <v>43520</v>
      </c>
      <c r="AG7" s="6">
        <f t="shared" si="0"/>
        <v>43521</v>
      </c>
      <c r="AH7" s="6">
        <f t="shared" si="0"/>
        <v>43522</v>
      </c>
      <c r="AI7" s="6">
        <f t="shared" si="0"/>
        <v>43523</v>
      </c>
      <c r="AJ7" s="6">
        <f t="shared" si="0"/>
        <v>43524</v>
      </c>
      <c r="AK7" s="6">
        <f t="shared" si="0"/>
        <v>43525</v>
      </c>
      <c r="AL7" s="6">
        <f t="shared" si="0"/>
        <v>43526</v>
      </c>
      <c r="AM7" s="6">
        <f t="shared" si="0"/>
        <v>43527</v>
      </c>
      <c r="AN7" s="6">
        <f t="shared" si="0"/>
        <v>43528</v>
      </c>
      <c r="AO7" s="6">
        <f t="shared" si="0"/>
        <v>43529</v>
      </c>
      <c r="AP7" s="6">
        <f t="shared" si="0"/>
        <v>43530</v>
      </c>
      <c r="AQ7" s="6">
        <f t="shared" si="0"/>
        <v>43531</v>
      </c>
      <c r="AR7" s="6">
        <f t="shared" si="0"/>
        <v>43532</v>
      </c>
      <c r="AS7" s="6">
        <f t="shared" si="0"/>
        <v>43533</v>
      </c>
      <c r="AT7" s="6">
        <f t="shared" si="0"/>
        <v>43534</v>
      </c>
      <c r="AU7" s="6">
        <f t="shared" si="0"/>
        <v>43535</v>
      </c>
      <c r="AV7" s="6">
        <f t="shared" si="0"/>
        <v>43536</v>
      </c>
      <c r="AW7" s="6">
        <f t="shared" si="0"/>
        <v>43537</v>
      </c>
      <c r="AX7" s="6">
        <f t="shared" si="0"/>
        <v>43538</v>
      </c>
      <c r="AY7" s="6">
        <f t="shared" si="0"/>
        <v>43539</v>
      </c>
      <c r="AZ7" s="6">
        <f t="shared" si="0"/>
        <v>43540</v>
      </c>
      <c r="BA7" s="6">
        <f t="shared" si="0"/>
        <v>43541</v>
      </c>
      <c r="BB7" s="6">
        <f t="shared" si="0"/>
        <v>43542</v>
      </c>
      <c r="BC7" s="6">
        <f t="shared" si="0"/>
        <v>43543</v>
      </c>
      <c r="BD7" s="6">
        <f t="shared" si="0"/>
        <v>43544</v>
      </c>
      <c r="BE7" s="6">
        <f t="shared" si="0"/>
        <v>43545</v>
      </c>
      <c r="BF7" s="6">
        <f t="shared" si="0"/>
        <v>43546</v>
      </c>
      <c r="BG7" s="6">
        <f t="shared" si="0"/>
        <v>43547</v>
      </c>
      <c r="BH7" s="6">
        <f t="shared" si="0"/>
        <v>43548</v>
      </c>
      <c r="BI7" s="6">
        <f t="shared" si="0"/>
        <v>43549</v>
      </c>
      <c r="BJ7" s="6">
        <f t="shared" si="0"/>
        <v>43550</v>
      </c>
      <c r="BK7" s="6">
        <f t="shared" si="0"/>
        <v>43551</v>
      </c>
      <c r="BL7" s="6">
        <f t="shared" si="0"/>
        <v>43552</v>
      </c>
      <c r="BM7" s="6">
        <f t="shared" si="0"/>
        <v>43553</v>
      </c>
      <c r="BN7" s="6">
        <f t="shared" si="0"/>
        <v>43554</v>
      </c>
      <c r="BO7" s="6">
        <f t="shared" si="0"/>
        <v>43555</v>
      </c>
    </row>
    <row r="8" spans="1:67" s="7" customFormat="1" ht="28.5" customHeight="1" x14ac:dyDescent="0.2">
      <c r="D8" s="8"/>
      <c r="F8" s="18"/>
      <c r="G8" s="15"/>
      <c r="H8" s="9" t="str">
        <f>"S "&amp;WEEKNUM(H7,2)</f>
        <v>S 5</v>
      </c>
      <c r="I8" s="9" t="str">
        <f t="shared" ref="I8:BO8" si="1">IF(I9="L","S "&amp;WEEKNUM(I7,2),"")</f>
        <v/>
      </c>
      <c r="J8" s="9" t="str">
        <f t="shared" si="1"/>
        <v/>
      </c>
      <c r="K8" s="9" t="str">
        <f t="shared" si="1"/>
        <v/>
      </c>
      <c r="L8" s="9" t="str">
        <f t="shared" si="1"/>
        <v>S 6</v>
      </c>
      <c r="M8" s="9" t="str">
        <f t="shared" si="1"/>
        <v/>
      </c>
      <c r="N8" s="9" t="str">
        <f t="shared" si="1"/>
        <v/>
      </c>
      <c r="O8" s="9" t="str">
        <f t="shared" si="1"/>
        <v/>
      </c>
      <c r="P8" s="9" t="str">
        <f t="shared" si="1"/>
        <v/>
      </c>
      <c r="Q8" s="9" t="str">
        <f t="shared" si="1"/>
        <v/>
      </c>
      <c r="R8" s="9" t="str">
        <f t="shared" si="1"/>
        <v/>
      </c>
      <c r="S8" s="9" t="str">
        <f t="shared" si="1"/>
        <v>S 7</v>
      </c>
      <c r="T8" s="9" t="str">
        <f t="shared" si="1"/>
        <v/>
      </c>
      <c r="U8" s="9" t="str">
        <f t="shared" si="1"/>
        <v/>
      </c>
      <c r="V8" s="9" t="str">
        <f t="shared" si="1"/>
        <v/>
      </c>
      <c r="W8" s="9" t="str">
        <f t="shared" si="1"/>
        <v/>
      </c>
      <c r="X8" s="9" t="str">
        <f t="shared" si="1"/>
        <v/>
      </c>
      <c r="Y8" s="9" t="str">
        <f t="shared" si="1"/>
        <v/>
      </c>
      <c r="Z8" s="9" t="str">
        <f t="shared" si="1"/>
        <v>S 8</v>
      </c>
      <c r="AA8" s="9" t="str">
        <f t="shared" si="1"/>
        <v/>
      </c>
      <c r="AB8" s="9" t="str">
        <f t="shared" si="1"/>
        <v/>
      </c>
      <c r="AC8" s="9" t="str">
        <f t="shared" si="1"/>
        <v/>
      </c>
      <c r="AD8" s="9" t="str">
        <f t="shared" si="1"/>
        <v/>
      </c>
      <c r="AE8" s="9" t="str">
        <f t="shared" si="1"/>
        <v/>
      </c>
      <c r="AF8" s="9" t="str">
        <f t="shared" si="1"/>
        <v/>
      </c>
      <c r="AG8" s="9" t="str">
        <f t="shared" si="1"/>
        <v>S 9</v>
      </c>
      <c r="AH8" s="9" t="str">
        <f t="shared" si="1"/>
        <v/>
      </c>
      <c r="AI8" s="9" t="str">
        <f t="shared" si="1"/>
        <v/>
      </c>
      <c r="AJ8" s="9" t="str">
        <f t="shared" si="1"/>
        <v/>
      </c>
      <c r="AK8" s="9" t="str">
        <f t="shared" si="1"/>
        <v/>
      </c>
      <c r="AL8" s="9" t="str">
        <f t="shared" si="1"/>
        <v/>
      </c>
      <c r="AM8" s="9" t="str">
        <f t="shared" si="1"/>
        <v/>
      </c>
      <c r="AN8" s="9" t="str">
        <f t="shared" si="1"/>
        <v>S 10</v>
      </c>
      <c r="AO8" s="9" t="str">
        <f t="shared" si="1"/>
        <v/>
      </c>
      <c r="AP8" s="9" t="str">
        <f t="shared" si="1"/>
        <v/>
      </c>
      <c r="AQ8" s="9" t="str">
        <f t="shared" si="1"/>
        <v/>
      </c>
      <c r="AR8" s="9" t="str">
        <f t="shared" si="1"/>
        <v/>
      </c>
      <c r="AS8" s="9" t="str">
        <f t="shared" si="1"/>
        <v/>
      </c>
      <c r="AT8" s="9" t="str">
        <f t="shared" si="1"/>
        <v/>
      </c>
      <c r="AU8" s="9" t="str">
        <f t="shared" si="1"/>
        <v>S 11</v>
      </c>
      <c r="AV8" s="9" t="str">
        <f t="shared" si="1"/>
        <v/>
      </c>
      <c r="AW8" s="9" t="str">
        <f t="shared" si="1"/>
        <v/>
      </c>
      <c r="AX8" s="9" t="str">
        <f t="shared" si="1"/>
        <v/>
      </c>
      <c r="AY8" s="9" t="str">
        <f t="shared" si="1"/>
        <v/>
      </c>
      <c r="AZ8" s="9" t="str">
        <f t="shared" si="1"/>
        <v/>
      </c>
      <c r="BA8" s="9" t="str">
        <f t="shared" si="1"/>
        <v/>
      </c>
      <c r="BB8" s="9" t="str">
        <f t="shared" si="1"/>
        <v>S 12</v>
      </c>
      <c r="BC8" s="9" t="str">
        <f t="shared" si="1"/>
        <v/>
      </c>
      <c r="BD8" s="9" t="str">
        <f t="shared" si="1"/>
        <v/>
      </c>
      <c r="BE8" s="9" t="str">
        <f t="shared" si="1"/>
        <v/>
      </c>
      <c r="BF8" s="9" t="str">
        <f t="shared" si="1"/>
        <v/>
      </c>
      <c r="BG8" s="9" t="str">
        <f t="shared" si="1"/>
        <v/>
      </c>
      <c r="BH8" s="9" t="str">
        <f t="shared" si="1"/>
        <v/>
      </c>
      <c r="BI8" s="9" t="str">
        <f t="shared" si="1"/>
        <v>S 13</v>
      </c>
      <c r="BJ8" s="9" t="str">
        <f t="shared" si="1"/>
        <v/>
      </c>
      <c r="BK8" s="9" t="str">
        <f t="shared" si="1"/>
        <v/>
      </c>
      <c r="BL8" s="9" t="str">
        <f t="shared" si="1"/>
        <v/>
      </c>
      <c r="BM8" s="9" t="str">
        <f t="shared" si="1"/>
        <v/>
      </c>
      <c r="BN8" s="9" t="str">
        <f t="shared" si="1"/>
        <v/>
      </c>
      <c r="BO8" s="9" t="str">
        <f t="shared" si="1"/>
        <v/>
      </c>
    </row>
    <row r="9" spans="1:67" s="2" customFormat="1" ht="12.95" customHeight="1" x14ac:dyDescent="0.2">
      <c r="A9" s="8"/>
      <c r="B9" s="49" t="s">
        <v>19</v>
      </c>
      <c r="C9" s="49" t="s">
        <v>1</v>
      </c>
      <c r="D9" s="50" t="s">
        <v>2</v>
      </c>
      <c r="E9" s="49" t="s">
        <v>3</v>
      </c>
      <c r="F9" s="45" t="s">
        <v>20</v>
      </c>
      <c r="G9" s="16"/>
      <c r="H9" s="10" t="str">
        <f t="shared" ref="H9:BO9" si="2">VLOOKUP(WEEKDAY(H7,2),semaine,2,FALSE)</f>
        <v>J</v>
      </c>
      <c r="I9" s="10" t="str">
        <f t="shared" si="2"/>
        <v>V</v>
      </c>
      <c r="J9" s="10" t="str">
        <f t="shared" si="2"/>
        <v>S</v>
      </c>
      <c r="K9" s="10" t="str">
        <f t="shared" si="2"/>
        <v>D</v>
      </c>
      <c r="L9" s="10" t="str">
        <f t="shared" si="2"/>
        <v>L</v>
      </c>
      <c r="M9" s="10" t="str">
        <f t="shared" si="2"/>
        <v>M</v>
      </c>
      <c r="N9" s="10" t="str">
        <f t="shared" si="2"/>
        <v>M</v>
      </c>
      <c r="O9" s="10" t="str">
        <f t="shared" si="2"/>
        <v>J</v>
      </c>
      <c r="P9" s="10" t="str">
        <f t="shared" si="2"/>
        <v>V</v>
      </c>
      <c r="Q9" s="10" t="str">
        <f t="shared" si="2"/>
        <v>S</v>
      </c>
      <c r="R9" s="10" t="str">
        <f t="shared" si="2"/>
        <v>D</v>
      </c>
      <c r="S9" s="10" t="str">
        <f t="shared" si="2"/>
        <v>L</v>
      </c>
      <c r="T9" s="10" t="str">
        <f t="shared" si="2"/>
        <v>M</v>
      </c>
      <c r="U9" s="10" t="str">
        <f t="shared" si="2"/>
        <v>M</v>
      </c>
      <c r="V9" s="10" t="str">
        <f t="shared" si="2"/>
        <v>J</v>
      </c>
      <c r="W9" s="10" t="str">
        <f t="shared" si="2"/>
        <v>V</v>
      </c>
      <c r="X9" s="10" t="str">
        <f t="shared" si="2"/>
        <v>S</v>
      </c>
      <c r="Y9" s="10" t="str">
        <f t="shared" si="2"/>
        <v>D</v>
      </c>
      <c r="Z9" s="10" t="str">
        <f t="shared" si="2"/>
        <v>L</v>
      </c>
      <c r="AA9" s="10" t="str">
        <f t="shared" si="2"/>
        <v>M</v>
      </c>
      <c r="AB9" s="10" t="str">
        <f t="shared" si="2"/>
        <v>M</v>
      </c>
      <c r="AC9" s="10" t="str">
        <f t="shared" si="2"/>
        <v>J</v>
      </c>
      <c r="AD9" s="10" t="str">
        <f t="shared" si="2"/>
        <v>V</v>
      </c>
      <c r="AE9" s="10" t="str">
        <f t="shared" si="2"/>
        <v>S</v>
      </c>
      <c r="AF9" s="10" t="str">
        <f t="shared" si="2"/>
        <v>D</v>
      </c>
      <c r="AG9" s="10" t="str">
        <f t="shared" si="2"/>
        <v>L</v>
      </c>
      <c r="AH9" s="10" t="str">
        <f t="shared" si="2"/>
        <v>M</v>
      </c>
      <c r="AI9" s="10" t="str">
        <f t="shared" si="2"/>
        <v>M</v>
      </c>
      <c r="AJ9" s="10" t="str">
        <f t="shared" si="2"/>
        <v>J</v>
      </c>
      <c r="AK9" s="10" t="str">
        <f t="shared" si="2"/>
        <v>V</v>
      </c>
      <c r="AL9" s="10" t="str">
        <f t="shared" si="2"/>
        <v>S</v>
      </c>
      <c r="AM9" s="10" t="str">
        <f t="shared" si="2"/>
        <v>D</v>
      </c>
      <c r="AN9" s="10" t="str">
        <f t="shared" si="2"/>
        <v>L</v>
      </c>
      <c r="AO9" s="10" t="str">
        <f t="shared" si="2"/>
        <v>M</v>
      </c>
      <c r="AP9" s="10" t="str">
        <f t="shared" si="2"/>
        <v>M</v>
      </c>
      <c r="AQ9" s="10" t="str">
        <f t="shared" si="2"/>
        <v>J</v>
      </c>
      <c r="AR9" s="10" t="str">
        <f t="shared" si="2"/>
        <v>V</v>
      </c>
      <c r="AS9" s="10" t="str">
        <f t="shared" si="2"/>
        <v>S</v>
      </c>
      <c r="AT9" s="10" t="str">
        <f t="shared" si="2"/>
        <v>D</v>
      </c>
      <c r="AU9" s="10" t="str">
        <f t="shared" si="2"/>
        <v>L</v>
      </c>
      <c r="AV9" s="10" t="str">
        <f t="shared" si="2"/>
        <v>M</v>
      </c>
      <c r="AW9" s="10" t="str">
        <f t="shared" si="2"/>
        <v>M</v>
      </c>
      <c r="AX9" s="10" t="str">
        <f t="shared" si="2"/>
        <v>J</v>
      </c>
      <c r="AY9" s="10" t="str">
        <f t="shared" si="2"/>
        <v>V</v>
      </c>
      <c r="AZ9" s="10" t="str">
        <f t="shared" si="2"/>
        <v>S</v>
      </c>
      <c r="BA9" s="10" t="str">
        <f t="shared" si="2"/>
        <v>D</v>
      </c>
      <c r="BB9" s="10" t="str">
        <f t="shared" si="2"/>
        <v>L</v>
      </c>
      <c r="BC9" s="10" t="str">
        <f t="shared" si="2"/>
        <v>M</v>
      </c>
      <c r="BD9" s="10" t="str">
        <f t="shared" si="2"/>
        <v>M</v>
      </c>
      <c r="BE9" s="10" t="str">
        <f t="shared" si="2"/>
        <v>J</v>
      </c>
      <c r="BF9" s="10" t="str">
        <f t="shared" si="2"/>
        <v>V</v>
      </c>
      <c r="BG9" s="10" t="str">
        <f t="shared" si="2"/>
        <v>S</v>
      </c>
      <c r="BH9" s="10" t="str">
        <f t="shared" si="2"/>
        <v>D</v>
      </c>
      <c r="BI9" s="10" t="str">
        <f t="shared" si="2"/>
        <v>L</v>
      </c>
      <c r="BJ9" s="10" t="str">
        <f t="shared" si="2"/>
        <v>M</v>
      </c>
      <c r="BK9" s="10" t="str">
        <f t="shared" si="2"/>
        <v>M</v>
      </c>
      <c r="BL9" s="10" t="str">
        <f t="shared" si="2"/>
        <v>J</v>
      </c>
      <c r="BM9" s="10" t="str">
        <f t="shared" si="2"/>
        <v>V</v>
      </c>
      <c r="BN9" s="10" t="str">
        <f t="shared" si="2"/>
        <v>S</v>
      </c>
      <c r="BO9" s="10" t="str">
        <f t="shared" si="2"/>
        <v>D</v>
      </c>
    </row>
    <row r="10" spans="1:67" s="2" customFormat="1" ht="12.95" customHeight="1" x14ac:dyDescent="0.2">
      <c r="A10" s="8"/>
      <c r="B10" s="49"/>
      <c r="C10" s="49"/>
      <c r="D10" s="50"/>
      <c r="E10" s="49"/>
      <c r="F10" s="45"/>
      <c r="G10" s="16"/>
      <c r="H10" s="10">
        <f>DAY(H7)</f>
        <v>31</v>
      </c>
      <c r="I10" s="10">
        <f t="shared" ref="I10:BO10" si="3">DAY(I7)</f>
        <v>1</v>
      </c>
      <c r="J10" s="10">
        <f t="shared" si="3"/>
        <v>2</v>
      </c>
      <c r="K10" s="10">
        <f t="shared" si="3"/>
        <v>3</v>
      </c>
      <c r="L10" s="10">
        <f t="shared" si="3"/>
        <v>4</v>
      </c>
      <c r="M10" s="10">
        <f t="shared" si="3"/>
        <v>5</v>
      </c>
      <c r="N10" s="10">
        <f t="shared" si="3"/>
        <v>6</v>
      </c>
      <c r="O10" s="10">
        <f t="shared" si="3"/>
        <v>7</v>
      </c>
      <c r="P10" s="10">
        <f t="shared" si="3"/>
        <v>8</v>
      </c>
      <c r="Q10" s="10">
        <f t="shared" si="3"/>
        <v>9</v>
      </c>
      <c r="R10" s="10">
        <f t="shared" si="3"/>
        <v>10</v>
      </c>
      <c r="S10" s="10">
        <f t="shared" si="3"/>
        <v>11</v>
      </c>
      <c r="T10" s="10">
        <f t="shared" si="3"/>
        <v>12</v>
      </c>
      <c r="U10" s="10">
        <f t="shared" si="3"/>
        <v>13</v>
      </c>
      <c r="V10" s="10">
        <f t="shared" si="3"/>
        <v>14</v>
      </c>
      <c r="W10" s="10">
        <f t="shared" si="3"/>
        <v>15</v>
      </c>
      <c r="X10" s="10">
        <f t="shared" si="3"/>
        <v>16</v>
      </c>
      <c r="Y10" s="10">
        <f t="shared" si="3"/>
        <v>17</v>
      </c>
      <c r="Z10" s="10">
        <f t="shared" si="3"/>
        <v>18</v>
      </c>
      <c r="AA10" s="10">
        <f t="shared" si="3"/>
        <v>19</v>
      </c>
      <c r="AB10" s="10">
        <f t="shared" si="3"/>
        <v>20</v>
      </c>
      <c r="AC10" s="10">
        <f t="shared" si="3"/>
        <v>21</v>
      </c>
      <c r="AD10" s="10">
        <f t="shared" si="3"/>
        <v>22</v>
      </c>
      <c r="AE10" s="10">
        <f t="shared" si="3"/>
        <v>23</v>
      </c>
      <c r="AF10" s="10">
        <f t="shared" si="3"/>
        <v>24</v>
      </c>
      <c r="AG10" s="10">
        <f t="shared" si="3"/>
        <v>25</v>
      </c>
      <c r="AH10" s="10">
        <f t="shared" si="3"/>
        <v>26</v>
      </c>
      <c r="AI10" s="10">
        <f t="shared" si="3"/>
        <v>27</v>
      </c>
      <c r="AJ10" s="10">
        <f t="shared" si="3"/>
        <v>28</v>
      </c>
      <c r="AK10" s="10">
        <f t="shared" si="3"/>
        <v>1</v>
      </c>
      <c r="AL10" s="10">
        <f t="shared" si="3"/>
        <v>2</v>
      </c>
      <c r="AM10" s="10">
        <f t="shared" si="3"/>
        <v>3</v>
      </c>
      <c r="AN10" s="10">
        <f t="shared" si="3"/>
        <v>4</v>
      </c>
      <c r="AO10" s="10">
        <f t="shared" si="3"/>
        <v>5</v>
      </c>
      <c r="AP10" s="10">
        <f t="shared" si="3"/>
        <v>6</v>
      </c>
      <c r="AQ10" s="10">
        <f t="shared" si="3"/>
        <v>7</v>
      </c>
      <c r="AR10" s="10">
        <f t="shared" si="3"/>
        <v>8</v>
      </c>
      <c r="AS10" s="10">
        <f t="shared" si="3"/>
        <v>9</v>
      </c>
      <c r="AT10" s="10">
        <f t="shared" si="3"/>
        <v>10</v>
      </c>
      <c r="AU10" s="10">
        <f t="shared" si="3"/>
        <v>11</v>
      </c>
      <c r="AV10" s="10">
        <f t="shared" si="3"/>
        <v>12</v>
      </c>
      <c r="AW10" s="10">
        <f t="shared" si="3"/>
        <v>13</v>
      </c>
      <c r="AX10" s="10">
        <f t="shared" si="3"/>
        <v>14</v>
      </c>
      <c r="AY10" s="10">
        <f t="shared" si="3"/>
        <v>15</v>
      </c>
      <c r="AZ10" s="10">
        <f t="shared" si="3"/>
        <v>16</v>
      </c>
      <c r="BA10" s="10">
        <f t="shared" si="3"/>
        <v>17</v>
      </c>
      <c r="BB10" s="10">
        <f t="shared" si="3"/>
        <v>18</v>
      </c>
      <c r="BC10" s="10">
        <f t="shared" si="3"/>
        <v>19</v>
      </c>
      <c r="BD10" s="10">
        <f t="shared" si="3"/>
        <v>20</v>
      </c>
      <c r="BE10" s="10">
        <f t="shared" si="3"/>
        <v>21</v>
      </c>
      <c r="BF10" s="10">
        <f t="shared" si="3"/>
        <v>22</v>
      </c>
      <c r="BG10" s="10">
        <f t="shared" si="3"/>
        <v>23</v>
      </c>
      <c r="BH10" s="10">
        <f t="shared" si="3"/>
        <v>24</v>
      </c>
      <c r="BI10" s="10">
        <f t="shared" si="3"/>
        <v>25</v>
      </c>
      <c r="BJ10" s="10">
        <f t="shared" si="3"/>
        <v>26</v>
      </c>
      <c r="BK10" s="10">
        <f t="shared" si="3"/>
        <v>27</v>
      </c>
      <c r="BL10" s="10">
        <f t="shared" si="3"/>
        <v>28</v>
      </c>
      <c r="BM10" s="10">
        <f t="shared" si="3"/>
        <v>29</v>
      </c>
      <c r="BN10" s="10">
        <f t="shared" si="3"/>
        <v>30</v>
      </c>
      <c r="BO10" s="10">
        <f t="shared" si="3"/>
        <v>31</v>
      </c>
    </row>
    <row r="11" spans="1:67" s="2" customFormat="1" ht="12.95" customHeight="1" x14ac:dyDescent="0.2">
      <c r="A11" s="20">
        <v>1</v>
      </c>
      <c r="B11" s="21" t="s">
        <v>54</v>
      </c>
      <c r="C11" s="20"/>
      <c r="D11" s="22"/>
      <c r="E11" s="20"/>
      <c r="F11" s="30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</row>
    <row r="12" spans="1:67" ht="12.95" customHeight="1" x14ac:dyDescent="0.2">
      <c r="A12" s="7" t="s">
        <v>10</v>
      </c>
      <c r="B12" s="11" t="s">
        <v>24</v>
      </c>
      <c r="C12" s="35">
        <v>43503</v>
      </c>
      <c r="D12" s="12">
        <v>30</v>
      </c>
      <c r="E12" s="33">
        <f>IF(B12="","",IF($C$5="OUI",WORKDAY(C12,IF(WEEKDAY(C12,2)&gt;=6,D12,D12-1)),C12+D12-1))</f>
        <v>43544</v>
      </c>
      <c r="F12" s="31"/>
      <c r="G12" s="19">
        <f>C12+F12*(E12-C12)</f>
        <v>43503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">
        <v>11</v>
      </c>
      <c r="B13" s="11" t="s">
        <v>25</v>
      </c>
      <c r="C13" s="35">
        <v>43503</v>
      </c>
      <c r="D13" s="12">
        <v>14</v>
      </c>
      <c r="E13" s="33">
        <f t="shared" ref="E13:E28" si="4">IF(B13="","",IF($C$5="OUI",WORKDAY(C13,IF(WEEKDAY(C13,2)&gt;=6,D13,D13-1)),C13+D13-1))</f>
        <v>43522</v>
      </c>
      <c r="F13" s="31"/>
      <c r="G13" s="19">
        <f t="shared" ref="G13:G28" si="5">C13+F13*(E13-C13)</f>
        <v>43503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">
        <v>12</v>
      </c>
      <c r="B14" s="11" t="s">
        <v>26</v>
      </c>
      <c r="C14" s="35">
        <v>43517</v>
      </c>
      <c r="D14" s="12">
        <v>11</v>
      </c>
      <c r="E14" s="33">
        <f t="shared" si="4"/>
        <v>43531</v>
      </c>
      <c r="F14" s="31"/>
      <c r="G14" s="19">
        <f t="shared" si="5"/>
        <v>43517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">
        <v>13</v>
      </c>
      <c r="B15" s="51" t="s">
        <v>27</v>
      </c>
      <c r="C15" s="35">
        <v>43517</v>
      </c>
      <c r="D15" s="12">
        <v>28</v>
      </c>
      <c r="E15" s="33">
        <f t="shared" si="4"/>
        <v>43556</v>
      </c>
      <c r="F15" s="31">
        <f xml:space="preserve"> 0.4*F16 + 0.3*F19+0.3*F23</f>
        <v>0</v>
      </c>
      <c r="G15" s="19">
        <f t="shared" si="5"/>
        <v>43517</v>
      </c>
    </row>
    <row r="16" spans="1:67" ht="12.95" customHeight="1" x14ac:dyDescent="0.2">
      <c r="A16" s="7" t="s">
        <v>28</v>
      </c>
      <c r="B16" s="11" t="s">
        <v>29</v>
      </c>
      <c r="C16" s="35">
        <f>C15</f>
        <v>43517</v>
      </c>
      <c r="D16" s="12">
        <f>D17+D18</f>
        <v>20</v>
      </c>
      <c r="E16" s="33">
        <f t="shared" si="4"/>
        <v>43544</v>
      </c>
      <c r="F16" s="31">
        <f xml:space="preserve"> 0.5*F17 + 0.5*F18</f>
        <v>0</v>
      </c>
      <c r="G16" s="19">
        <f t="shared" si="5"/>
        <v>43517</v>
      </c>
    </row>
    <row r="17" spans="1:67" x14ac:dyDescent="0.2">
      <c r="A17" s="7" t="s">
        <v>30</v>
      </c>
      <c r="B17" s="11" t="s">
        <v>31</v>
      </c>
      <c r="C17" s="35">
        <f>C16</f>
        <v>43517</v>
      </c>
      <c r="D17" s="12">
        <v>10</v>
      </c>
      <c r="E17" s="33">
        <f t="shared" si="4"/>
        <v>43530</v>
      </c>
      <c r="F17" s="31"/>
      <c r="G17" s="19">
        <f t="shared" si="5"/>
        <v>43517</v>
      </c>
    </row>
    <row r="18" spans="1:67" x14ac:dyDescent="0.2">
      <c r="A18" s="7" t="s">
        <v>32</v>
      </c>
      <c r="B18" s="11" t="s">
        <v>33</v>
      </c>
      <c r="C18" s="35">
        <f>E17+1</f>
        <v>43531</v>
      </c>
      <c r="D18" s="12">
        <v>10</v>
      </c>
      <c r="E18" s="33">
        <f t="shared" si="4"/>
        <v>43544</v>
      </c>
      <c r="F18" s="31"/>
      <c r="G18" s="19">
        <f t="shared" si="5"/>
        <v>43531</v>
      </c>
    </row>
    <row r="19" spans="1:67" x14ac:dyDescent="0.2">
      <c r="A19" s="7" t="s">
        <v>34</v>
      </c>
      <c r="B19" s="11" t="s">
        <v>35</v>
      </c>
      <c r="C19" s="35">
        <f>C15</f>
        <v>43517</v>
      </c>
      <c r="D19" s="12">
        <f>D20+D21+D22</f>
        <v>24</v>
      </c>
      <c r="E19" s="33">
        <f t="shared" si="4"/>
        <v>43550</v>
      </c>
      <c r="F19" s="31">
        <f xml:space="preserve"> 0.4*F20+0.4*F21+0.2*F22</f>
        <v>0</v>
      </c>
      <c r="G19" s="19">
        <f t="shared" si="5"/>
        <v>43517</v>
      </c>
    </row>
    <row r="20" spans="1:67" x14ac:dyDescent="0.2">
      <c r="A20" s="7" t="s">
        <v>36</v>
      </c>
      <c r="B20" s="11" t="s">
        <v>37</v>
      </c>
      <c r="C20" s="35">
        <f>C19</f>
        <v>43517</v>
      </c>
      <c r="D20" s="12">
        <v>10</v>
      </c>
      <c r="E20" s="33">
        <f t="shared" si="4"/>
        <v>43530</v>
      </c>
      <c r="G20" s="19">
        <f t="shared" si="5"/>
        <v>43517</v>
      </c>
    </row>
    <row r="21" spans="1:67" x14ac:dyDescent="0.2">
      <c r="A21" s="7" t="s">
        <v>38</v>
      </c>
      <c r="B21" s="11" t="s">
        <v>39</v>
      </c>
      <c r="C21" s="35">
        <f>E20+1</f>
        <v>43531</v>
      </c>
      <c r="D21" s="12">
        <v>7</v>
      </c>
      <c r="E21" s="33">
        <f t="shared" si="4"/>
        <v>43539</v>
      </c>
      <c r="G21" s="19">
        <f t="shared" si="5"/>
        <v>43531</v>
      </c>
    </row>
    <row r="22" spans="1:67" x14ac:dyDescent="0.2">
      <c r="A22" s="7" t="s">
        <v>40</v>
      </c>
      <c r="B22" s="11" t="s">
        <v>41</v>
      </c>
      <c r="C22" s="35">
        <f>E21+1</f>
        <v>43540</v>
      </c>
      <c r="D22" s="12">
        <v>7</v>
      </c>
      <c r="E22" s="33">
        <f t="shared" si="4"/>
        <v>43550</v>
      </c>
      <c r="G22" s="19">
        <f t="shared" si="5"/>
        <v>43540</v>
      </c>
    </row>
    <row r="23" spans="1:67" x14ac:dyDescent="0.2">
      <c r="A23" s="7" t="s">
        <v>46</v>
      </c>
      <c r="B23" s="11" t="s">
        <v>47</v>
      </c>
      <c r="C23" s="35">
        <f>C15</f>
        <v>43517</v>
      </c>
      <c r="D23" s="12">
        <v>7</v>
      </c>
      <c r="E23" s="33">
        <f t="shared" si="4"/>
        <v>43525</v>
      </c>
      <c r="F23" s="18">
        <f xml:space="preserve"> 0.5*F24+0.5*F25</f>
        <v>0</v>
      </c>
      <c r="G23" s="19">
        <f t="shared" si="5"/>
        <v>43517</v>
      </c>
    </row>
    <row r="24" spans="1:67" x14ac:dyDescent="0.2">
      <c r="A24" s="7" t="s">
        <v>50</v>
      </c>
      <c r="B24" s="11" t="s">
        <v>48</v>
      </c>
      <c r="C24" s="35">
        <f>C23</f>
        <v>43517</v>
      </c>
      <c r="D24" s="12">
        <v>7</v>
      </c>
      <c r="E24" s="33">
        <f t="shared" si="4"/>
        <v>43525</v>
      </c>
      <c r="G24" s="19">
        <f t="shared" si="5"/>
        <v>43517</v>
      </c>
    </row>
    <row r="25" spans="1:67" x14ac:dyDescent="0.2">
      <c r="A25" s="7" t="s">
        <v>51</v>
      </c>
      <c r="B25" s="11" t="s">
        <v>49</v>
      </c>
      <c r="C25" s="35">
        <f>C24</f>
        <v>43517</v>
      </c>
      <c r="D25" s="12">
        <v>7</v>
      </c>
      <c r="E25" s="33">
        <f t="shared" si="4"/>
        <v>43525</v>
      </c>
      <c r="G25" s="19">
        <f t="shared" si="5"/>
        <v>43517</v>
      </c>
    </row>
    <row r="26" spans="1:67" x14ac:dyDescent="0.2">
      <c r="A26" s="7" t="s">
        <v>14</v>
      </c>
      <c r="B26" s="51" t="s">
        <v>42</v>
      </c>
      <c r="C26" s="35">
        <f>E15+1</f>
        <v>43557</v>
      </c>
      <c r="D26" s="12">
        <v>14</v>
      </c>
      <c r="E26" s="33">
        <f t="shared" si="4"/>
        <v>43574</v>
      </c>
      <c r="F26" s="18">
        <f xml:space="preserve"> 0.5*F27+0.5*F28</f>
        <v>0</v>
      </c>
      <c r="G26" s="19">
        <f t="shared" si="5"/>
        <v>43557</v>
      </c>
    </row>
    <row r="27" spans="1:67" x14ac:dyDescent="0.2">
      <c r="A27" s="7" t="s">
        <v>43</v>
      </c>
      <c r="B27" s="11" t="s">
        <v>33</v>
      </c>
      <c r="C27" s="35">
        <f>C26</f>
        <v>43557</v>
      </c>
      <c r="D27" s="12">
        <v>7</v>
      </c>
      <c r="E27" s="33">
        <f t="shared" si="4"/>
        <v>43565</v>
      </c>
      <c r="G27" s="19">
        <f t="shared" si="5"/>
        <v>43557</v>
      </c>
    </row>
    <row r="28" spans="1:67" x14ac:dyDescent="0.2">
      <c r="A28" s="7" t="s">
        <v>44</v>
      </c>
      <c r="B28" s="11" t="s">
        <v>45</v>
      </c>
      <c r="C28" s="35">
        <f>E27+1</f>
        <v>43566</v>
      </c>
      <c r="D28" s="12">
        <v>7</v>
      </c>
      <c r="E28" s="33">
        <f t="shared" si="4"/>
        <v>43574</v>
      </c>
      <c r="G28" s="19">
        <f t="shared" si="5"/>
        <v>43566</v>
      </c>
    </row>
    <row r="29" spans="1:67" x14ac:dyDescent="0.2">
      <c r="E29" s="33" t="str">
        <f t="shared" ref="E29:E56" si="6">IF(B29="","",IF($C$5="OUI",WORKDAY(C29,IF(WEEKDAY(C29,2)&gt;=6,D29,D29-1)),C29+D29-1))</f>
        <v/>
      </c>
    </row>
    <row r="30" spans="1:67" x14ac:dyDescent="0.2">
      <c r="A30" s="20">
        <v>1</v>
      </c>
      <c r="B30" s="21" t="s">
        <v>52</v>
      </c>
      <c r="C30" s="20"/>
      <c r="D30" s="22"/>
      <c r="E30" s="20"/>
      <c r="F30" s="30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</row>
    <row r="31" spans="1:67" x14ac:dyDescent="0.2">
      <c r="A31" s="7" t="s">
        <v>10</v>
      </c>
      <c r="B31" s="11" t="s">
        <v>53</v>
      </c>
      <c r="C31" s="35">
        <v>43496</v>
      </c>
      <c r="D31" s="12">
        <v>14</v>
      </c>
      <c r="E31" s="33">
        <f>IF(B31="","",IF($C$5="OUI",WORKDAY(C31,IF(WEEKDAY(C31,2)&gt;=6,D31,D31-1)),C31+D31-1))</f>
        <v>43515</v>
      </c>
      <c r="F31" s="31">
        <v>0.5</v>
      </c>
      <c r="G31" s="19">
        <f t="shared" ref="G31:G34" si="7">C31+F31*(E31-C31)</f>
        <v>43505.5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1:67" x14ac:dyDescent="0.2">
      <c r="A32" s="7" t="s">
        <v>11</v>
      </c>
      <c r="B32" s="11" t="s">
        <v>55</v>
      </c>
      <c r="C32" s="35">
        <v>43496</v>
      </c>
      <c r="D32" s="12">
        <v>14</v>
      </c>
      <c r="E32" s="33">
        <f t="shared" ref="E32:E34" si="8">IF(B32="","",IF($C$5="OUI",WORKDAY(C32,IF(WEEKDAY(C32,2)&gt;=6,D32,D32-1)),C32+D32-1))</f>
        <v>43515</v>
      </c>
      <c r="F32" s="31">
        <v>0.8</v>
      </c>
      <c r="G32" s="19">
        <f t="shared" si="7"/>
        <v>43511.199999999997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1:67" x14ac:dyDescent="0.2">
      <c r="A33" s="7" t="s">
        <v>12</v>
      </c>
      <c r="B33" s="11" t="s">
        <v>59</v>
      </c>
      <c r="C33" s="35">
        <v>43496</v>
      </c>
      <c r="D33" s="12">
        <v>14</v>
      </c>
      <c r="E33" s="33">
        <f t="shared" si="8"/>
        <v>43515</v>
      </c>
      <c r="F33" s="31">
        <v>0.15</v>
      </c>
      <c r="G33" s="19">
        <f t="shared" si="7"/>
        <v>43498.85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</row>
    <row r="34" spans="1:67" x14ac:dyDescent="0.2">
      <c r="A34" s="7" t="s">
        <v>13</v>
      </c>
      <c r="B34" s="11" t="s">
        <v>61</v>
      </c>
      <c r="C34" s="35">
        <v>43510</v>
      </c>
      <c r="D34" s="12">
        <v>14</v>
      </c>
      <c r="E34" s="33">
        <f t="shared" si="8"/>
        <v>43529</v>
      </c>
      <c r="F34" s="31"/>
      <c r="G34" s="19">
        <f t="shared" si="7"/>
        <v>43510</v>
      </c>
    </row>
    <row r="35" spans="1:67" x14ac:dyDescent="0.2">
      <c r="E35" s="33" t="str">
        <f t="shared" si="6"/>
        <v/>
      </c>
    </row>
    <row r="36" spans="1:67" x14ac:dyDescent="0.2">
      <c r="A36" s="20">
        <v>1</v>
      </c>
      <c r="B36" s="21" t="s">
        <v>56</v>
      </c>
      <c r="C36" s="20"/>
      <c r="D36" s="22"/>
      <c r="E36" s="20"/>
      <c r="F36" s="30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</row>
    <row r="37" spans="1:67" x14ac:dyDescent="0.2">
      <c r="A37" s="7" t="s">
        <v>10</v>
      </c>
      <c r="B37" s="11" t="s">
        <v>57</v>
      </c>
      <c r="C37" s="35">
        <v>43517</v>
      </c>
      <c r="D37" s="12">
        <v>21</v>
      </c>
      <c r="E37" s="33">
        <f>IF(B37="","",IF($C$5="OUI",WORKDAY(C37,IF(WEEKDAY(C37,2)&gt;=6,D37,D37-1)),C37+D37-1))</f>
        <v>43545</v>
      </c>
      <c r="F37" s="31">
        <v>0.2</v>
      </c>
      <c r="G37" s="19">
        <f t="shared" ref="G37:G39" si="9">C37+F37*(E37-C37)</f>
        <v>43522.6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</row>
    <row r="38" spans="1:67" x14ac:dyDescent="0.2">
      <c r="A38" s="7" t="s">
        <v>11</v>
      </c>
      <c r="B38" s="11" t="s">
        <v>58</v>
      </c>
      <c r="C38" s="35">
        <f>E37+1</f>
        <v>43546</v>
      </c>
      <c r="D38" s="12">
        <v>14</v>
      </c>
      <c r="E38" s="33">
        <f t="shared" ref="E38:E39" si="10">IF(B38="","",IF($C$5="OUI",WORKDAY(C38,IF(WEEKDAY(C38,2)&gt;=6,D38,D38-1)),C38+D38-1))</f>
        <v>43565</v>
      </c>
      <c r="F38" s="31"/>
      <c r="G38" s="19">
        <f t="shared" si="9"/>
        <v>43546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</row>
    <row r="39" spans="1:67" x14ac:dyDescent="0.2">
      <c r="A39" s="7" t="s">
        <v>12</v>
      </c>
      <c r="B39" s="11" t="s">
        <v>60</v>
      </c>
      <c r="C39" s="35">
        <f>E38+1</f>
        <v>43566</v>
      </c>
      <c r="D39" s="12">
        <v>7</v>
      </c>
      <c r="E39" s="33">
        <f t="shared" si="10"/>
        <v>43574</v>
      </c>
      <c r="F39" s="31"/>
      <c r="G39" s="19">
        <f t="shared" si="9"/>
        <v>43566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</row>
    <row r="40" spans="1:67" x14ac:dyDescent="0.2">
      <c r="E40" s="33" t="str">
        <f t="shared" si="6"/>
        <v/>
      </c>
    </row>
    <row r="41" spans="1:67" x14ac:dyDescent="0.2">
      <c r="E41" s="33" t="str">
        <f t="shared" si="6"/>
        <v/>
      </c>
    </row>
    <row r="42" spans="1:67" x14ac:dyDescent="0.2">
      <c r="E42" s="33" t="str">
        <f t="shared" si="6"/>
        <v/>
      </c>
    </row>
    <row r="43" spans="1:67" x14ac:dyDescent="0.2">
      <c r="E43" s="33" t="str">
        <f t="shared" si="6"/>
        <v/>
      </c>
    </row>
    <row r="44" spans="1:67" x14ac:dyDescent="0.2">
      <c r="E44" s="33" t="str">
        <f t="shared" si="6"/>
        <v/>
      </c>
    </row>
    <row r="45" spans="1:67" x14ac:dyDescent="0.2">
      <c r="E45" s="33" t="str">
        <f t="shared" si="6"/>
        <v/>
      </c>
    </row>
    <row r="46" spans="1:67" x14ac:dyDescent="0.2">
      <c r="E46" s="33" t="str">
        <f t="shared" si="6"/>
        <v/>
      </c>
    </row>
    <row r="47" spans="1:67" x14ac:dyDescent="0.2">
      <c r="E47" s="33" t="str">
        <f t="shared" si="6"/>
        <v/>
      </c>
    </row>
    <row r="48" spans="1:67" x14ac:dyDescent="0.2">
      <c r="E48" s="33" t="str">
        <f t="shared" si="6"/>
        <v/>
      </c>
    </row>
    <row r="49" spans="5:5" x14ac:dyDescent="0.2">
      <c r="E49" s="33" t="str">
        <f t="shared" si="6"/>
        <v/>
      </c>
    </row>
    <row r="50" spans="5:5" x14ac:dyDescent="0.2">
      <c r="E50" s="33" t="str">
        <f t="shared" si="6"/>
        <v/>
      </c>
    </row>
    <row r="51" spans="5:5" x14ac:dyDescent="0.2">
      <c r="E51" s="33" t="str">
        <f t="shared" si="6"/>
        <v/>
      </c>
    </row>
    <row r="52" spans="5:5" x14ac:dyDescent="0.2">
      <c r="E52" s="33" t="str">
        <f t="shared" si="6"/>
        <v/>
      </c>
    </row>
    <row r="53" spans="5:5" x14ac:dyDescent="0.2">
      <c r="E53" s="33" t="str">
        <f t="shared" si="6"/>
        <v/>
      </c>
    </row>
    <row r="54" spans="5:5" x14ac:dyDescent="0.2">
      <c r="E54" s="33" t="str">
        <f t="shared" si="6"/>
        <v/>
      </c>
    </row>
    <row r="55" spans="5:5" x14ac:dyDescent="0.2">
      <c r="E55" s="33" t="str">
        <f t="shared" si="6"/>
        <v/>
      </c>
    </row>
    <row r="56" spans="5:5" x14ac:dyDescent="0.2">
      <c r="E56" s="33" t="str">
        <f t="shared" si="6"/>
        <v/>
      </c>
    </row>
    <row r="57" spans="5:5" x14ac:dyDescent="0.2">
      <c r="E57" s="33" t="str">
        <f t="shared" ref="E57:E79" si="11">IF(B57="","",IF($C$5="OUI",WORKDAY(C57,IF(WEEKDAY(C57,2)&gt;=6,D57,D57-1)),C57+D57-1))</f>
        <v/>
      </c>
    </row>
    <row r="58" spans="5:5" x14ac:dyDescent="0.2">
      <c r="E58" s="33" t="str">
        <f t="shared" si="11"/>
        <v/>
      </c>
    </row>
    <row r="59" spans="5:5" x14ac:dyDescent="0.2">
      <c r="E59" s="33" t="str">
        <f t="shared" si="11"/>
        <v/>
      </c>
    </row>
    <row r="60" spans="5:5" x14ac:dyDescent="0.2">
      <c r="E60" s="33" t="str">
        <f t="shared" si="11"/>
        <v/>
      </c>
    </row>
    <row r="61" spans="5:5" x14ac:dyDescent="0.2">
      <c r="E61" s="33" t="str">
        <f t="shared" si="11"/>
        <v/>
      </c>
    </row>
    <row r="62" spans="5:5" x14ac:dyDescent="0.2">
      <c r="E62" s="33" t="str">
        <f t="shared" si="11"/>
        <v/>
      </c>
    </row>
    <row r="63" spans="5:5" x14ac:dyDescent="0.2">
      <c r="E63" s="33" t="str">
        <f t="shared" si="11"/>
        <v/>
      </c>
    </row>
    <row r="64" spans="5:5" x14ac:dyDescent="0.2">
      <c r="E64" s="33" t="str">
        <f t="shared" si="11"/>
        <v/>
      </c>
    </row>
    <row r="65" spans="5:5" x14ac:dyDescent="0.2">
      <c r="E65" s="33" t="str">
        <f t="shared" si="11"/>
        <v/>
      </c>
    </row>
    <row r="66" spans="5:5" x14ac:dyDescent="0.2">
      <c r="E66" s="33" t="str">
        <f t="shared" si="11"/>
        <v/>
      </c>
    </row>
    <row r="67" spans="5:5" x14ac:dyDescent="0.2">
      <c r="E67" s="33" t="str">
        <f t="shared" si="11"/>
        <v/>
      </c>
    </row>
    <row r="68" spans="5:5" x14ac:dyDescent="0.2">
      <c r="E68" s="33" t="str">
        <f t="shared" si="11"/>
        <v/>
      </c>
    </row>
    <row r="69" spans="5:5" x14ac:dyDescent="0.2">
      <c r="E69" s="33" t="str">
        <f t="shared" si="11"/>
        <v/>
      </c>
    </row>
    <row r="70" spans="5:5" x14ac:dyDescent="0.2">
      <c r="E70" s="33" t="str">
        <f t="shared" si="11"/>
        <v/>
      </c>
    </row>
    <row r="71" spans="5:5" x14ac:dyDescent="0.2">
      <c r="E71" s="33" t="str">
        <f t="shared" si="11"/>
        <v/>
      </c>
    </row>
    <row r="72" spans="5:5" x14ac:dyDescent="0.2">
      <c r="E72" s="33" t="str">
        <f t="shared" si="11"/>
        <v/>
      </c>
    </row>
    <row r="73" spans="5:5" x14ac:dyDescent="0.2">
      <c r="E73" s="33" t="str">
        <f t="shared" si="11"/>
        <v/>
      </c>
    </row>
    <row r="74" spans="5:5" x14ac:dyDescent="0.2">
      <c r="E74" s="33" t="str">
        <f t="shared" si="11"/>
        <v/>
      </c>
    </row>
    <row r="75" spans="5:5" x14ac:dyDescent="0.2">
      <c r="E75" s="33" t="str">
        <f t="shared" si="11"/>
        <v/>
      </c>
    </row>
    <row r="76" spans="5:5" x14ac:dyDescent="0.2">
      <c r="E76" s="33" t="str">
        <f t="shared" si="11"/>
        <v/>
      </c>
    </row>
    <row r="77" spans="5:5" x14ac:dyDescent="0.2">
      <c r="E77" s="33" t="str">
        <f t="shared" si="11"/>
        <v/>
      </c>
    </row>
    <row r="78" spans="5:5" x14ac:dyDescent="0.2">
      <c r="E78" s="33" t="str">
        <f t="shared" si="11"/>
        <v/>
      </c>
    </row>
    <row r="79" spans="5:5" x14ac:dyDescent="0.2">
      <c r="E79" s="33" t="str">
        <f t="shared" si="11"/>
        <v/>
      </c>
    </row>
  </sheetData>
  <mergeCells count="14">
    <mergeCell ref="F9:F10"/>
    <mergeCell ref="A5:B5"/>
    <mergeCell ref="A6:B6"/>
    <mergeCell ref="A7:E7"/>
    <mergeCell ref="B9:B10"/>
    <mergeCell ref="C9:C10"/>
    <mergeCell ref="D9:D10"/>
    <mergeCell ref="E9:E10"/>
    <mergeCell ref="A4:B4"/>
    <mergeCell ref="A1:E1"/>
    <mergeCell ref="A2:B2"/>
    <mergeCell ref="C2:E2"/>
    <mergeCell ref="A3:B3"/>
    <mergeCell ref="C3:E3"/>
  </mergeCells>
  <conditionalFormatting sqref="H8:BO8">
    <cfRule type="expression" dxfId="8" priority="21">
      <formula>H8&lt;&gt;""</formula>
    </cfRule>
  </conditionalFormatting>
  <conditionalFormatting sqref="I7:BO7">
    <cfRule type="expression" dxfId="7" priority="20">
      <formula>I10&lt;&gt;1</formula>
    </cfRule>
  </conditionalFormatting>
  <conditionalFormatting sqref="I7:BO10">
    <cfRule type="expression" dxfId="6" priority="19">
      <formula>I$10=1</formula>
    </cfRule>
  </conditionalFormatting>
  <conditionalFormatting sqref="F11:F82">
    <cfRule type="expression" dxfId="5" priority="18">
      <formula>$B11&lt;&gt;""</formula>
    </cfRule>
  </conditionalFormatting>
  <conditionalFormatting sqref="H7:BO79">
    <cfRule type="expression" dxfId="4" priority="17">
      <formula>AND(H$7=$G$2,$B7&lt;&gt;"")</formula>
    </cfRule>
  </conditionalFormatting>
  <conditionalFormatting sqref="H12:BO29 H31:BO35 H37:BO79">
    <cfRule type="expression" dxfId="3" priority="13" stopIfTrue="1">
      <formula>$B12=""</formula>
    </cfRule>
    <cfRule type="expression" dxfId="2" priority="14">
      <formula>AND(H$7&gt;=$C12,H$7&lt;=$E12,H$7&lt;=$G12,$F12&gt;0)</formula>
    </cfRule>
    <cfRule type="expression" dxfId="1" priority="15">
      <formula>AND(H$7&gt;=$C12,H$7&lt;=$E12,H$7&gt;=$G12,H$7&gt;=TODAY())</formula>
    </cfRule>
    <cfRule type="expression" dxfId="0" priority="16">
      <formula>AND(H$7&gt;=$C12,H$7&lt;=$E12,H$7&gt;=$G12)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62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Table</vt:lpstr>
      <vt:lpstr>Modele</vt:lpstr>
      <vt:lpstr>ouinon</vt:lpstr>
      <vt:lpstr>semaine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Mouma</dc:creator>
  <cp:lastModifiedBy>1629045</cp:lastModifiedBy>
  <cp:lastPrinted>2013-05-30T16:14:13Z</cp:lastPrinted>
  <dcterms:created xsi:type="dcterms:W3CDTF">2013-05-27T13:57:34Z</dcterms:created>
  <dcterms:modified xsi:type="dcterms:W3CDTF">2019-01-31T17:25:26Z</dcterms:modified>
</cp:coreProperties>
</file>