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ri\Desktop\"/>
    </mc:Choice>
  </mc:AlternateContent>
  <xr:revisionPtr revIDLastSave="0" documentId="8_{32906D55-AB02-4454-8B25-641518B9BD9D}" xr6:coauthVersionLast="47" xr6:coauthVersionMax="47" xr10:uidLastSave="{00000000-0000-0000-0000-000000000000}"/>
  <bookViews>
    <workbookView xWindow="-110" yWindow="-110" windowWidth="19420" windowHeight="11020" activeTab="1" xr2:uid="{F296FC78-B4C0-4014-88E4-90E80BE881BF}"/>
  </bookViews>
  <sheets>
    <sheet name="Anova 2" sheetId="1" r:id="rId1"/>
    <sheet name="Anova-Data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F31" i="1"/>
  <c r="F30" i="1"/>
  <c r="F27" i="1"/>
  <c r="F24" i="1"/>
  <c r="N15" i="1"/>
  <c r="N13" i="1"/>
  <c r="N12" i="1"/>
  <c r="G7" i="1"/>
  <c r="F12" i="1" s="1"/>
  <c r="I6" i="1"/>
  <c r="L15" i="1" s="1"/>
  <c r="H6" i="1"/>
  <c r="K16" i="1" s="1"/>
  <c r="G6" i="1"/>
  <c r="N14" i="1" s="1"/>
  <c r="G12" i="1" l="1"/>
  <c r="F18" i="1" s="1"/>
  <c r="F34" i="1" s="1"/>
  <c r="F13" i="1"/>
  <c r="P13" i="1"/>
  <c r="O14" i="1"/>
  <c r="L16" i="1"/>
  <c r="H12" i="1"/>
  <c r="G13" i="1"/>
  <c r="F14" i="1"/>
  <c r="P14" i="1"/>
  <c r="O15" i="1"/>
  <c r="N16" i="1"/>
  <c r="H13" i="1"/>
  <c r="G14" i="1"/>
  <c r="F15" i="1"/>
  <c r="P15" i="1"/>
  <c r="O16" i="1"/>
  <c r="K12" i="1"/>
  <c r="J13" i="1"/>
  <c r="H14" i="1"/>
  <c r="G15" i="1"/>
  <c r="F16" i="1"/>
  <c r="P16" i="1"/>
  <c r="J12" i="1"/>
  <c r="L12" i="1"/>
  <c r="J14" i="1"/>
  <c r="H15" i="1"/>
  <c r="G16" i="1"/>
  <c r="L13" i="1"/>
  <c r="K14" i="1"/>
  <c r="J15" i="1"/>
  <c r="H16" i="1"/>
  <c r="K13" i="1"/>
  <c r="O12" i="1"/>
  <c r="F20" i="1" s="1"/>
  <c r="F36" i="1" s="1"/>
  <c r="L14" i="1"/>
  <c r="K15" i="1"/>
  <c r="J16" i="1"/>
  <c r="P12" i="1"/>
  <c r="O13" i="1"/>
  <c r="F19" i="1" l="1"/>
  <c r="F35" i="1" s="1"/>
  <c r="F38" i="1" s="1"/>
  <c r="F40" i="1" s="1"/>
  <c r="F42" i="1" s="1"/>
</calcChain>
</file>

<file path=xl/sharedStrings.xml><?xml version="1.0" encoding="utf-8"?>
<sst xmlns="http://schemas.openxmlformats.org/spreadsheetml/2006/main" count="63" uniqueCount="48">
  <si>
    <t>XYZ</t>
  </si>
  <si>
    <t>ABC</t>
  </si>
  <si>
    <t>WXY</t>
  </si>
  <si>
    <t>G1</t>
  </si>
  <si>
    <t>G2</t>
  </si>
  <si>
    <t>G3</t>
  </si>
  <si>
    <t>Ho : M1=M2=M3</t>
  </si>
  <si>
    <t>H1 : M1=! M2=! M3</t>
  </si>
  <si>
    <t>Mean</t>
  </si>
  <si>
    <t>Grand Mean</t>
  </si>
  <si>
    <t>(Avg of full table)</t>
  </si>
  <si>
    <t>Sum of squares of total</t>
  </si>
  <si>
    <t>Sum of squares of between</t>
  </si>
  <si>
    <t>Sum of squares of within</t>
  </si>
  <si>
    <t>SST</t>
  </si>
  <si>
    <t>SSB</t>
  </si>
  <si>
    <t>SSW</t>
  </si>
  <si>
    <t>SST -sum of (differnce of every value to the grand mean)^2</t>
  </si>
  <si>
    <t>SSB - sum of (differnce of group means by grandmean)^2</t>
  </si>
  <si>
    <t>SSW - sum of (differnce of group values by group mean)^2</t>
  </si>
  <si>
    <t>Degree of freedom SST</t>
  </si>
  <si>
    <t>n-1</t>
  </si>
  <si>
    <t>Degree of freedom SSB</t>
  </si>
  <si>
    <t>3 groups-1</t>
  </si>
  <si>
    <t>Degree of freedom SSW</t>
  </si>
  <si>
    <t>Sum(group n value -1)</t>
  </si>
  <si>
    <t>MEAN Square</t>
  </si>
  <si>
    <t>F</t>
  </si>
  <si>
    <t>between variance/within variance</t>
  </si>
  <si>
    <t>P value</t>
  </si>
  <si>
    <t>Result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</si>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</sst>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16" fontId="1" fillId="0" borderId="0" xfId="0" applyNumberFormat="1" applyFont="1"/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6DAB-4C3B-4AFF-92F6-BCFD5C196D01}">
  <dimension ref="A2:P44"/>
  <sheetViews>
    <sheetView showGridLines="0" topLeftCell="A4" zoomScale="115" zoomScaleNormal="115" workbookViewId="0">
      <selection activeCell="F3" sqref="F3:G4"/>
    </sheetView>
  </sheetViews>
  <sheetFormatPr defaultRowHeight="14.5" x14ac:dyDescent="0.35"/>
  <cols>
    <col min="1" max="1" width="13.81640625" bestFit="1" customWidth="1"/>
    <col min="6" max="6" width="14.90625" customWidth="1"/>
    <col min="7" max="7" width="9.90625" customWidth="1"/>
    <col min="9" max="9" width="11.36328125" customWidth="1"/>
    <col min="10" max="10" width="10.08984375" customWidth="1"/>
  </cols>
  <sheetData>
    <row r="2" spans="1:16" x14ac:dyDescent="0.35">
      <c r="B2" s="1" t="s">
        <v>0</v>
      </c>
      <c r="C2" s="1" t="s">
        <v>1</v>
      </c>
      <c r="D2" s="1" t="s">
        <v>2</v>
      </c>
    </row>
    <row r="3" spans="1:16" x14ac:dyDescent="0.35">
      <c r="B3" s="2" t="s">
        <v>3</v>
      </c>
      <c r="C3" s="2" t="s">
        <v>4</v>
      </c>
      <c r="D3" s="2" t="s">
        <v>5</v>
      </c>
      <c r="F3" s="3" t="s">
        <v>6</v>
      </c>
      <c r="G3" s="3"/>
    </row>
    <row r="4" spans="1:16" x14ac:dyDescent="0.35">
      <c r="B4" s="4">
        <v>94</v>
      </c>
      <c r="C4" s="4">
        <v>63</v>
      </c>
      <c r="D4" s="4">
        <v>33</v>
      </c>
      <c r="F4" s="3" t="s">
        <v>7</v>
      </c>
      <c r="G4" s="3"/>
    </row>
    <row r="5" spans="1:16" x14ac:dyDescent="0.35">
      <c r="B5" s="4">
        <v>29</v>
      </c>
      <c r="C5" s="4">
        <v>23</v>
      </c>
      <c r="D5" s="4">
        <v>33</v>
      </c>
    </row>
    <row r="6" spans="1:16" x14ac:dyDescent="0.35">
      <c r="B6" s="4">
        <v>40</v>
      </c>
      <c r="C6" s="4">
        <v>81</v>
      </c>
      <c r="D6" s="4">
        <v>59</v>
      </c>
      <c r="F6" s="5" t="s">
        <v>8</v>
      </c>
      <c r="G6">
        <f>AVERAGE(B4:B8)</f>
        <v>59</v>
      </c>
      <c r="H6">
        <f t="shared" ref="H6:I6" si="0">AVERAGE(C4:C8)</f>
        <v>56.8</v>
      </c>
      <c r="I6">
        <f t="shared" si="0"/>
        <v>45</v>
      </c>
    </row>
    <row r="7" spans="1:16" x14ac:dyDescent="0.35">
      <c r="B7" s="4">
        <v>52</v>
      </c>
      <c r="C7" s="4">
        <v>54</v>
      </c>
      <c r="D7" s="4">
        <v>24</v>
      </c>
      <c r="F7" s="5" t="s">
        <v>9</v>
      </c>
      <c r="G7">
        <f>AVERAGE(B4:D8)</f>
        <v>53.6</v>
      </c>
    </row>
    <row r="8" spans="1:16" x14ac:dyDescent="0.35">
      <c r="B8" s="4">
        <v>80</v>
      </c>
      <c r="C8" s="4">
        <v>63</v>
      </c>
      <c r="D8" s="4">
        <v>76</v>
      </c>
      <c r="F8" s="5" t="s">
        <v>10</v>
      </c>
    </row>
    <row r="10" spans="1:16" x14ac:dyDescent="0.35">
      <c r="F10" s="5" t="s">
        <v>11</v>
      </c>
      <c r="J10" s="5" t="s">
        <v>12</v>
      </c>
      <c r="N10" s="5" t="s">
        <v>13</v>
      </c>
    </row>
    <row r="11" spans="1:16" x14ac:dyDescent="0.35">
      <c r="F11" s="2" t="s">
        <v>14</v>
      </c>
      <c r="J11" s="2" t="s">
        <v>15</v>
      </c>
      <c r="N11" s="2" t="s">
        <v>16</v>
      </c>
    </row>
    <row r="12" spans="1:16" x14ac:dyDescent="0.35">
      <c r="F12">
        <f>(B4-$G$7)^2</f>
        <v>1632.1599999999999</v>
      </c>
      <c r="G12">
        <f>(C4-$G$7)^2</f>
        <v>88.359999999999971</v>
      </c>
      <c r="H12">
        <f>(D4-$G$7)^2</f>
        <v>424.36000000000007</v>
      </c>
      <c r="J12">
        <f>($G$6-$G$7)^2</f>
        <v>29.159999999999986</v>
      </c>
      <c r="K12">
        <f>($H$6-$G$7)^2</f>
        <v>10.239999999999974</v>
      </c>
      <c r="L12">
        <f>($I$6-$G$7)^2</f>
        <v>73.960000000000022</v>
      </c>
      <c r="N12">
        <f>(B4-$G$6)^2</f>
        <v>1225</v>
      </c>
      <c r="O12">
        <f>(C4-$H$6)^2</f>
        <v>38.440000000000033</v>
      </c>
      <c r="P12">
        <f>(D4-$I$6)^2</f>
        <v>144</v>
      </c>
    </row>
    <row r="13" spans="1:16" x14ac:dyDescent="0.35">
      <c r="F13">
        <f>(B5-$G$7)^2</f>
        <v>605.16000000000008</v>
      </c>
      <c r="G13">
        <f t="shared" ref="G13:H16" si="1">(C5-$G$7)^2</f>
        <v>936.36000000000013</v>
      </c>
      <c r="H13">
        <f t="shared" si="1"/>
        <v>424.36000000000007</v>
      </c>
      <c r="J13">
        <f t="shared" ref="J13:J16" si="2">($G$6-$G$7)^2</f>
        <v>29.159999999999986</v>
      </c>
      <c r="K13">
        <f t="shared" ref="K13:K16" si="3">($H$6-$G$7)^2</f>
        <v>10.239999999999974</v>
      </c>
      <c r="L13">
        <f t="shared" ref="L13:L16" si="4">($I$6-$G$7)^2</f>
        <v>73.960000000000022</v>
      </c>
      <c r="N13">
        <f t="shared" ref="N13:N16" si="5">(B5-$G$6)^2</f>
        <v>900</v>
      </c>
      <c r="O13">
        <f t="shared" ref="O13:O16" si="6">(C5-$H$6)^2</f>
        <v>1142.4399999999998</v>
      </c>
      <c r="P13">
        <f t="shared" ref="P13:P16" si="7">(D5-$I$6)^2</f>
        <v>144</v>
      </c>
    </row>
    <row r="14" spans="1:16" x14ac:dyDescent="0.35">
      <c r="A14" s="6"/>
      <c r="B14" s="6"/>
      <c r="F14">
        <f t="shared" ref="F14:F16" si="8">(B6-$G$7)^2</f>
        <v>184.96000000000004</v>
      </c>
      <c r="G14">
        <f>(C6-$G$7)^2</f>
        <v>750.75999999999988</v>
      </c>
      <c r="H14">
        <f t="shared" si="1"/>
        <v>29.159999999999986</v>
      </c>
      <c r="J14">
        <f t="shared" si="2"/>
        <v>29.159999999999986</v>
      </c>
      <c r="K14">
        <f t="shared" si="3"/>
        <v>10.239999999999974</v>
      </c>
      <c r="L14">
        <f t="shared" si="4"/>
        <v>73.960000000000022</v>
      </c>
      <c r="N14">
        <f t="shared" si="5"/>
        <v>361</v>
      </c>
      <c r="O14">
        <f t="shared" si="6"/>
        <v>585.6400000000001</v>
      </c>
      <c r="P14">
        <f t="shared" si="7"/>
        <v>196</v>
      </c>
    </row>
    <row r="15" spans="1:16" x14ac:dyDescent="0.35">
      <c r="A15" s="6"/>
      <c r="B15" s="6"/>
      <c r="F15">
        <f t="shared" si="8"/>
        <v>2.5600000000000045</v>
      </c>
      <c r="G15">
        <f>(C7-$G$7)^2</f>
        <v>0.15999999999999887</v>
      </c>
      <c r="H15">
        <f t="shared" si="1"/>
        <v>876.16000000000008</v>
      </c>
      <c r="J15">
        <f t="shared" si="2"/>
        <v>29.159999999999986</v>
      </c>
      <c r="K15">
        <f t="shared" si="3"/>
        <v>10.239999999999974</v>
      </c>
      <c r="L15">
        <f t="shared" si="4"/>
        <v>73.960000000000022</v>
      </c>
      <c r="N15">
        <f t="shared" si="5"/>
        <v>49</v>
      </c>
      <c r="O15">
        <f t="shared" si="6"/>
        <v>7.8399999999999839</v>
      </c>
      <c r="P15">
        <f t="shared" si="7"/>
        <v>441</v>
      </c>
    </row>
    <row r="16" spans="1:16" x14ac:dyDescent="0.35">
      <c r="F16">
        <f t="shared" si="8"/>
        <v>696.95999999999992</v>
      </c>
      <c r="G16">
        <f t="shared" si="1"/>
        <v>88.359999999999971</v>
      </c>
      <c r="H16">
        <f>(D8-$G$7)^2</f>
        <v>501.75999999999993</v>
      </c>
      <c r="J16">
        <f t="shared" si="2"/>
        <v>29.159999999999986</v>
      </c>
      <c r="K16">
        <f t="shared" si="3"/>
        <v>10.239999999999974</v>
      </c>
      <c r="L16">
        <f t="shared" si="4"/>
        <v>73.960000000000022</v>
      </c>
      <c r="N16">
        <f t="shared" si="5"/>
        <v>441</v>
      </c>
      <c r="O16">
        <f t="shared" si="6"/>
        <v>38.440000000000033</v>
      </c>
      <c r="P16">
        <f t="shared" si="7"/>
        <v>961</v>
      </c>
    </row>
    <row r="18" spans="6:11" x14ac:dyDescent="0.35">
      <c r="F18" s="4">
        <f>SUM(F12:H16)</f>
        <v>7241.6</v>
      </c>
      <c r="G18" s="3" t="s">
        <v>17</v>
      </c>
      <c r="H18" s="3"/>
      <c r="I18" s="3"/>
      <c r="J18" s="3"/>
      <c r="K18" s="3"/>
    </row>
    <row r="19" spans="6:11" x14ac:dyDescent="0.35">
      <c r="F19" s="4">
        <f>SUM(J12:L16)</f>
        <v>566.79999999999984</v>
      </c>
      <c r="G19" s="5" t="s">
        <v>18</v>
      </c>
      <c r="H19" s="5"/>
      <c r="I19" s="5"/>
      <c r="J19" s="5"/>
      <c r="K19" s="5"/>
    </row>
    <row r="20" spans="6:11" x14ac:dyDescent="0.35">
      <c r="F20" s="4">
        <f>SUM(N12:P16)</f>
        <v>6674.8</v>
      </c>
      <c r="G20" s="5" t="s">
        <v>19</v>
      </c>
      <c r="H20" s="5"/>
      <c r="I20" s="5"/>
      <c r="J20" s="5"/>
      <c r="K20" s="5"/>
    </row>
    <row r="21" spans="6:11" x14ac:dyDescent="0.35">
      <c r="F21" s="4"/>
      <c r="G21" s="5"/>
      <c r="H21" s="7"/>
      <c r="I21" s="5"/>
      <c r="J21" s="5"/>
      <c r="K21" s="5"/>
    </row>
    <row r="22" spans="6:11" x14ac:dyDescent="0.35">
      <c r="F22" s="4"/>
      <c r="G22" s="5"/>
      <c r="H22" s="5"/>
      <c r="I22" s="5"/>
      <c r="J22" s="5"/>
      <c r="K22" s="5"/>
    </row>
    <row r="23" spans="6:11" x14ac:dyDescent="0.35">
      <c r="F23" s="4"/>
      <c r="G23" s="5" t="s">
        <v>20</v>
      </c>
      <c r="H23" s="5"/>
      <c r="I23" s="5"/>
      <c r="J23" s="5"/>
      <c r="K23" s="5"/>
    </row>
    <row r="24" spans="6:11" x14ac:dyDescent="0.35">
      <c r="F24" s="4">
        <f>15-1</f>
        <v>14</v>
      </c>
      <c r="G24" s="5" t="s">
        <v>21</v>
      </c>
      <c r="H24" s="5"/>
      <c r="I24" s="5"/>
      <c r="J24" s="5"/>
      <c r="K24" s="5"/>
    </row>
    <row r="25" spans="6:11" x14ac:dyDescent="0.35">
      <c r="F25" s="4"/>
      <c r="G25" s="5"/>
      <c r="H25" s="5"/>
      <c r="I25" s="5"/>
      <c r="J25" s="5"/>
      <c r="K25" s="5"/>
    </row>
    <row r="26" spans="6:11" x14ac:dyDescent="0.35">
      <c r="F26" s="4"/>
      <c r="G26" s="5" t="s">
        <v>22</v>
      </c>
      <c r="H26" s="5"/>
      <c r="I26" s="5"/>
      <c r="J26" s="5"/>
      <c r="K26" s="5"/>
    </row>
    <row r="27" spans="6:11" x14ac:dyDescent="0.35">
      <c r="F27" s="4">
        <f>3-1</f>
        <v>2</v>
      </c>
      <c r="G27" s="5" t="s">
        <v>23</v>
      </c>
      <c r="H27" s="5"/>
      <c r="I27" s="5"/>
      <c r="J27" s="5"/>
      <c r="K27" s="5"/>
    </row>
    <row r="28" spans="6:11" x14ac:dyDescent="0.35">
      <c r="F28" s="4"/>
      <c r="G28" s="5"/>
      <c r="H28" s="5"/>
      <c r="I28" s="5"/>
      <c r="J28" s="5"/>
      <c r="K28" s="5"/>
    </row>
    <row r="29" spans="6:11" x14ac:dyDescent="0.35">
      <c r="F29" s="4"/>
      <c r="G29" s="5" t="s">
        <v>24</v>
      </c>
      <c r="H29" s="5"/>
      <c r="I29" s="5"/>
      <c r="J29" s="5"/>
      <c r="K29" s="5"/>
    </row>
    <row r="30" spans="6:11" x14ac:dyDescent="0.35">
      <c r="F30" s="4">
        <f>5-1</f>
        <v>4</v>
      </c>
      <c r="G30" s="5" t="s">
        <v>25</v>
      </c>
      <c r="H30" s="5"/>
      <c r="I30" s="5"/>
      <c r="J30" s="5"/>
      <c r="K30" s="5"/>
    </row>
    <row r="31" spans="6:11" x14ac:dyDescent="0.35">
      <c r="F31" s="4">
        <f>4+4+4</f>
        <v>12</v>
      </c>
      <c r="G31" s="5"/>
      <c r="H31" s="5"/>
      <c r="I31" s="5"/>
      <c r="J31" s="5"/>
      <c r="K31" s="5"/>
    </row>
    <row r="32" spans="6:11" x14ac:dyDescent="0.35">
      <c r="F32" s="4"/>
      <c r="G32" s="5"/>
      <c r="H32" s="5"/>
      <c r="I32" s="5"/>
      <c r="J32" s="5"/>
      <c r="K32" s="5"/>
    </row>
    <row r="33" spans="6:11" x14ac:dyDescent="0.35">
      <c r="F33" s="4"/>
      <c r="G33" s="5" t="s">
        <v>26</v>
      </c>
      <c r="H33" s="5"/>
      <c r="I33" s="5"/>
      <c r="J33" s="5"/>
      <c r="K33" s="5"/>
    </row>
    <row r="34" spans="6:11" x14ac:dyDescent="0.35">
      <c r="F34" s="4">
        <f>F18/F24</f>
        <v>517.25714285714287</v>
      </c>
      <c r="G34" s="5"/>
      <c r="H34" s="5"/>
      <c r="I34" s="5"/>
      <c r="J34" s="5"/>
      <c r="K34" s="5"/>
    </row>
    <row r="35" spans="6:11" x14ac:dyDescent="0.35">
      <c r="F35" s="4">
        <f>F19/F27</f>
        <v>283.39999999999992</v>
      </c>
      <c r="G35" s="5"/>
      <c r="H35" s="5"/>
      <c r="I35" s="5"/>
      <c r="J35" s="5"/>
      <c r="K35" s="5"/>
    </row>
    <row r="36" spans="6:11" x14ac:dyDescent="0.35">
      <c r="F36" s="4">
        <f>F20/F31</f>
        <v>556.23333333333335</v>
      </c>
      <c r="G36" s="5"/>
      <c r="H36" s="5"/>
      <c r="I36" s="5"/>
      <c r="J36" s="5"/>
      <c r="K36" s="5"/>
    </row>
    <row r="37" spans="6:11" x14ac:dyDescent="0.35">
      <c r="F37" s="4"/>
      <c r="G37" s="5"/>
      <c r="H37" s="5"/>
      <c r="I37" s="5"/>
      <c r="J37" s="5"/>
      <c r="K37" s="5"/>
    </row>
    <row r="38" spans="6:11" x14ac:dyDescent="0.35">
      <c r="F38" s="4">
        <f>F35/F36</f>
        <v>0.50949841193743617</v>
      </c>
      <c r="G38" s="5" t="s">
        <v>27</v>
      </c>
      <c r="H38" s="3" t="s">
        <v>28</v>
      </c>
      <c r="I38" s="3"/>
      <c r="J38" s="3"/>
      <c r="K38" s="5"/>
    </row>
    <row r="39" spans="6:11" x14ac:dyDescent="0.35">
      <c r="F39" s="4"/>
      <c r="G39" s="5"/>
      <c r="H39" s="5"/>
      <c r="I39" s="5"/>
      <c r="J39" s="5"/>
      <c r="K39" s="5"/>
    </row>
    <row r="40" spans="6:11" x14ac:dyDescent="0.35">
      <c r="F40" s="4">
        <f>_xlfn.F.DIST.RT(F38,F27,F31)</f>
        <v>0.61322852733195821</v>
      </c>
      <c r="G40" s="5" t="s">
        <v>29</v>
      </c>
      <c r="H40" s="5"/>
      <c r="I40" s="5"/>
      <c r="J40" s="5"/>
      <c r="K40" s="5"/>
    </row>
    <row r="41" spans="6:11" x14ac:dyDescent="0.35">
      <c r="F41" s="4"/>
      <c r="G41" s="5"/>
      <c r="H41" s="5"/>
      <c r="I41" s="5"/>
      <c r="J41" s="5"/>
      <c r="K41" s="5"/>
    </row>
    <row r="42" spans="6:11" x14ac:dyDescent="0.35">
      <c r="F42" s="4" t="str">
        <f>IF(F40&gt;0.05,"Accept Ho","Reject Ho")</f>
        <v>Accept Ho</v>
      </c>
      <c r="G42" s="5" t="s">
        <v>30</v>
      </c>
    </row>
    <row r="43" spans="6:11" x14ac:dyDescent="0.35">
      <c r="F43" s="4"/>
    </row>
    <row r="44" spans="6:11" x14ac:dyDescent="0.35">
      <c r="F44" s="3" t="s">
        <v>6</v>
      </c>
      <c r="G44" s="3"/>
    </row>
  </sheetData>
  <mergeCells count="7">
    <mergeCell ref="F44:G44"/>
    <mergeCell ref="F3:G3"/>
    <mergeCell ref="F4:G4"/>
    <mergeCell ref="A14:B14"/>
    <mergeCell ref="A15:B15"/>
    <mergeCell ref="G18:K18"/>
    <mergeCell ref="H38:J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A142-4E71-45EF-B84D-1445A82758C8}">
  <dimension ref="B3:L20"/>
  <sheetViews>
    <sheetView tabSelected="1" zoomScale="120" zoomScaleNormal="120" workbookViewId="0">
      <selection activeCell="D12" sqref="D12"/>
    </sheetView>
  </sheetViews>
  <sheetFormatPr defaultRowHeight="14.5" x14ac:dyDescent="0.35"/>
  <cols>
    <col min="6" max="6" width="17.7265625" bestFit="1" customWidth="1"/>
  </cols>
  <sheetData>
    <row r="3" spans="2:12" x14ac:dyDescent="0.35">
      <c r="B3" s="1" t="s">
        <v>0</v>
      </c>
      <c r="C3" s="1" t="s">
        <v>1</v>
      </c>
      <c r="D3" s="1" t="s">
        <v>2</v>
      </c>
      <c r="F3" t="s">
        <v>31</v>
      </c>
    </row>
    <row r="4" spans="2:12" x14ac:dyDescent="0.35">
      <c r="B4" s="2" t="s">
        <v>3</v>
      </c>
      <c r="C4" s="2" t="s">
        <v>4</v>
      </c>
      <c r="D4" s="2" t="s">
        <v>5</v>
      </c>
    </row>
    <row r="5" spans="2:12" ht="15" thickBot="1" x14ac:dyDescent="0.4">
      <c r="B5" s="4">
        <v>94</v>
      </c>
      <c r="C5" s="4">
        <v>63</v>
      </c>
      <c r="D5" s="4">
        <v>33</v>
      </c>
      <c r="F5" t="s">
        <v>32</v>
      </c>
    </row>
    <row r="6" spans="2:12" x14ac:dyDescent="0.35">
      <c r="B6" s="4">
        <v>29</v>
      </c>
      <c r="C6" s="4">
        <v>23</v>
      </c>
      <c r="D6" s="4">
        <v>33</v>
      </c>
      <c r="F6" s="8" t="s">
        <v>33</v>
      </c>
      <c r="G6" s="8" t="s">
        <v>34</v>
      </c>
      <c r="H6" s="8" t="s">
        <v>35</v>
      </c>
      <c r="I6" s="8" t="s">
        <v>36</v>
      </c>
      <c r="J6" s="8" t="s">
        <v>37</v>
      </c>
    </row>
    <row r="7" spans="2:12" x14ac:dyDescent="0.35">
      <c r="B7" s="4">
        <v>40</v>
      </c>
      <c r="C7" s="4">
        <v>81</v>
      </c>
      <c r="D7" s="4">
        <v>59</v>
      </c>
      <c r="F7" t="s">
        <v>3</v>
      </c>
      <c r="G7">
        <v>5</v>
      </c>
      <c r="H7">
        <v>295</v>
      </c>
      <c r="I7">
        <v>59</v>
      </c>
      <c r="J7">
        <v>744</v>
      </c>
    </row>
    <row r="8" spans="2:12" x14ac:dyDescent="0.35">
      <c r="B8" s="4">
        <v>52</v>
      </c>
      <c r="C8" s="4">
        <v>54</v>
      </c>
      <c r="D8" s="4">
        <v>24</v>
      </c>
      <c r="F8" t="s">
        <v>4</v>
      </c>
      <c r="G8">
        <v>5</v>
      </c>
      <c r="H8">
        <v>284</v>
      </c>
      <c r="I8">
        <v>56.8</v>
      </c>
      <c r="J8">
        <v>453.19999999999982</v>
      </c>
    </row>
    <row r="9" spans="2:12" ht="15" thickBot="1" x14ac:dyDescent="0.4">
      <c r="B9" s="4">
        <v>80</v>
      </c>
      <c r="C9" s="4">
        <v>63</v>
      </c>
      <c r="D9" s="4">
        <v>76</v>
      </c>
      <c r="F9" s="9" t="s">
        <v>5</v>
      </c>
      <c r="G9" s="9">
        <v>5</v>
      </c>
      <c r="H9" s="9">
        <v>225</v>
      </c>
      <c r="I9" s="9">
        <v>45</v>
      </c>
      <c r="J9" s="9">
        <v>471.5</v>
      </c>
    </row>
    <row r="12" spans="2:12" ht="15" thickBot="1" x14ac:dyDescent="0.4">
      <c r="F12" t="s">
        <v>38</v>
      </c>
    </row>
    <row r="13" spans="2:12" x14ac:dyDescent="0.35">
      <c r="F13" s="8" t="s">
        <v>39</v>
      </c>
      <c r="G13" s="8" t="s">
        <v>40</v>
      </c>
      <c r="H13" s="8" t="s">
        <v>41</v>
      </c>
      <c r="I13" s="8" t="s">
        <v>42</v>
      </c>
      <c r="J13" s="8" t="s">
        <v>27</v>
      </c>
      <c r="K13" s="8" t="s">
        <v>43</v>
      </c>
      <c r="L13" s="8" t="s">
        <v>44</v>
      </c>
    </row>
    <row r="14" spans="2:12" x14ac:dyDescent="0.35">
      <c r="F14" t="s">
        <v>45</v>
      </c>
      <c r="G14">
        <v>566.80000000000018</v>
      </c>
      <c r="H14">
        <v>2</v>
      </c>
      <c r="I14">
        <v>283.40000000000009</v>
      </c>
      <c r="J14">
        <v>0.5094984119374365</v>
      </c>
      <c r="K14">
        <v>0.61322852733195821</v>
      </c>
      <c r="L14">
        <v>3.8852938346523942</v>
      </c>
    </row>
    <row r="15" spans="2:12" x14ac:dyDescent="0.35">
      <c r="F15" t="s">
        <v>46</v>
      </c>
      <c r="G15">
        <v>6674.8</v>
      </c>
      <c r="H15">
        <v>12</v>
      </c>
      <c r="I15">
        <v>556.23333333333335</v>
      </c>
    </row>
    <row r="17" spans="6:12" ht="15" thickBot="1" x14ac:dyDescent="0.4">
      <c r="F17" s="9" t="s">
        <v>47</v>
      </c>
      <c r="G17" s="9">
        <v>7241.6</v>
      </c>
      <c r="H17" s="9">
        <v>14</v>
      </c>
      <c r="I17" s="9"/>
      <c r="J17" s="9"/>
      <c r="K17" s="9"/>
      <c r="L17" s="9"/>
    </row>
    <row r="19" spans="6:12" x14ac:dyDescent="0.35">
      <c r="F19" s="3" t="s">
        <v>6</v>
      </c>
      <c r="G19" s="3"/>
      <c r="J19" t="s">
        <v>30</v>
      </c>
      <c r="K19" t="str">
        <f>IF(K14&gt;0.05,"Accept Ho","Reject Ho")</f>
        <v>Accept Ho</v>
      </c>
    </row>
    <row r="20" spans="6:12" x14ac:dyDescent="0.35">
      <c r="F20" s="3" t="s">
        <v>7</v>
      </c>
      <c r="G20" s="3"/>
      <c r="K20" s="3" t="s">
        <v>6</v>
      </c>
      <c r="L20" s="3"/>
    </row>
  </sheetData>
  <mergeCells count="3">
    <mergeCell ref="F19:G19"/>
    <mergeCell ref="F20:G20"/>
    <mergeCell ref="K20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 2</vt:lpstr>
      <vt:lpstr>Anova-Data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Johns</dc:creator>
  <cp:lastModifiedBy>Christy Johns</cp:lastModifiedBy>
  <dcterms:created xsi:type="dcterms:W3CDTF">2023-03-16T08:18:56Z</dcterms:created>
  <dcterms:modified xsi:type="dcterms:W3CDTF">2023-03-16T08:19:23Z</dcterms:modified>
</cp:coreProperties>
</file>