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4840"/>
  </bookViews>
  <sheets>
    <sheet name="Financial Data" sheetId="1" r:id="rId1"/>
    <sheet name="Home Improvement Survey" sheetId="2" r:id="rId2"/>
    <sheet name="Brand Survey" sheetId="3" r:id="rId3"/>
  </sheets>
  <externalReferences>
    <externalReference r:id="rId4"/>
  </externalReferences>
  <definedNames>
    <definedName name="GR_MS">'Financial Data'!$G$7</definedName>
    <definedName name="HI_MS">'Financial Data'!$G$8</definedName>
  </definedNames>
  <calcPr calcId="144525"/>
</workbook>
</file>

<file path=xl/sharedStrings.xml><?xml version="1.0" encoding="utf-8"?>
<sst xmlns="http://schemas.openxmlformats.org/spreadsheetml/2006/main" count="604" uniqueCount="65">
  <si>
    <t>Date of report</t>
  </si>
  <si>
    <t>% of sales made online</t>
  </si>
  <si>
    <t>Big Buy's Annual Unit Volume</t>
  </si>
  <si>
    <t>Big Buy's market share</t>
  </si>
  <si>
    <t>Floor space allocation</t>
  </si>
  <si>
    <t>Last year flyer spend</t>
  </si>
  <si>
    <t>Last year TV spend</t>
  </si>
  <si>
    <t>Last year digital media spend</t>
  </si>
  <si>
    <t>Big Buy's profit margins</t>
  </si>
  <si>
    <t>Big Buy's average retail price</t>
  </si>
  <si>
    <t>Return rate</t>
  </si>
  <si>
    <t>% sales to Airmile members</t>
  </si>
  <si>
    <t>Customer satisfaction score</t>
  </si>
  <si>
    <t>Biggest major competitor</t>
  </si>
  <si>
    <t>WholeMarket</t>
  </si>
  <si>
    <t>Category</t>
  </si>
  <si>
    <t>(thousands of $)</t>
  </si>
  <si>
    <t>(% of retail space)</t>
  </si>
  <si>
    <t>Apparel &amp; footwear</t>
  </si>
  <si>
    <t>Leo's Everyday Supplies</t>
  </si>
  <si>
    <t>Grocery</t>
  </si>
  <si>
    <t>Finnigan's</t>
  </si>
  <si>
    <t>Home improvement</t>
  </si>
  <si>
    <t>Toolboxx</t>
  </si>
  <si>
    <t>Automotive</t>
  </si>
  <si>
    <t>Health and beauty</t>
  </si>
  <si>
    <t>PriceMarket</t>
  </si>
  <si>
    <t>Toys, Sporting goods and other Kids products</t>
  </si>
  <si>
    <t>We "R" Toys</t>
  </si>
  <si>
    <t>Home décor, furnishing, garden and patio</t>
  </si>
  <si>
    <t>Red Price</t>
  </si>
  <si>
    <t>Event and travel</t>
  </si>
  <si>
    <t>Total</t>
  </si>
  <si>
    <t>Select Major Retailers</t>
  </si>
  <si>
    <t>Sales per
 store</t>
  </si>
  <si>
    <t>Market 
Share</t>
  </si>
  <si>
    <t># of stores</t>
  </si>
  <si>
    <t>Trade area</t>
  </si>
  <si>
    <t>Big Buy</t>
  </si>
  <si>
    <t>Thrift Authority</t>
  </si>
  <si>
    <t>SC Super Center</t>
  </si>
  <si>
    <t>Assumption is sthe sales per store is the average of above 5 retails</t>
  </si>
  <si>
    <t>Q1: Visits</t>
  </si>
  <si>
    <t>Q2: Spend</t>
  </si>
  <si>
    <t>Respondent #</t>
  </si>
  <si>
    <t>Gender</t>
  </si>
  <si>
    <t>Visits to client</t>
  </si>
  <si>
    <t>Visits to Red Price</t>
  </si>
  <si>
    <t>Visits to Leo's Everyday Supplies</t>
  </si>
  <si>
    <t>Visits to Thrift Authority</t>
  </si>
  <si>
    <t>Visits to PriceMarket</t>
  </si>
  <si>
    <t>Other</t>
  </si>
  <si>
    <t>Spend at client</t>
  </si>
  <si>
    <t>Spend at Red Price</t>
  </si>
  <si>
    <t>Spend at Leo's Everyday Supplies</t>
  </si>
  <si>
    <t>Spend at Thrift Authority</t>
  </si>
  <si>
    <t>Spend at PriceMarket</t>
  </si>
  <si>
    <t/>
  </si>
  <si>
    <t>SELECTION</t>
  </si>
  <si>
    <t>SERVICE</t>
  </si>
  <si>
    <t>PRICE</t>
  </si>
  <si>
    <t>QGender</t>
  </si>
  <si>
    <t>Q1</t>
  </si>
  <si>
    <t>Q2</t>
  </si>
  <si>
    <t>Q3</t>
  </si>
</sst>
</file>

<file path=xl/styles.xml><?xml version="1.0" encoding="utf-8"?>
<styleSheet xmlns="http://schemas.openxmlformats.org/spreadsheetml/2006/main">
  <numFmts count="11">
    <numFmt numFmtId="176" formatCode="&quot;$&quot;#,##0_);[Red]\(&quot;$&quot;#,##0\)"/>
    <numFmt numFmtId="177" formatCode="&quot;$&quot;#,##0.00"/>
    <numFmt numFmtId="178" formatCode="0.0%"/>
    <numFmt numFmtId="179" formatCode="_-* #,##0_-;\-* #,##0_-;_-* &quot;-&quot;??_-;_-@_-"/>
    <numFmt numFmtId="42" formatCode="_-&quot;£&quot;* #,##0_-;\-&quot;£&quot;* #,##0_-;_-&quot;£&quot;* &quot;-&quot;_-;_-@_-"/>
    <numFmt numFmtId="180" formatCode="&quot;$&quot;#,##0;[Red]\-&quot;$&quot;#,##0"/>
    <numFmt numFmtId="181" formatCode="&quot;$&quot;#,##0"/>
    <numFmt numFmtId="182" formatCode="&quot;$&quot;#,##0.00;[Red]\-&quot;$&quot;#,##0.00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9">
    <font>
      <sz val="11"/>
      <color theme="1"/>
      <name val="Calibri"/>
      <charset val="134"/>
      <scheme val="minor"/>
    </font>
    <font>
      <sz val="10"/>
      <color theme="1"/>
      <name val="Arial"/>
      <family val="2"/>
      <charset val="0"/>
    </font>
    <font>
      <b/>
      <sz val="10"/>
      <color theme="1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0"/>
      <name val="Arial"/>
      <family val="2"/>
      <charset val="0"/>
    </font>
    <font>
      <sz val="10"/>
      <name val="Arial"/>
      <family val="2"/>
      <charset val="0"/>
    </font>
    <font>
      <i/>
      <sz val="10"/>
      <color indexed="8"/>
      <name val="Arial"/>
      <family val="2"/>
      <charset val="0"/>
    </font>
    <font>
      <b/>
      <sz val="10"/>
      <color rgb="FF0070C0"/>
      <name val="Arial"/>
      <family val="2"/>
      <charset val="0"/>
    </font>
    <font>
      <b/>
      <sz val="10"/>
      <color rgb="FFFF0000"/>
      <name val="Arial"/>
      <family val="2"/>
      <charset val="0"/>
    </font>
    <font>
      <b/>
      <sz val="10"/>
      <color rgb="FFC00000"/>
      <name val="Arial"/>
      <family val="2"/>
      <charset val="0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2" fillId="2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6" fillId="18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20" fillId="10" borderId="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18" borderId="6" applyNumberFormat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8" borderId="4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right"/>
    </xf>
    <xf numFmtId="0" fontId="3" fillId="2" borderId="0" xfId="0" applyFont="1" applyFill="1" applyBorder="1" applyAlignment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 applyAlignment="1"/>
    <xf numFmtId="0" fontId="1" fillId="2" borderId="0" xfId="0" applyFont="1" applyFill="1" applyBorder="1" applyAlignment="1"/>
    <xf numFmtId="1" fontId="5" fillId="0" borderId="0" xfId="0" applyNumberFormat="1" applyFont="1" applyFill="1" applyBorder="1" applyAlignment="1">
      <alignment vertical="top"/>
    </xf>
    <xf numFmtId="0" fontId="3" fillId="3" borderId="0" xfId="0" applyFont="1" applyFill="1" applyBorder="1" applyAlignment="1"/>
    <xf numFmtId="0" fontId="1" fillId="3" borderId="0" xfId="0" applyFont="1" applyFill="1" applyBorder="1" applyAlignment="1"/>
    <xf numFmtId="181" fontId="5" fillId="0" borderId="0" xfId="27" applyNumberFormat="1" applyFont="1" applyAlignment="1">
      <alignment vertical="top"/>
    </xf>
    <xf numFmtId="181" fontId="1" fillId="0" borderId="0" xfId="0" applyNumberFormat="1" applyFont="1" applyFill="1" applyBorder="1" applyAlignment="1"/>
    <xf numFmtId="181" fontId="5" fillId="0" borderId="0" xfId="27" applyNumberFormat="1" applyFont="1"/>
    <xf numFmtId="0" fontId="4" fillId="0" borderId="0" xfId="0" applyFont="1" applyFill="1" applyBorder="1" applyAlignment="1">
      <alignment horizontal="center" vertical="center" wrapText="1"/>
    </xf>
    <xf numFmtId="181" fontId="1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/>
    <xf numFmtId="58" fontId="2" fillId="0" borderId="0" xfId="0" applyNumberFormat="1" applyFont="1" applyFill="1" applyBorder="1" applyAlignment="1"/>
    <xf numFmtId="0" fontId="1" fillId="0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/>
    <xf numFmtId="180" fontId="1" fillId="0" borderId="0" xfId="0" applyNumberFormat="1" applyFont="1" applyFill="1" applyBorder="1" applyAlignment="1"/>
    <xf numFmtId="0" fontId="7" fillId="4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center" wrapText="1"/>
    </xf>
    <xf numFmtId="180" fontId="1" fillId="5" borderId="2" xfId="0" applyNumberFormat="1" applyFont="1" applyFill="1" applyBorder="1" applyAlignment="1"/>
    <xf numFmtId="178" fontId="1" fillId="5" borderId="2" xfId="0" applyNumberFormat="1" applyFont="1" applyFill="1" applyBorder="1" applyAlignment="1">
      <alignment horizontal="right"/>
    </xf>
    <xf numFmtId="178" fontId="1" fillId="0" borderId="0" xfId="0" applyNumberFormat="1" applyFont="1" applyFill="1" applyBorder="1" applyAlignment="1"/>
    <xf numFmtId="182" fontId="2" fillId="0" borderId="0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wrapText="1"/>
    </xf>
    <xf numFmtId="9" fontId="1" fillId="0" borderId="0" xfId="47" applyFont="1"/>
    <xf numFmtId="179" fontId="1" fillId="0" borderId="0" xfId="44" applyNumberFormat="1" applyFont="1"/>
    <xf numFmtId="178" fontId="1" fillId="0" borderId="0" xfId="0" applyNumberFormat="1" applyFont="1" applyFill="1" applyBorder="1" applyAlignment="1">
      <alignment horizontal="right"/>
    </xf>
    <xf numFmtId="9" fontId="1" fillId="0" borderId="0" xfId="44" applyNumberFormat="1" applyFont="1"/>
    <xf numFmtId="1" fontId="7" fillId="4" borderId="0" xfId="0" applyNumberFormat="1" applyFont="1" applyFill="1" applyBorder="1" applyAlignment="1">
      <alignment horizontal="center" vertical="center" wrapText="1"/>
    </xf>
    <xf numFmtId="9" fontId="1" fillId="0" borderId="0" xfId="0" applyNumberFormat="1" applyFont="1" applyFill="1" applyBorder="1" applyAlignment="1"/>
    <xf numFmtId="0" fontId="3" fillId="6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9" fontId="1" fillId="0" borderId="0" xfId="0" applyNumberFormat="1" applyFont="1" applyFill="1" applyBorder="1" applyAlignment="1">
      <alignment horizontal="right"/>
    </xf>
    <xf numFmtId="182" fontId="1" fillId="0" borderId="0" xfId="0" applyNumberFormat="1" applyFont="1" applyFill="1" applyBorder="1" applyAlignment="1"/>
    <xf numFmtId="177" fontId="1" fillId="0" borderId="0" xfId="0" applyNumberFormat="1" applyFont="1" applyFill="1" applyBorder="1" applyAlignment="1"/>
    <xf numFmtId="176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tychen/Desktop/case/Maeket%20Share%20Big%20Buy/Big%20Buy%20Client%20Case_answer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nancial Data"/>
      <sheetName val="Home Improvement Survey"/>
      <sheetName val="Brand Survey"/>
    </sheetNames>
    <sheetDataSet>
      <sheetData sheetId="0"/>
      <sheetData sheetId="1">
        <row r="103">
          <cell r="I103">
            <v>91596</v>
          </cell>
          <cell r="J103">
            <v>11911</v>
          </cell>
          <cell r="K103">
            <v>14684</v>
          </cell>
          <cell r="L103">
            <v>2061</v>
          </cell>
          <cell r="M103">
            <v>1589</v>
          </cell>
          <cell r="N103">
            <v>22906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0"/>
  <sheetViews>
    <sheetView tabSelected="1" workbookViewId="0">
      <selection activeCell="C41" sqref="C41"/>
    </sheetView>
  </sheetViews>
  <sheetFormatPr defaultColWidth="8" defaultRowHeight="12"/>
  <cols>
    <col min="1" max="1" width="3.875" style="1" customWidth="1"/>
    <col min="2" max="2" width="42.375" style="1" customWidth="1"/>
    <col min="3" max="3" width="13.25" style="1" customWidth="1"/>
    <col min="4" max="6" width="11.125" style="1" customWidth="1"/>
    <col min="7" max="7" width="19.125" style="1" customWidth="1"/>
    <col min="8" max="16" width="11.125" style="1" customWidth="1"/>
    <col min="17" max="17" width="18.875" style="1"/>
    <col min="18" max="18" width="13.125" style="1"/>
    <col min="19" max="16384" width="8" style="1"/>
  </cols>
  <sheetData>
    <row r="1" s="1" customFormat="1" spans="2:3">
      <c r="B1" s="21" t="s">
        <v>0</v>
      </c>
      <c r="C1" s="22">
        <f ca="1">TODAY()</f>
        <v>45067</v>
      </c>
    </row>
    <row r="3" s="1" customFormat="1" ht="36" spans="1:18">
      <c r="A3" s="23"/>
      <c r="B3" s="23"/>
      <c r="C3" s="24" t="str">
        <f ca="1">"Big Buy's "&amp;YEAR(C1)-1&amp;" Annual Sales"</f>
        <v>Big Buy's 2022 Annual Sales</v>
      </c>
      <c r="D3" s="24" t="str">
        <f ca="1">"Big Buy's "&amp;YEAR(C1)-2&amp;" Annual Sales"</f>
        <v>Big Buy's 2021 Annual Sales</v>
      </c>
      <c r="E3" s="36" t="s">
        <v>1</v>
      </c>
      <c r="F3" s="36" t="s">
        <v>2</v>
      </c>
      <c r="G3" s="37" t="s">
        <v>3</v>
      </c>
      <c r="H3" s="36" t="s">
        <v>4</v>
      </c>
      <c r="I3" s="45" t="s">
        <v>5</v>
      </c>
      <c r="J3" s="45" t="s">
        <v>6</v>
      </c>
      <c r="K3" s="45" t="s">
        <v>7</v>
      </c>
      <c r="L3" s="46" t="s">
        <v>8</v>
      </c>
      <c r="M3" s="36" t="s">
        <v>9</v>
      </c>
      <c r="N3" s="36" t="s">
        <v>10</v>
      </c>
      <c r="O3" s="36" t="s">
        <v>11</v>
      </c>
      <c r="P3" s="36" t="s">
        <v>12</v>
      </c>
      <c r="Q3" s="36" t="s">
        <v>13</v>
      </c>
      <c r="R3" s="29" t="s">
        <v>14</v>
      </c>
    </row>
    <row r="4" s="1" customFormat="1" ht="36" spans="1:17">
      <c r="A4" s="23"/>
      <c r="B4" s="25" t="s">
        <v>15</v>
      </c>
      <c r="C4" s="26" t="s">
        <v>16</v>
      </c>
      <c r="D4" s="26" t="s">
        <v>16</v>
      </c>
      <c r="E4" s="26"/>
      <c r="F4" s="26" t="str">
        <f ca="1">"("&amp;YEAR(C1)-1&amp;", thousands of units sold)"</f>
        <v>(2022, thousands of units sold)</v>
      </c>
      <c r="G4" s="26" t="str">
        <f ca="1">"("&amp;YEAR(C1)-1&amp;", % share of each market)"</f>
        <v>(2022, % share of each market)</v>
      </c>
      <c r="H4" s="36" t="s">
        <v>17</v>
      </c>
      <c r="I4" s="36" t="s">
        <v>16</v>
      </c>
      <c r="J4" s="36" t="s">
        <v>16</v>
      </c>
      <c r="K4" s="36" t="s">
        <v>16</v>
      </c>
      <c r="L4" s="47"/>
      <c r="M4" s="47"/>
      <c r="N4" s="36"/>
      <c r="O4" s="36"/>
      <c r="P4" s="36"/>
      <c r="Q4" s="36"/>
    </row>
    <row r="5" s="1" customFormat="1" ht="8.1" customHeight="1" spans="2:8">
      <c r="B5" s="27"/>
      <c r="C5" s="27"/>
      <c r="D5" s="27"/>
      <c r="E5" s="27"/>
      <c r="F5" s="38"/>
      <c r="G5" s="38"/>
      <c r="H5" s="4"/>
    </row>
    <row r="6" s="1" customFormat="1" ht="12.75" spans="2:18">
      <c r="B6" s="1" t="s">
        <v>18</v>
      </c>
      <c r="C6" s="28">
        <v>3071431.22014618</v>
      </c>
      <c r="D6" s="28">
        <v>3576804.9047257</v>
      </c>
      <c r="E6" s="39">
        <v>0.02</v>
      </c>
      <c r="F6" s="40">
        <v>39626.9871366581</v>
      </c>
      <c r="G6" s="41">
        <v>0.06</v>
      </c>
      <c r="H6" s="42">
        <v>0.11</v>
      </c>
      <c r="I6" s="28">
        <v>1262.5</v>
      </c>
      <c r="J6" s="28">
        <v>192</v>
      </c>
      <c r="K6" s="28">
        <v>0</v>
      </c>
      <c r="L6" s="48">
        <v>0.37</v>
      </c>
      <c r="M6" s="50">
        <v>74.55</v>
      </c>
      <c r="N6" s="44">
        <v>0.06</v>
      </c>
      <c r="O6" s="44">
        <v>0.314708635672869</v>
      </c>
      <c r="P6" s="44">
        <v>0.91</v>
      </c>
      <c r="Q6" s="1" t="s">
        <v>19</v>
      </c>
      <c r="R6" s="51">
        <f t="shared" ref="R6:R13" si="0">C6/G6</f>
        <v>51190520.3357697</v>
      </c>
    </row>
    <row r="7" s="1" customFormat="1" ht="12.75" spans="2:18">
      <c r="B7" s="1" t="s">
        <v>20</v>
      </c>
      <c r="C7" s="28">
        <v>18167094.0337153</v>
      </c>
      <c r="D7" s="28">
        <v>16923886.5462022</v>
      </c>
      <c r="E7" s="39">
        <v>0.12</v>
      </c>
      <c r="F7" s="40">
        <v>5543539.72557285</v>
      </c>
      <c r="G7" s="33">
        <f>C7/(130000000*1.07*1.08)</f>
        <v>0.120930146402237</v>
      </c>
      <c r="H7" s="42">
        <v>0.24</v>
      </c>
      <c r="I7" s="28">
        <v>6548</v>
      </c>
      <c r="J7" s="28">
        <v>185</v>
      </c>
      <c r="K7" s="28">
        <v>0</v>
      </c>
      <c r="L7" s="48">
        <v>0.15</v>
      </c>
      <c r="M7" s="50">
        <v>1.2</v>
      </c>
      <c r="N7" s="44">
        <v>0.022</v>
      </c>
      <c r="O7" s="44">
        <v>0.290478095237379</v>
      </c>
      <c r="P7" s="44">
        <v>0.86</v>
      </c>
      <c r="Q7" s="1" t="s">
        <v>21</v>
      </c>
      <c r="R7" s="52">
        <f>C7/GR_MS</f>
        <v>150228000</v>
      </c>
    </row>
    <row r="8" s="1" customFormat="1" ht="12.75" spans="2:18">
      <c r="B8" s="1" t="s">
        <v>22</v>
      </c>
      <c r="C8" s="28">
        <v>9935097.98530011</v>
      </c>
      <c r="D8" s="28">
        <v>9777128.60821205</v>
      </c>
      <c r="E8" s="39">
        <v>0.06</v>
      </c>
      <c r="F8" s="40">
        <v>70801.9573270118</v>
      </c>
      <c r="G8" s="33">
        <f>'[1]Home Improvement Survey'!I103/SUM('[1]Home Improvement Survey'!I103:N103)</f>
        <v>0.632800679806835</v>
      </c>
      <c r="H8" s="42">
        <v>0.11</v>
      </c>
      <c r="I8" s="28">
        <v>1492.5</v>
      </c>
      <c r="J8" s="28">
        <v>1767</v>
      </c>
      <c r="K8" s="28">
        <v>86</v>
      </c>
      <c r="L8" s="48">
        <v>0.09</v>
      </c>
      <c r="M8" s="50">
        <v>143.43</v>
      </c>
      <c r="N8" s="44">
        <v>0.024</v>
      </c>
      <c r="O8" s="44">
        <v>0.286887630266365</v>
      </c>
      <c r="P8" s="44">
        <v>0.87</v>
      </c>
      <c r="Q8" s="1" t="s">
        <v>23</v>
      </c>
      <c r="R8" s="52">
        <f>C8/HI_MS</f>
        <v>15700201.1886789</v>
      </c>
    </row>
    <row r="9" s="1" customFormat="1" spans="2:18">
      <c r="B9" s="1" t="s">
        <v>24</v>
      </c>
      <c r="C9" s="28">
        <v>989517.340217868</v>
      </c>
      <c r="D9" s="28">
        <v>1025469.00049795</v>
      </c>
      <c r="E9" s="39">
        <v>0.04</v>
      </c>
      <c r="F9" s="40">
        <v>12569.5289016606</v>
      </c>
      <c r="G9" s="41">
        <v>0.04</v>
      </c>
      <c r="H9" s="42">
        <v>0.15</v>
      </c>
      <c r="I9" s="28">
        <v>1570.5</v>
      </c>
      <c r="J9" s="28">
        <v>0</v>
      </c>
      <c r="K9" s="28">
        <v>121</v>
      </c>
      <c r="L9" s="48">
        <v>0.17</v>
      </c>
      <c r="M9" s="50">
        <v>79.26</v>
      </c>
      <c r="N9" s="44">
        <v>0.028</v>
      </c>
      <c r="O9" s="44">
        <v>0.292907962178356</v>
      </c>
      <c r="P9" s="44">
        <v>0.88</v>
      </c>
      <c r="Q9" s="1" t="s">
        <v>19</v>
      </c>
      <c r="R9" s="49">
        <f t="shared" si="0"/>
        <v>24737933.5054467</v>
      </c>
    </row>
    <row r="10" s="1" customFormat="1" spans="2:18">
      <c r="B10" s="1" t="s">
        <v>25</v>
      </c>
      <c r="C10" s="28">
        <v>7961455.99546229</v>
      </c>
      <c r="D10" s="28">
        <v>7522867.1313019</v>
      </c>
      <c r="E10" s="39">
        <v>0</v>
      </c>
      <c r="F10" s="40">
        <v>798371.628495786</v>
      </c>
      <c r="G10" s="41">
        <v>0.17</v>
      </c>
      <c r="H10" s="42">
        <v>0.14</v>
      </c>
      <c r="I10" s="28">
        <v>1761</v>
      </c>
      <c r="J10" s="28">
        <v>110</v>
      </c>
      <c r="K10" s="28">
        <v>0</v>
      </c>
      <c r="L10" s="48">
        <v>0.54</v>
      </c>
      <c r="M10" s="50">
        <v>5.92</v>
      </c>
      <c r="N10" s="44">
        <v>0</v>
      </c>
      <c r="O10" s="44">
        <v>0.284417499228443</v>
      </c>
      <c r="P10" s="44">
        <v>0.86</v>
      </c>
      <c r="Q10" s="1" t="s">
        <v>26</v>
      </c>
      <c r="R10" s="49">
        <f t="shared" si="0"/>
        <v>46832094.0909546</v>
      </c>
    </row>
    <row r="11" s="1" customFormat="1" spans="2:18">
      <c r="B11" s="1" t="s">
        <v>27</v>
      </c>
      <c r="C11" s="28">
        <v>1577414.96724495</v>
      </c>
      <c r="D11" s="28">
        <v>1384771.93714724</v>
      </c>
      <c r="E11" s="39">
        <v>0.2</v>
      </c>
      <c r="F11" s="40">
        <v>43945.9929224527</v>
      </c>
      <c r="G11" s="41">
        <v>0.11</v>
      </c>
      <c r="H11" s="42">
        <v>0.1</v>
      </c>
      <c r="I11" s="28">
        <v>2816.5</v>
      </c>
      <c r="J11" s="28">
        <v>261</v>
      </c>
      <c r="K11" s="28">
        <v>94</v>
      </c>
      <c r="L11" s="48">
        <v>0.51</v>
      </c>
      <c r="M11" s="50">
        <v>40.94</v>
      </c>
      <c r="N11" s="44">
        <v>0.02</v>
      </c>
      <c r="O11" s="44">
        <v>0.307094637070385</v>
      </c>
      <c r="P11" s="44">
        <v>0.9</v>
      </c>
      <c r="Q11" s="1" t="s">
        <v>28</v>
      </c>
      <c r="R11" s="49">
        <f t="shared" si="0"/>
        <v>14340136.0658632</v>
      </c>
    </row>
    <row r="12" s="1" customFormat="1" spans="2:18">
      <c r="B12" s="1" t="s">
        <v>29</v>
      </c>
      <c r="C12" s="28">
        <v>2122789.87283875</v>
      </c>
      <c r="D12" s="28">
        <v>2067144.7027688</v>
      </c>
      <c r="E12" s="39">
        <v>0.01</v>
      </c>
      <c r="F12" s="40">
        <v>16417.1844469346</v>
      </c>
      <c r="G12" s="41">
        <v>0.05</v>
      </c>
      <c r="H12" s="42">
        <v>0.09</v>
      </c>
      <c r="I12" s="28">
        <v>2104.5</v>
      </c>
      <c r="J12" s="28">
        <v>51</v>
      </c>
      <c r="K12" s="28">
        <v>350</v>
      </c>
      <c r="L12" s="48">
        <v>0.24</v>
      </c>
      <c r="M12" s="50">
        <v>130.76</v>
      </c>
      <c r="N12" s="44">
        <v>0.02</v>
      </c>
      <c r="O12" s="44">
        <v>0.284284207687903</v>
      </c>
      <c r="P12" s="44">
        <v>0.88</v>
      </c>
      <c r="Q12" s="1" t="s">
        <v>30</v>
      </c>
      <c r="R12" s="49">
        <f t="shared" si="0"/>
        <v>42455797.456775</v>
      </c>
    </row>
    <row r="13" s="1" customFormat="1" spans="2:18">
      <c r="B13" s="1" t="s">
        <v>31</v>
      </c>
      <c r="C13" s="28">
        <v>92676.5640859313</v>
      </c>
      <c r="D13" s="28">
        <v>16560.1886622236</v>
      </c>
      <c r="E13" s="39">
        <v>0.2</v>
      </c>
      <c r="F13" s="40">
        <v>66.9717996891753</v>
      </c>
      <c r="G13" s="41">
        <v>0.01</v>
      </c>
      <c r="H13" s="42">
        <v>0.06</v>
      </c>
      <c r="I13" s="28">
        <v>3766</v>
      </c>
      <c r="J13" s="28">
        <v>1111</v>
      </c>
      <c r="K13" s="28">
        <v>1202</v>
      </c>
      <c r="L13" s="48">
        <v>0.81</v>
      </c>
      <c r="M13" s="50">
        <v>771.59</v>
      </c>
      <c r="N13" s="44">
        <v>0</v>
      </c>
      <c r="O13" s="44">
        <v>0.254737238711334</v>
      </c>
      <c r="P13" s="44">
        <v>0.82</v>
      </c>
      <c r="Q13" s="1" t="s">
        <v>30</v>
      </c>
      <c r="R13" s="49">
        <f t="shared" si="0"/>
        <v>9267656.40859313</v>
      </c>
    </row>
    <row r="15" s="1" customFormat="1" spans="2:18">
      <c r="B15" s="29" t="s">
        <v>32</v>
      </c>
      <c r="C15" s="28">
        <f t="shared" ref="C15:F15" si="1">SUM(C6:C13)</f>
        <v>43917477.9790114</v>
      </c>
      <c r="D15" s="28">
        <f t="shared" si="1"/>
        <v>42294633.0195181</v>
      </c>
      <c r="E15" s="29"/>
      <c r="F15" s="43">
        <f t="shared" si="1"/>
        <v>6525339.97660304</v>
      </c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49">
        <f>SUM(R6:R13)</f>
        <v>354752339.052081</v>
      </c>
    </row>
    <row r="16" s="1" customFormat="1" spans="10:13">
      <c r="J16" s="28">
        <f>C6*0.005</f>
        <v>15357.1561007309</v>
      </c>
      <c r="K16" s="49">
        <f>J16*L6</f>
        <v>5682.14775727044</v>
      </c>
      <c r="L16" s="28">
        <f>SUM(I6:K6)+3000</f>
        <v>4454.5</v>
      </c>
      <c r="M16" s="44">
        <f>K16/L16</f>
        <v>1.27559720670568</v>
      </c>
    </row>
    <row r="17" s="1" customFormat="1" ht="29.1" customHeight="1" spans="2:13">
      <c r="B17" s="30" t="s">
        <v>33</v>
      </c>
      <c r="C17" s="31" t="s">
        <v>34</v>
      </c>
      <c r="D17" s="31" t="s">
        <v>35</v>
      </c>
      <c r="E17" s="31" t="s">
        <v>36</v>
      </c>
      <c r="F17" s="31" t="s">
        <v>37</v>
      </c>
      <c r="G17" s="1"/>
      <c r="H17" s="1"/>
      <c r="I17" s="49"/>
      <c r="J17" s="28">
        <f>C8*0.005</f>
        <v>49675.4899265006</v>
      </c>
      <c r="K17" s="49">
        <f>L8*J17</f>
        <v>4470.79409338505</v>
      </c>
      <c r="L17" s="28">
        <f>SUM(I8:K8)+3000</f>
        <v>6345.5</v>
      </c>
      <c r="M17" s="44">
        <f>K17/L17</f>
        <v>0.704561357400528</v>
      </c>
    </row>
    <row r="18" s="1" customFormat="1" ht="9" customHeight="1" spans="2:9">
      <c r="B18" s="27"/>
      <c r="C18" s="1"/>
      <c r="D18" s="1"/>
      <c r="E18" s="1"/>
      <c r="F18" s="1"/>
      <c r="G18" s="1"/>
      <c r="H18" s="1"/>
      <c r="I18" s="49"/>
    </row>
    <row r="19" s="1" customFormat="1" ht="12.75" spans="2:9">
      <c r="B19" s="1" t="s">
        <v>38</v>
      </c>
      <c r="C19" s="32">
        <f>C15/E19</f>
        <v>585566.373053486</v>
      </c>
      <c r="D19" s="33">
        <f>C15/R15</f>
        <v>0.123797571275672</v>
      </c>
      <c r="E19" s="1">
        <v>75</v>
      </c>
      <c r="F19" s="44">
        <v>0.750478455556199</v>
      </c>
      <c r="G19" s="1"/>
      <c r="H19" s="1"/>
      <c r="I19" s="49"/>
    </row>
    <row r="20" s="1" customFormat="1" ht="12.75" spans="2:9">
      <c r="B20" s="1" t="s">
        <v>30</v>
      </c>
      <c r="C20" s="32">
        <f>R15*D20/E20</f>
        <v>252108.261255286</v>
      </c>
      <c r="D20" s="34">
        <v>0.14</v>
      </c>
      <c r="E20" s="1">
        <v>197</v>
      </c>
      <c r="F20" s="44">
        <v>0.900636067239892</v>
      </c>
      <c r="G20" s="1"/>
      <c r="H20" s="1"/>
      <c r="I20" s="49"/>
    </row>
    <row r="21" s="1" customFormat="1" ht="12.75" spans="2:9">
      <c r="B21" s="1" t="s">
        <v>19</v>
      </c>
      <c r="C21" s="32">
        <f>R15*D21/E21</f>
        <v>299790.709058097</v>
      </c>
      <c r="D21" s="34">
        <v>0.06</v>
      </c>
      <c r="E21" s="1">
        <v>71</v>
      </c>
      <c r="F21" s="44">
        <v>0.737921883054131</v>
      </c>
      <c r="G21" s="1"/>
      <c r="H21" s="1"/>
      <c r="I21" s="49"/>
    </row>
    <row r="22" s="1" customFormat="1" ht="12.75" spans="2:6">
      <c r="B22" s="1" t="s">
        <v>26</v>
      </c>
      <c r="C22" s="32">
        <f>R15*D22/E22</f>
        <v>86524.9607444101</v>
      </c>
      <c r="D22" s="34">
        <v>0.07</v>
      </c>
      <c r="E22" s="1">
        <v>287</v>
      </c>
      <c r="F22" s="44">
        <v>0.931501757975162</v>
      </c>
    </row>
    <row r="23" s="1" customFormat="1" ht="12.75" spans="2:6">
      <c r="B23" s="1" t="s">
        <v>39</v>
      </c>
      <c r="C23" s="32">
        <f>D23*R15/E23</f>
        <v>228872.476807794</v>
      </c>
      <c r="D23" s="34">
        <v>0.1</v>
      </c>
      <c r="E23" s="1">
        <v>155</v>
      </c>
      <c r="F23" s="44">
        <v>0.874334083621998</v>
      </c>
    </row>
    <row r="24" s="1" customFormat="1" ht="12.75" spans="2:5">
      <c r="B24" s="1" t="s">
        <v>40</v>
      </c>
      <c r="C24" s="28">
        <f>AVERAGE(C19:C23)</f>
        <v>290572.556183815</v>
      </c>
      <c r="D24" s="33">
        <f>C26/R15</f>
        <v>0.0409542833403497</v>
      </c>
      <c r="E24" s="21">
        <v>50</v>
      </c>
    </row>
    <row r="25" s="1" customFormat="1" spans="3:3">
      <c r="C25" s="1" t="s">
        <v>41</v>
      </c>
    </row>
    <row r="26" s="1" customFormat="1" spans="3:4">
      <c r="C26" s="35">
        <f>C24*E24</f>
        <v>14528627.8091907</v>
      </c>
      <c r="D26" s="34"/>
    </row>
    <row r="27" s="1" customFormat="1" spans="4:4">
      <c r="D27" s="34"/>
    </row>
    <row r="28" s="1" customFormat="1" spans="1:1">
      <c r="A28" s="1">
        <v>1</v>
      </c>
    </row>
    <row r="29" s="1" customFormat="1" spans="1:1">
      <c r="A29" s="1">
        <v>2</v>
      </c>
    </row>
    <row r="30" s="1" customFormat="1" spans="1:1">
      <c r="A30" s="1">
        <v>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Q101"/>
  <sheetViews>
    <sheetView topLeftCell="A7" workbookViewId="0">
      <selection activeCell="O7" sqref="O7"/>
    </sheetView>
  </sheetViews>
  <sheetFormatPr defaultColWidth="8" defaultRowHeight="12"/>
  <cols>
    <col min="1" max="1" width="11.375" style="1" customWidth="1"/>
    <col min="2" max="2" width="10.25" style="1" customWidth="1"/>
    <col min="3" max="14" width="12.375" style="1" customWidth="1"/>
    <col min="15" max="15" width="8" style="1"/>
    <col min="16" max="16" width="15.25" style="1" customWidth="1"/>
    <col min="17" max="17" width="6.75" style="1" customWidth="1"/>
    <col min="18" max="18" width="9.5" style="1"/>
    <col min="19" max="19" width="14.875" style="1"/>
    <col min="20" max="20" width="8" style="1"/>
    <col min="21" max="26" width="8" style="1" customWidth="1"/>
    <col min="27" max="16384" width="8" style="1"/>
  </cols>
  <sheetData>
    <row r="2" s="1" customFormat="1" spans="3:14">
      <c r="C2" s="7" t="s">
        <v>42</v>
      </c>
      <c r="D2" s="7"/>
      <c r="E2" s="12"/>
      <c r="F2" s="12"/>
      <c r="G2" s="12"/>
      <c r="H2" s="12"/>
      <c r="I2" s="14" t="s">
        <v>43</v>
      </c>
      <c r="J2" s="15"/>
      <c r="K2" s="15"/>
      <c r="L2" s="15"/>
      <c r="M2" s="15"/>
      <c r="N2" s="15"/>
    </row>
    <row r="3" s="1" customFormat="1" ht="36" spans="1:17">
      <c r="A3" s="3" t="s">
        <v>44</v>
      </c>
      <c r="B3" s="3" t="s">
        <v>45</v>
      </c>
      <c r="C3" s="8" t="s">
        <v>46</v>
      </c>
      <c r="D3" s="8" t="s">
        <v>47</v>
      </c>
      <c r="E3" s="8" t="s">
        <v>48</v>
      </c>
      <c r="F3" s="8" t="s">
        <v>49</v>
      </c>
      <c r="G3" s="8" t="s">
        <v>50</v>
      </c>
      <c r="H3" s="8" t="s">
        <v>51</v>
      </c>
      <c r="I3" s="8" t="s">
        <v>52</v>
      </c>
      <c r="J3" s="8" t="s">
        <v>53</v>
      </c>
      <c r="K3" s="8" t="s">
        <v>54</v>
      </c>
      <c r="L3" s="8" t="s">
        <v>55</v>
      </c>
      <c r="M3" s="8" t="s">
        <v>56</v>
      </c>
      <c r="N3" s="8" t="s">
        <v>51</v>
      </c>
      <c r="O3" s="1"/>
      <c r="P3" s="19"/>
      <c r="Q3" s="19"/>
    </row>
    <row r="4" s="1" customFormat="1" ht="6" customHeight="1" spans="1:14">
      <c r="A4" s="4"/>
      <c r="B4" s="4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4"/>
    </row>
    <row r="5" s="1" customFormat="1" spans="1:14">
      <c r="A5" s="5">
        <v>1</v>
      </c>
      <c r="B5" s="10">
        <v>1</v>
      </c>
      <c r="C5" s="11" t="s">
        <v>57</v>
      </c>
      <c r="D5" s="11">
        <v>3</v>
      </c>
      <c r="E5" s="11">
        <v>9</v>
      </c>
      <c r="F5" s="11" t="s">
        <v>57</v>
      </c>
      <c r="G5" s="11">
        <v>4</v>
      </c>
      <c r="H5" s="13">
        <v>3</v>
      </c>
      <c r="I5" s="16" t="s">
        <v>57</v>
      </c>
      <c r="J5" s="16">
        <v>15</v>
      </c>
      <c r="K5" s="16">
        <v>272</v>
      </c>
      <c r="L5" s="16" t="s">
        <v>57</v>
      </c>
      <c r="M5" s="16">
        <v>48</v>
      </c>
      <c r="N5" s="20">
        <v>339</v>
      </c>
    </row>
    <row r="6" s="1" customFormat="1" spans="1:14">
      <c r="A6" s="5">
        <v>2</v>
      </c>
      <c r="B6" s="10">
        <v>1</v>
      </c>
      <c r="C6" s="11">
        <v>11</v>
      </c>
      <c r="D6" s="11" t="s">
        <v>57</v>
      </c>
      <c r="E6" s="11">
        <v>6</v>
      </c>
      <c r="F6" s="11" t="s">
        <v>57</v>
      </c>
      <c r="G6" s="11" t="s">
        <v>57</v>
      </c>
      <c r="H6" s="13">
        <v>7</v>
      </c>
      <c r="I6" s="16">
        <v>69</v>
      </c>
      <c r="J6" s="16" t="s">
        <v>57</v>
      </c>
      <c r="K6" s="17">
        <v>311</v>
      </c>
      <c r="L6" s="16" t="s">
        <v>57</v>
      </c>
      <c r="M6" s="16" t="s">
        <v>57</v>
      </c>
      <c r="N6" s="20">
        <v>76</v>
      </c>
    </row>
    <row r="7" s="1" customFormat="1" spans="1:14">
      <c r="A7" s="5">
        <v>3</v>
      </c>
      <c r="B7" s="10">
        <v>2</v>
      </c>
      <c r="C7" s="11" t="s">
        <v>57</v>
      </c>
      <c r="D7" s="11">
        <v>7</v>
      </c>
      <c r="E7" s="11">
        <v>0</v>
      </c>
      <c r="F7" s="11" t="s">
        <v>57</v>
      </c>
      <c r="G7" s="11">
        <v>7</v>
      </c>
      <c r="H7" s="13">
        <v>0</v>
      </c>
      <c r="I7" s="16" t="s">
        <v>57</v>
      </c>
      <c r="J7" s="16">
        <v>34</v>
      </c>
      <c r="K7" s="17" t="s">
        <v>57</v>
      </c>
      <c r="L7" s="16" t="s">
        <v>57</v>
      </c>
      <c r="M7" s="16">
        <v>5</v>
      </c>
      <c r="N7" s="20" t="s">
        <v>57</v>
      </c>
    </row>
    <row r="8" s="1" customFormat="1" spans="1:14">
      <c r="A8" s="5">
        <v>4</v>
      </c>
      <c r="B8" s="10">
        <v>1</v>
      </c>
      <c r="C8" s="11">
        <v>11</v>
      </c>
      <c r="D8" s="11" t="s">
        <v>57</v>
      </c>
      <c r="E8" s="11">
        <v>5</v>
      </c>
      <c r="F8" s="11" t="s">
        <v>57</v>
      </c>
      <c r="G8" s="11" t="s">
        <v>57</v>
      </c>
      <c r="H8" s="13">
        <v>6</v>
      </c>
      <c r="I8" s="16">
        <v>40</v>
      </c>
      <c r="J8" s="16" t="s">
        <v>57</v>
      </c>
      <c r="K8" s="17">
        <v>34</v>
      </c>
      <c r="L8" s="16" t="s">
        <v>57</v>
      </c>
      <c r="M8" s="16" t="s">
        <v>57</v>
      </c>
      <c r="N8" s="20">
        <v>0</v>
      </c>
    </row>
    <row r="9" s="1" customFormat="1" spans="1:14">
      <c r="A9" s="5">
        <v>5</v>
      </c>
      <c r="B9" s="10">
        <v>1</v>
      </c>
      <c r="C9" s="11" t="s">
        <v>57</v>
      </c>
      <c r="D9" s="11" t="s">
        <v>57</v>
      </c>
      <c r="E9" s="11" t="s">
        <v>57</v>
      </c>
      <c r="F9" s="11" t="s">
        <v>57</v>
      </c>
      <c r="G9" s="11" t="s">
        <v>57</v>
      </c>
      <c r="H9" s="13">
        <v>11</v>
      </c>
      <c r="I9" s="16" t="s">
        <v>57</v>
      </c>
      <c r="J9" s="16" t="s">
        <v>57</v>
      </c>
      <c r="K9" s="17" t="s">
        <v>57</v>
      </c>
      <c r="L9" s="16" t="s">
        <v>57</v>
      </c>
      <c r="M9" s="16" t="s">
        <v>57</v>
      </c>
      <c r="N9" s="20">
        <v>133</v>
      </c>
    </row>
    <row r="10" s="1" customFormat="1" spans="1:14">
      <c r="A10" s="5">
        <v>6</v>
      </c>
      <c r="B10" s="10">
        <v>1</v>
      </c>
      <c r="C10" s="11" t="s">
        <v>57</v>
      </c>
      <c r="D10" s="11" t="s">
        <v>57</v>
      </c>
      <c r="E10" s="11">
        <v>7</v>
      </c>
      <c r="F10" s="11">
        <v>5</v>
      </c>
      <c r="G10" s="11">
        <v>6</v>
      </c>
      <c r="H10" s="13">
        <v>0</v>
      </c>
      <c r="I10" s="18" t="s">
        <v>57</v>
      </c>
      <c r="J10" s="18" t="s">
        <v>57</v>
      </c>
      <c r="K10" s="17">
        <v>505</v>
      </c>
      <c r="L10" s="18">
        <v>146</v>
      </c>
      <c r="M10" s="18">
        <v>43</v>
      </c>
      <c r="N10" s="20" t="s">
        <v>57</v>
      </c>
    </row>
    <row r="11" s="1" customFormat="1" spans="1:14">
      <c r="A11" s="5">
        <v>7</v>
      </c>
      <c r="B11" s="10">
        <v>2</v>
      </c>
      <c r="C11" s="11">
        <v>12</v>
      </c>
      <c r="D11" s="11" t="s">
        <v>57</v>
      </c>
      <c r="E11" s="11">
        <v>4</v>
      </c>
      <c r="F11" s="11" t="s">
        <v>57</v>
      </c>
      <c r="G11" s="11">
        <v>4</v>
      </c>
      <c r="H11" s="13">
        <v>8</v>
      </c>
      <c r="I11" s="18">
        <v>25</v>
      </c>
      <c r="J11" s="18" t="s">
        <v>57</v>
      </c>
      <c r="K11" s="17">
        <v>174</v>
      </c>
      <c r="L11" s="18" t="s">
        <v>57</v>
      </c>
      <c r="M11" s="18">
        <v>70</v>
      </c>
      <c r="N11" s="20">
        <v>117</v>
      </c>
    </row>
    <row r="12" s="1" customFormat="1" spans="1:14">
      <c r="A12" s="5">
        <v>8</v>
      </c>
      <c r="B12" s="10">
        <v>2</v>
      </c>
      <c r="C12" s="11" t="s">
        <v>57</v>
      </c>
      <c r="D12" s="11">
        <v>5</v>
      </c>
      <c r="E12" s="11">
        <v>8</v>
      </c>
      <c r="F12" s="11" t="s">
        <v>57</v>
      </c>
      <c r="G12" s="11">
        <v>4</v>
      </c>
      <c r="H12" s="13">
        <v>6</v>
      </c>
      <c r="I12" s="18" t="s">
        <v>57</v>
      </c>
      <c r="J12" s="18">
        <v>108</v>
      </c>
      <c r="K12" s="17">
        <v>243</v>
      </c>
      <c r="L12" s="18" t="s">
        <v>57</v>
      </c>
      <c r="M12" s="18">
        <v>24</v>
      </c>
      <c r="N12" s="20">
        <v>0</v>
      </c>
    </row>
    <row r="13" s="1" customFormat="1" spans="1:14">
      <c r="A13" s="5">
        <v>9</v>
      </c>
      <c r="B13" s="10">
        <v>2</v>
      </c>
      <c r="C13" s="11" t="s">
        <v>57</v>
      </c>
      <c r="D13" s="11" t="s">
        <v>57</v>
      </c>
      <c r="E13" s="11">
        <v>3</v>
      </c>
      <c r="F13" s="11" t="s">
        <v>57</v>
      </c>
      <c r="G13" s="11" t="s">
        <v>57</v>
      </c>
      <c r="H13" s="13">
        <v>1</v>
      </c>
      <c r="I13" s="18" t="s">
        <v>57</v>
      </c>
      <c r="J13" s="18" t="s">
        <v>57</v>
      </c>
      <c r="K13" s="17">
        <v>30</v>
      </c>
      <c r="L13" s="18" t="s">
        <v>57</v>
      </c>
      <c r="M13" s="18" t="s">
        <v>57</v>
      </c>
      <c r="N13" s="20">
        <v>224</v>
      </c>
    </row>
    <row r="14" s="1" customFormat="1" spans="1:14">
      <c r="A14" s="5">
        <v>10</v>
      </c>
      <c r="B14" s="10">
        <v>2</v>
      </c>
      <c r="C14" s="11">
        <v>888</v>
      </c>
      <c r="D14" s="11">
        <v>88</v>
      </c>
      <c r="E14" s="11">
        <v>8</v>
      </c>
      <c r="F14" s="11">
        <v>8</v>
      </c>
      <c r="G14" s="11">
        <v>8</v>
      </c>
      <c r="H14" s="13">
        <v>88</v>
      </c>
      <c r="I14" s="18">
        <v>88888</v>
      </c>
      <c r="J14" s="18">
        <v>8888</v>
      </c>
      <c r="K14" s="17">
        <v>888</v>
      </c>
      <c r="L14" s="18">
        <v>88</v>
      </c>
      <c r="M14" s="18">
        <v>8</v>
      </c>
      <c r="N14" s="20">
        <v>8888</v>
      </c>
    </row>
    <row r="15" s="1" customFormat="1" spans="1:14">
      <c r="A15" s="5">
        <v>11</v>
      </c>
      <c r="B15" s="10">
        <v>2</v>
      </c>
      <c r="C15" s="11" t="s">
        <v>57</v>
      </c>
      <c r="D15" s="11">
        <v>3</v>
      </c>
      <c r="E15" s="11" t="s">
        <v>57</v>
      </c>
      <c r="F15" s="11" t="s">
        <v>57</v>
      </c>
      <c r="G15" s="11" t="s">
        <v>57</v>
      </c>
      <c r="H15" s="13">
        <v>12</v>
      </c>
      <c r="I15" s="18" t="s">
        <v>57</v>
      </c>
      <c r="J15" s="18">
        <v>68</v>
      </c>
      <c r="K15" s="17" t="s">
        <v>57</v>
      </c>
      <c r="L15" s="18" t="s">
        <v>57</v>
      </c>
      <c r="M15" s="18" t="s">
        <v>57</v>
      </c>
      <c r="N15" s="20">
        <v>222</v>
      </c>
    </row>
    <row r="16" s="1" customFormat="1" spans="1:14">
      <c r="A16" s="5">
        <v>12</v>
      </c>
      <c r="B16" s="10">
        <v>2</v>
      </c>
      <c r="C16" s="11">
        <v>8</v>
      </c>
      <c r="D16" s="11">
        <v>2</v>
      </c>
      <c r="E16" s="11">
        <v>6</v>
      </c>
      <c r="F16" s="11" t="s">
        <v>57</v>
      </c>
      <c r="G16" s="11" t="s">
        <v>57</v>
      </c>
      <c r="H16" s="13">
        <v>11</v>
      </c>
      <c r="I16" s="18">
        <v>17</v>
      </c>
      <c r="J16" s="18">
        <v>104</v>
      </c>
      <c r="K16" s="17">
        <v>88</v>
      </c>
      <c r="L16" s="18" t="s">
        <v>57</v>
      </c>
      <c r="M16" s="18" t="s">
        <v>57</v>
      </c>
      <c r="N16" s="20">
        <v>163</v>
      </c>
    </row>
    <row r="17" s="1" customFormat="1" spans="1:14">
      <c r="A17" s="5">
        <v>13</v>
      </c>
      <c r="B17" s="10">
        <v>2</v>
      </c>
      <c r="C17" s="11">
        <v>9</v>
      </c>
      <c r="D17" s="11" t="s">
        <v>57</v>
      </c>
      <c r="E17" s="11">
        <v>7</v>
      </c>
      <c r="F17" s="11" t="s">
        <v>57</v>
      </c>
      <c r="G17" s="11">
        <v>5</v>
      </c>
      <c r="H17" s="13">
        <v>7</v>
      </c>
      <c r="I17" s="18">
        <v>14</v>
      </c>
      <c r="J17" s="18" t="s">
        <v>57</v>
      </c>
      <c r="K17" s="17">
        <v>265</v>
      </c>
      <c r="L17" s="18" t="s">
        <v>57</v>
      </c>
      <c r="M17" s="18">
        <v>79</v>
      </c>
      <c r="N17" s="20">
        <v>0</v>
      </c>
    </row>
    <row r="18" s="1" customFormat="1" spans="1:14">
      <c r="A18" s="5">
        <v>14</v>
      </c>
      <c r="B18" s="10">
        <v>2</v>
      </c>
      <c r="C18" s="11">
        <v>6</v>
      </c>
      <c r="D18" s="11" t="s">
        <v>57</v>
      </c>
      <c r="E18" s="11" t="s">
        <v>57</v>
      </c>
      <c r="F18" s="11">
        <v>3</v>
      </c>
      <c r="G18" s="11" t="s">
        <v>57</v>
      </c>
      <c r="H18" s="13">
        <v>9</v>
      </c>
      <c r="I18" s="18">
        <v>41</v>
      </c>
      <c r="J18" s="18" t="s">
        <v>57</v>
      </c>
      <c r="K18" s="17" t="s">
        <v>57</v>
      </c>
      <c r="L18" s="18">
        <v>263</v>
      </c>
      <c r="M18" s="18" t="s">
        <v>57</v>
      </c>
      <c r="N18" s="20">
        <v>336</v>
      </c>
    </row>
    <row r="19" s="1" customFormat="1" spans="1:14">
      <c r="A19" s="5">
        <v>15</v>
      </c>
      <c r="B19" s="10">
        <v>2</v>
      </c>
      <c r="C19" s="11">
        <v>6</v>
      </c>
      <c r="D19" s="11" t="s">
        <v>57</v>
      </c>
      <c r="E19" s="11" t="s">
        <v>57</v>
      </c>
      <c r="F19" s="11" t="s">
        <v>57</v>
      </c>
      <c r="G19" s="11" t="s">
        <v>57</v>
      </c>
      <c r="H19" s="13">
        <v>8</v>
      </c>
      <c r="I19" s="18">
        <v>0</v>
      </c>
      <c r="J19" s="18" t="s">
        <v>57</v>
      </c>
      <c r="K19" s="17" t="s">
        <v>57</v>
      </c>
      <c r="L19" s="18" t="s">
        <v>57</v>
      </c>
      <c r="M19" s="18" t="s">
        <v>57</v>
      </c>
      <c r="N19" s="20">
        <v>175</v>
      </c>
    </row>
    <row r="20" s="1" customFormat="1" spans="1:14">
      <c r="A20" s="5">
        <v>16</v>
      </c>
      <c r="B20" s="10">
        <v>2</v>
      </c>
      <c r="C20" s="11" t="s">
        <v>57</v>
      </c>
      <c r="D20" s="11" t="s">
        <v>57</v>
      </c>
      <c r="E20" s="11">
        <v>9</v>
      </c>
      <c r="F20" s="11" t="s">
        <v>57</v>
      </c>
      <c r="G20" s="11" t="s">
        <v>57</v>
      </c>
      <c r="H20" s="13">
        <v>2</v>
      </c>
      <c r="I20" s="18" t="s">
        <v>57</v>
      </c>
      <c r="J20" s="18" t="s">
        <v>57</v>
      </c>
      <c r="K20" s="17">
        <v>390</v>
      </c>
      <c r="L20" s="18" t="s">
        <v>57</v>
      </c>
      <c r="M20" s="18" t="s">
        <v>57</v>
      </c>
      <c r="N20" s="20">
        <v>92</v>
      </c>
    </row>
    <row r="21" s="1" customFormat="1" spans="1:14">
      <c r="A21" s="5">
        <v>17</v>
      </c>
      <c r="B21" s="10">
        <v>1</v>
      </c>
      <c r="C21" s="11">
        <v>9</v>
      </c>
      <c r="D21" s="11" t="s">
        <v>57</v>
      </c>
      <c r="E21" s="11">
        <v>4</v>
      </c>
      <c r="F21" s="11" t="s">
        <v>57</v>
      </c>
      <c r="G21" s="11">
        <v>5</v>
      </c>
      <c r="H21" s="13">
        <v>3</v>
      </c>
      <c r="I21" s="18">
        <v>24</v>
      </c>
      <c r="J21" s="18" t="s">
        <v>57</v>
      </c>
      <c r="K21" s="17">
        <v>100</v>
      </c>
      <c r="L21" s="18" t="s">
        <v>57</v>
      </c>
      <c r="M21" s="18">
        <v>27</v>
      </c>
      <c r="N21" s="20">
        <v>108</v>
      </c>
    </row>
    <row r="22" s="1" customFormat="1" spans="1:14">
      <c r="A22" s="5">
        <v>18</v>
      </c>
      <c r="B22" s="10">
        <v>1</v>
      </c>
      <c r="C22" s="11" t="s">
        <v>57</v>
      </c>
      <c r="D22" s="11">
        <v>4</v>
      </c>
      <c r="E22" s="11">
        <v>9</v>
      </c>
      <c r="F22" s="11" t="s">
        <v>57</v>
      </c>
      <c r="G22" s="11">
        <v>4</v>
      </c>
      <c r="H22" s="13">
        <v>4</v>
      </c>
      <c r="I22" s="18" t="s">
        <v>57</v>
      </c>
      <c r="J22" s="18">
        <v>48</v>
      </c>
      <c r="K22" s="17">
        <v>189</v>
      </c>
      <c r="L22" s="18" t="s">
        <v>57</v>
      </c>
      <c r="M22" s="18">
        <v>59</v>
      </c>
      <c r="N22" s="20">
        <v>253</v>
      </c>
    </row>
    <row r="23" s="1" customFormat="1" spans="1:14">
      <c r="A23" s="5">
        <v>19</v>
      </c>
      <c r="B23" s="10">
        <v>2</v>
      </c>
      <c r="C23" s="11" t="s">
        <v>57</v>
      </c>
      <c r="D23" s="11" t="s">
        <v>57</v>
      </c>
      <c r="E23" s="11">
        <v>8</v>
      </c>
      <c r="F23" s="11" t="s">
        <v>57</v>
      </c>
      <c r="G23" s="11" t="s">
        <v>57</v>
      </c>
      <c r="H23" s="13">
        <v>10</v>
      </c>
      <c r="I23" s="18" t="s">
        <v>57</v>
      </c>
      <c r="J23" s="18" t="s">
        <v>57</v>
      </c>
      <c r="K23" s="17">
        <v>151</v>
      </c>
      <c r="L23" s="18" t="s">
        <v>57</v>
      </c>
      <c r="M23" s="18" t="s">
        <v>57</v>
      </c>
      <c r="N23" s="20">
        <v>196</v>
      </c>
    </row>
    <row r="24" s="1" customFormat="1" spans="1:14">
      <c r="A24" s="5">
        <v>20</v>
      </c>
      <c r="B24" s="10">
        <v>2</v>
      </c>
      <c r="C24" s="11">
        <v>11</v>
      </c>
      <c r="D24" s="11" t="s">
        <v>57</v>
      </c>
      <c r="E24" s="11" t="s">
        <v>57</v>
      </c>
      <c r="F24" s="11">
        <v>4</v>
      </c>
      <c r="G24" s="11" t="s">
        <v>57</v>
      </c>
      <c r="H24" s="13">
        <v>12</v>
      </c>
      <c r="I24" s="18">
        <v>96</v>
      </c>
      <c r="J24" s="18" t="s">
        <v>57</v>
      </c>
      <c r="K24" s="17" t="s">
        <v>57</v>
      </c>
      <c r="L24" s="18">
        <v>113</v>
      </c>
      <c r="M24" s="18" t="s">
        <v>57</v>
      </c>
      <c r="N24" s="20">
        <v>46</v>
      </c>
    </row>
    <row r="25" s="1" customFormat="1" spans="1:14">
      <c r="A25" s="5">
        <v>21</v>
      </c>
      <c r="B25" s="10">
        <v>1</v>
      </c>
      <c r="C25" s="11">
        <v>8</v>
      </c>
      <c r="D25" s="11" t="s">
        <v>57</v>
      </c>
      <c r="E25" s="11">
        <v>7</v>
      </c>
      <c r="F25" s="11" t="s">
        <v>57</v>
      </c>
      <c r="G25" s="11">
        <v>5</v>
      </c>
      <c r="H25" s="13">
        <v>5</v>
      </c>
      <c r="I25" s="18">
        <v>6</v>
      </c>
      <c r="J25" s="18" t="s">
        <v>57</v>
      </c>
      <c r="K25" s="17">
        <v>458</v>
      </c>
      <c r="L25" s="18" t="s">
        <v>57</v>
      </c>
      <c r="M25" s="18">
        <v>34</v>
      </c>
      <c r="N25" s="20">
        <v>214</v>
      </c>
    </row>
    <row r="26" s="1" customFormat="1" spans="1:14">
      <c r="A26" s="5">
        <v>22</v>
      </c>
      <c r="B26" s="10">
        <v>1</v>
      </c>
      <c r="C26" s="11">
        <v>11</v>
      </c>
      <c r="D26" s="11" t="s">
        <v>57</v>
      </c>
      <c r="E26" s="11" t="s">
        <v>57</v>
      </c>
      <c r="F26" s="11" t="s">
        <v>57</v>
      </c>
      <c r="G26" s="11">
        <v>2</v>
      </c>
      <c r="H26" s="13">
        <v>10</v>
      </c>
      <c r="I26" s="18">
        <v>92</v>
      </c>
      <c r="J26" s="18" t="s">
        <v>57</v>
      </c>
      <c r="K26" s="17" t="s">
        <v>57</v>
      </c>
      <c r="L26" s="18" t="s">
        <v>57</v>
      </c>
      <c r="M26" s="18">
        <v>8</v>
      </c>
      <c r="N26" s="20">
        <v>252</v>
      </c>
    </row>
    <row r="27" s="1" customFormat="1" spans="1:14">
      <c r="A27" s="5">
        <v>23</v>
      </c>
      <c r="B27" s="10">
        <v>2</v>
      </c>
      <c r="C27" s="11">
        <v>7</v>
      </c>
      <c r="D27" s="11" t="s">
        <v>57</v>
      </c>
      <c r="E27" s="11">
        <v>4</v>
      </c>
      <c r="F27" s="11" t="s">
        <v>57</v>
      </c>
      <c r="G27" s="11">
        <v>5</v>
      </c>
      <c r="H27" s="13">
        <v>13</v>
      </c>
      <c r="I27" s="18">
        <v>14</v>
      </c>
      <c r="J27" s="18" t="s">
        <v>57</v>
      </c>
      <c r="K27" s="17">
        <v>136</v>
      </c>
      <c r="L27" s="18" t="s">
        <v>57</v>
      </c>
      <c r="M27" s="18">
        <v>14</v>
      </c>
      <c r="N27" s="20">
        <v>125</v>
      </c>
    </row>
    <row r="28" s="1" customFormat="1" spans="1:14">
      <c r="A28" s="5">
        <v>24</v>
      </c>
      <c r="B28" s="10">
        <v>1</v>
      </c>
      <c r="C28" s="11">
        <v>6</v>
      </c>
      <c r="D28" s="11">
        <v>4</v>
      </c>
      <c r="E28" s="11">
        <v>7</v>
      </c>
      <c r="F28" s="11" t="s">
        <v>57</v>
      </c>
      <c r="G28" s="11" t="s">
        <v>57</v>
      </c>
      <c r="H28" s="13">
        <v>11</v>
      </c>
      <c r="I28" s="18">
        <v>67</v>
      </c>
      <c r="J28" s="18">
        <v>145</v>
      </c>
      <c r="K28" s="17">
        <v>173</v>
      </c>
      <c r="L28" s="18" t="s">
        <v>57</v>
      </c>
      <c r="M28" s="18" t="s">
        <v>57</v>
      </c>
      <c r="N28" s="20">
        <v>0</v>
      </c>
    </row>
    <row r="29" s="1" customFormat="1" spans="1:14">
      <c r="A29" s="5">
        <v>25</v>
      </c>
      <c r="B29" s="10">
        <v>2</v>
      </c>
      <c r="C29" s="11" t="s">
        <v>57</v>
      </c>
      <c r="D29" s="11">
        <v>0</v>
      </c>
      <c r="E29" s="11">
        <v>4</v>
      </c>
      <c r="F29" s="11" t="s">
        <v>57</v>
      </c>
      <c r="G29" s="11">
        <v>5</v>
      </c>
      <c r="H29" s="13">
        <v>13</v>
      </c>
      <c r="I29" s="18" t="s">
        <v>57</v>
      </c>
      <c r="J29" s="18" t="s">
        <v>57</v>
      </c>
      <c r="K29" s="17">
        <v>213</v>
      </c>
      <c r="L29" s="18" t="s">
        <v>57</v>
      </c>
      <c r="M29" s="18">
        <v>7</v>
      </c>
      <c r="N29" s="20">
        <v>124</v>
      </c>
    </row>
    <row r="30" s="1" customFormat="1" spans="1:14">
      <c r="A30" s="5">
        <v>26</v>
      </c>
      <c r="B30" s="10">
        <v>1</v>
      </c>
      <c r="C30" s="11" t="s">
        <v>57</v>
      </c>
      <c r="D30" s="11" t="s">
        <v>57</v>
      </c>
      <c r="E30" s="11">
        <v>9</v>
      </c>
      <c r="F30" s="11" t="s">
        <v>57</v>
      </c>
      <c r="G30" s="11">
        <v>5</v>
      </c>
      <c r="H30" s="13">
        <v>5</v>
      </c>
      <c r="I30" s="18" t="s">
        <v>57</v>
      </c>
      <c r="J30" s="18" t="s">
        <v>57</v>
      </c>
      <c r="K30" s="17">
        <v>13</v>
      </c>
      <c r="L30" s="18" t="s">
        <v>57</v>
      </c>
      <c r="M30" s="18">
        <v>28</v>
      </c>
      <c r="N30" s="20">
        <v>136</v>
      </c>
    </row>
    <row r="31" s="1" customFormat="1" spans="1:14">
      <c r="A31" s="5">
        <v>27</v>
      </c>
      <c r="B31" s="10">
        <v>1</v>
      </c>
      <c r="C31" s="11">
        <v>12</v>
      </c>
      <c r="D31" s="11" t="s">
        <v>57</v>
      </c>
      <c r="E31" s="11">
        <v>2</v>
      </c>
      <c r="F31" s="11" t="s">
        <v>57</v>
      </c>
      <c r="G31" s="11" t="s">
        <v>57</v>
      </c>
      <c r="H31" s="13">
        <v>8</v>
      </c>
      <c r="I31" s="18">
        <v>39</v>
      </c>
      <c r="J31" s="18" t="s">
        <v>57</v>
      </c>
      <c r="K31" s="17">
        <v>23</v>
      </c>
      <c r="L31" s="18" t="s">
        <v>57</v>
      </c>
      <c r="M31" s="18" t="s">
        <v>57</v>
      </c>
      <c r="N31" s="20">
        <v>289</v>
      </c>
    </row>
    <row r="32" s="1" customFormat="1" spans="1:14">
      <c r="A32" s="5">
        <v>28</v>
      </c>
      <c r="B32" s="10">
        <v>2</v>
      </c>
      <c r="C32" s="11" t="s">
        <v>57</v>
      </c>
      <c r="D32" s="11" t="s">
        <v>57</v>
      </c>
      <c r="E32" s="11">
        <v>4</v>
      </c>
      <c r="F32" s="11">
        <v>3</v>
      </c>
      <c r="G32" s="11" t="s">
        <v>57</v>
      </c>
      <c r="H32" s="13">
        <v>13</v>
      </c>
      <c r="I32" s="18" t="s">
        <v>57</v>
      </c>
      <c r="J32" s="18" t="s">
        <v>57</v>
      </c>
      <c r="K32" s="17">
        <v>170</v>
      </c>
      <c r="L32" s="18">
        <v>131</v>
      </c>
      <c r="M32" s="18" t="s">
        <v>57</v>
      </c>
      <c r="N32" s="20">
        <v>51</v>
      </c>
    </row>
    <row r="33" s="1" customFormat="1" spans="1:14">
      <c r="A33" s="5">
        <v>29</v>
      </c>
      <c r="B33" s="10">
        <v>1</v>
      </c>
      <c r="C33" s="11" t="s">
        <v>57</v>
      </c>
      <c r="D33" s="11">
        <v>2</v>
      </c>
      <c r="E33" s="11">
        <v>4</v>
      </c>
      <c r="F33" s="11" t="s">
        <v>57</v>
      </c>
      <c r="G33" s="11" t="s">
        <v>57</v>
      </c>
      <c r="H33" s="13">
        <v>11</v>
      </c>
      <c r="I33" s="18" t="s">
        <v>57</v>
      </c>
      <c r="J33" s="18">
        <v>56</v>
      </c>
      <c r="K33" s="17">
        <v>66</v>
      </c>
      <c r="L33" s="18" t="s">
        <v>57</v>
      </c>
      <c r="M33" s="18" t="s">
        <v>57</v>
      </c>
      <c r="N33" s="20">
        <v>322</v>
      </c>
    </row>
    <row r="34" s="1" customFormat="1" spans="1:14">
      <c r="A34" s="5">
        <v>30</v>
      </c>
      <c r="B34" s="10">
        <v>1</v>
      </c>
      <c r="C34" s="11">
        <v>11</v>
      </c>
      <c r="D34" s="11" t="s">
        <v>57</v>
      </c>
      <c r="E34" s="11">
        <v>8</v>
      </c>
      <c r="F34" s="11" t="s">
        <v>57</v>
      </c>
      <c r="G34" s="11" t="s">
        <v>57</v>
      </c>
      <c r="H34" s="13">
        <v>8</v>
      </c>
      <c r="I34" s="18">
        <v>43</v>
      </c>
      <c r="J34" s="18" t="s">
        <v>57</v>
      </c>
      <c r="K34" s="17">
        <v>98</v>
      </c>
      <c r="L34" s="18" t="s">
        <v>57</v>
      </c>
      <c r="M34" s="18" t="s">
        <v>57</v>
      </c>
      <c r="N34" s="20">
        <v>253</v>
      </c>
    </row>
    <row r="35" s="1" customFormat="1" spans="1:14">
      <c r="A35" s="5">
        <v>31</v>
      </c>
      <c r="B35" s="10">
        <v>2</v>
      </c>
      <c r="C35" s="11">
        <v>12</v>
      </c>
      <c r="D35" s="11">
        <v>9</v>
      </c>
      <c r="E35" s="11">
        <v>7</v>
      </c>
      <c r="F35" s="11" t="s">
        <v>57</v>
      </c>
      <c r="G35" s="11">
        <v>8</v>
      </c>
      <c r="H35" s="13">
        <v>17</v>
      </c>
      <c r="I35" s="18">
        <v>88</v>
      </c>
      <c r="J35" s="18">
        <v>143</v>
      </c>
      <c r="K35" s="17">
        <v>239</v>
      </c>
      <c r="L35" s="18" t="s">
        <v>57</v>
      </c>
      <c r="M35" s="18">
        <v>41</v>
      </c>
      <c r="N35" s="20">
        <v>332</v>
      </c>
    </row>
    <row r="36" s="1" customFormat="1" spans="1:14">
      <c r="A36" s="5">
        <v>32</v>
      </c>
      <c r="B36" s="10">
        <v>1</v>
      </c>
      <c r="C36" s="11">
        <v>4</v>
      </c>
      <c r="D36" s="11" t="s">
        <v>57</v>
      </c>
      <c r="E36" s="11">
        <v>6</v>
      </c>
      <c r="F36" s="11" t="s">
        <v>57</v>
      </c>
      <c r="G36" s="11" t="s">
        <v>57</v>
      </c>
      <c r="H36" s="13">
        <v>10</v>
      </c>
      <c r="I36" s="18">
        <v>41</v>
      </c>
      <c r="J36" s="18" t="s">
        <v>57</v>
      </c>
      <c r="K36" s="17">
        <v>270</v>
      </c>
      <c r="L36" s="18" t="s">
        <v>57</v>
      </c>
      <c r="M36" s="18" t="s">
        <v>57</v>
      </c>
      <c r="N36" s="20">
        <v>125</v>
      </c>
    </row>
    <row r="37" s="1" customFormat="1" spans="1:14">
      <c r="A37" s="5">
        <v>33</v>
      </c>
      <c r="B37" s="10">
        <v>2</v>
      </c>
      <c r="C37" s="11">
        <v>8</v>
      </c>
      <c r="D37" s="11" t="s">
        <v>57</v>
      </c>
      <c r="E37" s="11">
        <v>5</v>
      </c>
      <c r="F37" s="11" t="s">
        <v>57</v>
      </c>
      <c r="G37" s="11" t="s">
        <v>57</v>
      </c>
      <c r="H37" s="13">
        <v>13</v>
      </c>
      <c r="I37" s="18">
        <v>51</v>
      </c>
      <c r="J37" s="18" t="s">
        <v>57</v>
      </c>
      <c r="K37" s="17">
        <v>0</v>
      </c>
      <c r="L37" s="18" t="s">
        <v>57</v>
      </c>
      <c r="M37" s="18" t="s">
        <v>57</v>
      </c>
      <c r="N37" s="20">
        <v>275</v>
      </c>
    </row>
    <row r="38" s="1" customFormat="1" spans="1:14">
      <c r="A38" s="5">
        <v>34</v>
      </c>
      <c r="B38" s="10">
        <v>2</v>
      </c>
      <c r="C38" s="11" t="s">
        <v>57</v>
      </c>
      <c r="D38" s="11" t="s">
        <v>57</v>
      </c>
      <c r="E38" s="11" t="s">
        <v>57</v>
      </c>
      <c r="F38" s="11" t="s">
        <v>57</v>
      </c>
      <c r="G38" s="11">
        <v>5</v>
      </c>
      <c r="H38" s="13">
        <v>8</v>
      </c>
      <c r="I38" s="18" t="s">
        <v>57</v>
      </c>
      <c r="J38" s="18" t="s">
        <v>57</v>
      </c>
      <c r="K38" s="17" t="s">
        <v>57</v>
      </c>
      <c r="L38" s="18" t="s">
        <v>57</v>
      </c>
      <c r="M38" s="18">
        <v>48</v>
      </c>
      <c r="N38" s="20">
        <v>289</v>
      </c>
    </row>
    <row r="39" s="1" customFormat="1" spans="1:14">
      <c r="A39" s="5">
        <v>35</v>
      </c>
      <c r="B39" s="10">
        <v>2</v>
      </c>
      <c r="C39" s="11" t="s">
        <v>57</v>
      </c>
      <c r="D39" s="11" t="s">
        <v>57</v>
      </c>
      <c r="E39" s="11">
        <v>5</v>
      </c>
      <c r="F39" s="11">
        <v>4</v>
      </c>
      <c r="G39" s="11">
        <v>7</v>
      </c>
      <c r="H39" s="13">
        <v>4</v>
      </c>
      <c r="I39" s="18" t="s">
        <v>57</v>
      </c>
      <c r="J39" s="18" t="s">
        <v>57</v>
      </c>
      <c r="K39" s="17">
        <v>261</v>
      </c>
      <c r="L39" s="18">
        <v>80</v>
      </c>
      <c r="M39" s="18">
        <v>68</v>
      </c>
      <c r="N39" s="20">
        <v>115</v>
      </c>
    </row>
    <row r="40" s="1" customFormat="1" spans="1:14">
      <c r="A40" s="5">
        <v>36</v>
      </c>
      <c r="B40" s="10">
        <v>2</v>
      </c>
      <c r="C40" s="11" t="s">
        <v>57</v>
      </c>
      <c r="D40" s="11" t="s">
        <v>57</v>
      </c>
      <c r="E40" s="11">
        <v>3</v>
      </c>
      <c r="F40" s="11" t="s">
        <v>57</v>
      </c>
      <c r="G40" s="11">
        <v>2</v>
      </c>
      <c r="H40" s="13">
        <v>5</v>
      </c>
      <c r="I40" s="18" t="s">
        <v>57</v>
      </c>
      <c r="J40" s="18" t="s">
        <v>57</v>
      </c>
      <c r="K40" s="17">
        <v>168</v>
      </c>
      <c r="L40" s="18" t="s">
        <v>57</v>
      </c>
      <c r="M40" s="18">
        <v>48</v>
      </c>
      <c r="N40" s="20">
        <v>143</v>
      </c>
    </row>
    <row r="41" s="1" customFormat="1" spans="1:14">
      <c r="A41" s="5">
        <v>37</v>
      </c>
      <c r="B41" s="10">
        <v>1</v>
      </c>
      <c r="C41" s="11" t="s">
        <v>57</v>
      </c>
      <c r="D41" s="11">
        <v>12</v>
      </c>
      <c r="E41" s="11">
        <v>5</v>
      </c>
      <c r="F41" s="11" t="s">
        <v>57</v>
      </c>
      <c r="G41" s="11" t="s">
        <v>57</v>
      </c>
      <c r="H41" s="13">
        <v>5</v>
      </c>
      <c r="I41" s="18" t="s">
        <v>57</v>
      </c>
      <c r="J41" s="18">
        <v>108</v>
      </c>
      <c r="K41" s="17">
        <v>190</v>
      </c>
      <c r="L41" s="18" t="s">
        <v>57</v>
      </c>
      <c r="M41" s="18" t="s">
        <v>57</v>
      </c>
      <c r="N41" s="20">
        <v>155</v>
      </c>
    </row>
    <row r="42" s="1" customFormat="1" spans="1:14">
      <c r="A42" s="5">
        <v>38</v>
      </c>
      <c r="B42" s="10">
        <v>2</v>
      </c>
      <c r="C42" s="11">
        <v>9</v>
      </c>
      <c r="D42" s="11" t="s">
        <v>57</v>
      </c>
      <c r="E42" s="11">
        <v>6</v>
      </c>
      <c r="F42" s="11" t="s">
        <v>57</v>
      </c>
      <c r="G42" s="11" t="s">
        <v>57</v>
      </c>
      <c r="H42" s="13">
        <v>18</v>
      </c>
      <c r="I42" s="18">
        <v>89</v>
      </c>
      <c r="J42" s="18" t="s">
        <v>57</v>
      </c>
      <c r="K42" s="17">
        <v>349</v>
      </c>
      <c r="L42" s="18" t="s">
        <v>57</v>
      </c>
      <c r="M42" s="18" t="s">
        <v>57</v>
      </c>
      <c r="N42" s="20">
        <v>192</v>
      </c>
    </row>
    <row r="43" s="1" customFormat="1" spans="1:14">
      <c r="A43" s="5">
        <v>39</v>
      </c>
      <c r="B43" s="10">
        <v>1</v>
      </c>
      <c r="C43" s="11">
        <v>10</v>
      </c>
      <c r="D43" s="11" t="s">
        <v>57</v>
      </c>
      <c r="E43" s="11">
        <v>7</v>
      </c>
      <c r="F43" s="11" t="s">
        <v>57</v>
      </c>
      <c r="G43" s="11">
        <v>6</v>
      </c>
      <c r="H43" s="13">
        <v>8</v>
      </c>
      <c r="I43" s="18">
        <v>43</v>
      </c>
      <c r="J43" s="18" t="s">
        <v>57</v>
      </c>
      <c r="K43" s="17">
        <v>271</v>
      </c>
      <c r="L43" s="18" t="s">
        <v>57</v>
      </c>
      <c r="M43" s="18">
        <v>35</v>
      </c>
      <c r="N43" s="20">
        <v>80</v>
      </c>
    </row>
    <row r="44" s="1" customFormat="1" spans="1:14">
      <c r="A44" s="5">
        <v>40</v>
      </c>
      <c r="B44" s="10">
        <v>2</v>
      </c>
      <c r="C44" s="11">
        <v>9</v>
      </c>
      <c r="D44" s="11">
        <v>3</v>
      </c>
      <c r="E44" s="11" t="s">
        <v>57</v>
      </c>
      <c r="F44" s="11">
        <v>7</v>
      </c>
      <c r="G44" s="11">
        <v>4</v>
      </c>
      <c r="H44" s="13">
        <v>16</v>
      </c>
      <c r="I44" s="18">
        <v>87</v>
      </c>
      <c r="J44" s="18">
        <v>144</v>
      </c>
      <c r="K44" s="17" t="s">
        <v>57</v>
      </c>
      <c r="L44" s="18">
        <v>126</v>
      </c>
      <c r="M44" s="18">
        <v>56</v>
      </c>
      <c r="N44" s="20">
        <v>126</v>
      </c>
    </row>
    <row r="45" s="1" customFormat="1" spans="1:14">
      <c r="A45" s="5">
        <v>41</v>
      </c>
      <c r="B45" s="10">
        <v>2</v>
      </c>
      <c r="C45" s="11">
        <v>9</v>
      </c>
      <c r="D45" s="11">
        <v>2</v>
      </c>
      <c r="E45" s="11" t="s">
        <v>57</v>
      </c>
      <c r="F45" s="11" t="s">
        <v>57</v>
      </c>
      <c r="G45" s="11" t="s">
        <v>57</v>
      </c>
      <c r="H45" s="13">
        <v>1</v>
      </c>
      <c r="I45" s="18">
        <v>3</v>
      </c>
      <c r="J45" s="18">
        <v>57</v>
      </c>
      <c r="K45" s="17" t="s">
        <v>57</v>
      </c>
      <c r="L45" s="18" t="s">
        <v>57</v>
      </c>
      <c r="M45" s="18" t="s">
        <v>57</v>
      </c>
      <c r="N45" s="20">
        <v>78</v>
      </c>
    </row>
    <row r="46" s="1" customFormat="1" spans="1:14">
      <c r="A46" s="5">
        <v>42</v>
      </c>
      <c r="B46" s="10">
        <v>1</v>
      </c>
      <c r="C46" s="11" t="s">
        <v>57</v>
      </c>
      <c r="D46" s="11" t="s">
        <v>57</v>
      </c>
      <c r="E46" s="11">
        <v>2</v>
      </c>
      <c r="F46" s="11" t="s">
        <v>57</v>
      </c>
      <c r="G46" s="11" t="s">
        <v>57</v>
      </c>
      <c r="H46" s="13">
        <v>9</v>
      </c>
      <c r="I46" s="18" t="s">
        <v>57</v>
      </c>
      <c r="J46" s="18" t="s">
        <v>57</v>
      </c>
      <c r="K46" s="18">
        <v>230</v>
      </c>
      <c r="L46" s="18" t="s">
        <v>57</v>
      </c>
      <c r="M46" s="18" t="s">
        <v>57</v>
      </c>
      <c r="N46" s="20">
        <v>254</v>
      </c>
    </row>
    <row r="47" s="1" customFormat="1" spans="1:14">
      <c r="A47" s="5">
        <v>43</v>
      </c>
      <c r="B47" s="10">
        <v>1</v>
      </c>
      <c r="C47" s="11">
        <v>2</v>
      </c>
      <c r="D47" s="11" t="s">
        <v>57</v>
      </c>
      <c r="E47" s="11">
        <v>6</v>
      </c>
      <c r="F47" s="11" t="s">
        <v>57</v>
      </c>
      <c r="G47" s="11">
        <v>4</v>
      </c>
      <c r="H47" s="13">
        <v>6</v>
      </c>
      <c r="I47" s="18">
        <v>39</v>
      </c>
      <c r="J47" s="18" t="s">
        <v>57</v>
      </c>
      <c r="K47" s="17">
        <v>199</v>
      </c>
      <c r="L47" s="18" t="s">
        <v>57</v>
      </c>
      <c r="M47" s="18">
        <v>66</v>
      </c>
      <c r="N47" s="20">
        <v>16</v>
      </c>
    </row>
    <row r="48" s="1" customFormat="1" spans="1:14">
      <c r="A48" s="5">
        <v>44</v>
      </c>
      <c r="B48" s="10">
        <v>1</v>
      </c>
      <c r="C48" s="11">
        <v>11</v>
      </c>
      <c r="D48" s="11">
        <v>10</v>
      </c>
      <c r="E48" s="11">
        <v>7</v>
      </c>
      <c r="F48" s="11">
        <v>3</v>
      </c>
      <c r="G48" s="11">
        <v>6</v>
      </c>
      <c r="H48" s="13">
        <v>3</v>
      </c>
      <c r="I48" s="18">
        <v>55</v>
      </c>
      <c r="J48" s="18">
        <v>101</v>
      </c>
      <c r="K48" s="17">
        <v>228</v>
      </c>
      <c r="L48" s="18">
        <v>79</v>
      </c>
      <c r="M48" s="18">
        <v>47</v>
      </c>
      <c r="N48" s="20">
        <v>97</v>
      </c>
    </row>
    <row r="49" s="1" customFormat="1" spans="1:14">
      <c r="A49" s="5">
        <v>45</v>
      </c>
      <c r="B49" s="10">
        <v>2</v>
      </c>
      <c r="C49" s="11">
        <v>10</v>
      </c>
      <c r="D49" s="11" t="s">
        <v>57</v>
      </c>
      <c r="E49" s="11" t="s">
        <v>57</v>
      </c>
      <c r="F49" s="11" t="s">
        <v>57</v>
      </c>
      <c r="G49" s="11">
        <v>6</v>
      </c>
      <c r="H49" s="13">
        <v>11</v>
      </c>
      <c r="I49" s="18">
        <v>0</v>
      </c>
      <c r="J49" s="18" t="s">
        <v>57</v>
      </c>
      <c r="K49" s="17" t="s">
        <v>57</v>
      </c>
      <c r="L49" s="18" t="s">
        <v>57</v>
      </c>
      <c r="M49" s="18">
        <v>54</v>
      </c>
      <c r="N49" s="20">
        <v>433</v>
      </c>
    </row>
    <row r="50" s="1" customFormat="1" spans="1:14">
      <c r="A50" s="5">
        <v>46</v>
      </c>
      <c r="B50" s="10">
        <v>2</v>
      </c>
      <c r="C50" s="11">
        <v>14</v>
      </c>
      <c r="D50" s="11" t="s">
        <v>57</v>
      </c>
      <c r="E50" s="11">
        <v>6</v>
      </c>
      <c r="F50" s="11" t="s">
        <v>57</v>
      </c>
      <c r="G50" s="11">
        <v>7</v>
      </c>
      <c r="H50" s="13">
        <v>12</v>
      </c>
      <c r="I50" s="18">
        <v>78</v>
      </c>
      <c r="J50" s="18" t="s">
        <v>57</v>
      </c>
      <c r="K50" s="17">
        <v>213</v>
      </c>
      <c r="L50" s="18" t="s">
        <v>57</v>
      </c>
      <c r="M50" s="18">
        <v>19</v>
      </c>
      <c r="N50" s="20">
        <v>78</v>
      </c>
    </row>
    <row r="51" s="1" customFormat="1" spans="1:14">
      <c r="A51" s="5">
        <v>47</v>
      </c>
      <c r="B51" s="10">
        <v>1</v>
      </c>
      <c r="C51" s="11">
        <v>7</v>
      </c>
      <c r="D51" s="11">
        <v>5</v>
      </c>
      <c r="E51" s="11">
        <v>9</v>
      </c>
      <c r="F51" s="11" t="s">
        <v>57</v>
      </c>
      <c r="G51" s="11" t="s">
        <v>57</v>
      </c>
      <c r="H51" s="13">
        <v>11</v>
      </c>
      <c r="I51" s="18">
        <v>45</v>
      </c>
      <c r="J51" s="18">
        <v>98</v>
      </c>
      <c r="K51" s="17">
        <v>208</v>
      </c>
      <c r="L51" s="18" t="s">
        <v>57</v>
      </c>
      <c r="M51" s="18" t="s">
        <v>57</v>
      </c>
      <c r="N51" s="20">
        <v>158</v>
      </c>
    </row>
    <row r="52" s="1" customFormat="1" spans="1:14">
      <c r="A52" s="5">
        <v>48</v>
      </c>
      <c r="B52" s="10">
        <v>1</v>
      </c>
      <c r="C52" s="11">
        <v>13</v>
      </c>
      <c r="D52" s="11">
        <v>5</v>
      </c>
      <c r="E52" s="11">
        <v>8</v>
      </c>
      <c r="F52" s="11" t="s">
        <v>57</v>
      </c>
      <c r="G52" s="11" t="s">
        <v>57</v>
      </c>
      <c r="H52" s="13">
        <v>5</v>
      </c>
      <c r="I52" s="18">
        <v>23</v>
      </c>
      <c r="J52" s="18">
        <v>8</v>
      </c>
      <c r="K52" s="17">
        <v>268</v>
      </c>
      <c r="L52" s="18" t="s">
        <v>57</v>
      </c>
      <c r="M52" s="18" t="s">
        <v>57</v>
      </c>
      <c r="N52" s="20">
        <v>123</v>
      </c>
    </row>
    <row r="53" s="1" customFormat="1" spans="1:14">
      <c r="A53" s="5">
        <v>49</v>
      </c>
      <c r="B53" s="10">
        <v>1</v>
      </c>
      <c r="C53" s="11">
        <v>7</v>
      </c>
      <c r="D53" s="11" t="s">
        <v>57</v>
      </c>
      <c r="E53" s="11">
        <v>5</v>
      </c>
      <c r="F53" s="11" t="s">
        <v>57</v>
      </c>
      <c r="G53" s="11">
        <v>4</v>
      </c>
      <c r="H53" s="13">
        <v>0</v>
      </c>
      <c r="I53" s="18">
        <v>0</v>
      </c>
      <c r="J53" s="18" t="s">
        <v>57</v>
      </c>
      <c r="K53" s="17">
        <v>221</v>
      </c>
      <c r="L53" s="18" t="s">
        <v>57</v>
      </c>
      <c r="M53" s="18">
        <v>2</v>
      </c>
      <c r="N53" s="20" t="s">
        <v>57</v>
      </c>
    </row>
    <row r="54" s="1" customFormat="1" spans="1:14">
      <c r="A54" s="5">
        <v>50</v>
      </c>
      <c r="B54" s="10">
        <v>2</v>
      </c>
      <c r="C54" s="11">
        <v>12</v>
      </c>
      <c r="D54" s="11" t="s">
        <v>57</v>
      </c>
      <c r="E54" s="11" t="s">
        <v>57</v>
      </c>
      <c r="F54" s="11" t="s">
        <v>57</v>
      </c>
      <c r="G54" s="11">
        <v>5</v>
      </c>
      <c r="H54" s="13">
        <v>3</v>
      </c>
      <c r="I54" s="18">
        <v>56</v>
      </c>
      <c r="J54" s="18" t="s">
        <v>57</v>
      </c>
      <c r="K54" s="17" t="s">
        <v>57</v>
      </c>
      <c r="L54" s="18" t="s">
        <v>57</v>
      </c>
      <c r="M54" s="18">
        <v>31</v>
      </c>
      <c r="N54" s="20">
        <v>51</v>
      </c>
    </row>
    <row r="55" s="1" customFormat="1" spans="1:14">
      <c r="A55" s="5">
        <v>51</v>
      </c>
      <c r="B55" s="10">
        <v>1</v>
      </c>
      <c r="C55" s="11" t="s">
        <v>57</v>
      </c>
      <c r="D55" s="11">
        <v>4</v>
      </c>
      <c r="E55" s="11">
        <v>6</v>
      </c>
      <c r="F55" s="11" t="s">
        <v>57</v>
      </c>
      <c r="G55" s="11" t="s">
        <v>57</v>
      </c>
      <c r="H55" s="13">
        <v>3</v>
      </c>
      <c r="I55" s="18" t="s">
        <v>57</v>
      </c>
      <c r="J55" s="18">
        <v>136</v>
      </c>
      <c r="K55" s="17">
        <v>104</v>
      </c>
      <c r="L55" s="18" t="s">
        <v>57</v>
      </c>
      <c r="M55" s="18" t="s">
        <v>57</v>
      </c>
      <c r="N55" s="20">
        <v>83</v>
      </c>
    </row>
    <row r="56" s="1" customFormat="1" spans="1:14">
      <c r="A56" s="5">
        <v>52</v>
      </c>
      <c r="B56" s="10">
        <v>1</v>
      </c>
      <c r="C56" s="11" t="s">
        <v>57</v>
      </c>
      <c r="D56" s="11" t="s">
        <v>57</v>
      </c>
      <c r="E56" s="11">
        <v>5</v>
      </c>
      <c r="F56" s="11" t="s">
        <v>57</v>
      </c>
      <c r="G56" s="11" t="s">
        <v>57</v>
      </c>
      <c r="H56" s="13">
        <v>6</v>
      </c>
      <c r="I56" s="18" t="s">
        <v>57</v>
      </c>
      <c r="J56" s="18" t="s">
        <v>57</v>
      </c>
      <c r="K56" s="17">
        <v>304</v>
      </c>
      <c r="L56" s="18" t="s">
        <v>57</v>
      </c>
      <c r="M56" s="18" t="s">
        <v>57</v>
      </c>
      <c r="N56" s="20">
        <v>219</v>
      </c>
    </row>
    <row r="57" s="1" customFormat="1" spans="1:14">
      <c r="A57" s="5">
        <v>53</v>
      </c>
      <c r="B57" s="10">
        <v>1</v>
      </c>
      <c r="C57" s="11">
        <v>11</v>
      </c>
      <c r="D57" s="11">
        <v>4</v>
      </c>
      <c r="E57" s="11" t="s">
        <v>57</v>
      </c>
      <c r="F57" s="11" t="s">
        <v>57</v>
      </c>
      <c r="G57" s="11" t="s">
        <v>57</v>
      </c>
      <c r="H57" s="13">
        <v>4</v>
      </c>
      <c r="I57" s="18">
        <v>14</v>
      </c>
      <c r="J57" s="18">
        <v>44</v>
      </c>
      <c r="K57" s="17" t="s">
        <v>57</v>
      </c>
      <c r="L57" s="18" t="s">
        <v>57</v>
      </c>
      <c r="M57" s="18" t="s">
        <v>57</v>
      </c>
      <c r="N57" s="20">
        <v>73</v>
      </c>
    </row>
    <row r="58" s="1" customFormat="1" spans="1:14">
      <c r="A58" s="5">
        <v>54</v>
      </c>
      <c r="B58" s="10">
        <v>2</v>
      </c>
      <c r="C58" s="11" t="s">
        <v>57</v>
      </c>
      <c r="D58" s="11">
        <v>10</v>
      </c>
      <c r="E58" s="11">
        <v>3</v>
      </c>
      <c r="F58" s="11" t="s">
        <v>57</v>
      </c>
      <c r="G58" s="11">
        <v>6</v>
      </c>
      <c r="H58" s="13">
        <v>12</v>
      </c>
      <c r="I58" s="18" t="s">
        <v>57</v>
      </c>
      <c r="J58" s="18">
        <v>91</v>
      </c>
      <c r="K58" s="17">
        <v>157</v>
      </c>
      <c r="L58" s="18" t="s">
        <v>57</v>
      </c>
      <c r="M58" s="18">
        <v>50</v>
      </c>
      <c r="N58" s="20">
        <v>97</v>
      </c>
    </row>
    <row r="59" s="1" customFormat="1" spans="1:14">
      <c r="A59" s="5">
        <v>55</v>
      </c>
      <c r="B59" s="10">
        <v>2</v>
      </c>
      <c r="C59" s="11" t="s">
        <v>57</v>
      </c>
      <c r="D59" s="11" t="s">
        <v>57</v>
      </c>
      <c r="E59" s="11">
        <v>5</v>
      </c>
      <c r="F59" s="11" t="s">
        <v>57</v>
      </c>
      <c r="G59" s="11" t="s">
        <v>57</v>
      </c>
      <c r="H59" s="13">
        <v>3</v>
      </c>
      <c r="I59" s="18" t="s">
        <v>57</v>
      </c>
      <c r="J59" s="18" t="s">
        <v>57</v>
      </c>
      <c r="K59" s="17">
        <v>179</v>
      </c>
      <c r="L59" s="18" t="s">
        <v>57</v>
      </c>
      <c r="M59" s="18" t="s">
        <v>57</v>
      </c>
      <c r="N59" s="20">
        <v>81</v>
      </c>
    </row>
    <row r="60" s="1" customFormat="1" spans="1:14">
      <c r="A60" s="5">
        <v>56</v>
      </c>
      <c r="B60" s="10">
        <v>1</v>
      </c>
      <c r="C60" s="11">
        <v>9</v>
      </c>
      <c r="D60" s="11" t="s">
        <v>57</v>
      </c>
      <c r="E60" s="11">
        <v>6</v>
      </c>
      <c r="F60" s="11" t="s">
        <v>57</v>
      </c>
      <c r="G60" s="11" t="s">
        <v>57</v>
      </c>
      <c r="H60" s="13">
        <v>13</v>
      </c>
      <c r="I60" s="18">
        <v>52</v>
      </c>
      <c r="J60" s="18" t="s">
        <v>57</v>
      </c>
      <c r="K60" s="17">
        <v>0</v>
      </c>
      <c r="L60" s="18" t="s">
        <v>57</v>
      </c>
      <c r="M60" s="18" t="s">
        <v>57</v>
      </c>
      <c r="N60" s="20">
        <v>243</v>
      </c>
    </row>
    <row r="61" s="1" customFormat="1" spans="1:14">
      <c r="A61" s="5">
        <v>57</v>
      </c>
      <c r="B61" s="10">
        <v>2</v>
      </c>
      <c r="C61" s="11">
        <v>9</v>
      </c>
      <c r="D61" s="11">
        <v>10</v>
      </c>
      <c r="E61" s="11">
        <v>8</v>
      </c>
      <c r="F61" s="11" t="s">
        <v>57</v>
      </c>
      <c r="G61" s="11" t="s">
        <v>57</v>
      </c>
      <c r="H61" s="13">
        <v>0</v>
      </c>
      <c r="I61" s="18">
        <v>87</v>
      </c>
      <c r="J61" s="18">
        <v>124</v>
      </c>
      <c r="K61" s="17">
        <v>119</v>
      </c>
      <c r="L61" s="18" t="s">
        <v>57</v>
      </c>
      <c r="M61" s="18" t="s">
        <v>57</v>
      </c>
      <c r="N61" s="20" t="s">
        <v>57</v>
      </c>
    </row>
    <row r="62" s="1" customFormat="1" spans="1:14">
      <c r="A62" s="5">
        <v>58</v>
      </c>
      <c r="B62" s="10">
        <v>2</v>
      </c>
      <c r="C62" s="11">
        <v>5</v>
      </c>
      <c r="D62" s="11">
        <v>8</v>
      </c>
      <c r="E62" s="11">
        <v>5</v>
      </c>
      <c r="F62" s="11">
        <v>4</v>
      </c>
      <c r="G62" s="11">
        <v>2</v>
      </c>
      <c r="H62" s="13">
        <v>6</v>
      </c>
      <c r="I62" s="18">
        <v>27</v>
      </c>
      <c r="J62" s="18">
        <v>54</v>
      </c>
      <c r="K62" s="17">
        <v>196</v>
      </c>
      <c r="L62" s="18">
        <v>156</v>
      </c>
      <c r="M62" s="18">
        <v>32</v>
      </c>
      <c r="N62" s="20">
        <v>146</v>
      </c>
    </row>
    <row r="63" s="1" customFormat="1" spans="1:14">
      <c r="A63" s="5">
        <v>59</v>
      </c>
      <c r="B63" s="10">
        <v>1</v>
      </c>
      <c r="C63" s="11" t="s">
        <v>57</v>
      </c>
      <c r="D63" s="11" t="s">
        <v>57</v>
      </c>
      <c r="E63" s="11">
        <v>6</v>
      </c>
      <c r="F63" s="11" t="s">
        <v>57</v>
      </c>
      <c r="G63" s="11">
        <v>0</v>
      </c>
      <c r="H63" s="13">
        <v>19</v>
      </c>
      <c r="I63" s="18" t="s">
        <v>57</v>
      </c>
      <c r="J63" s="18" t="s">
        <v>57</v>
      </c>
      <c r="K63" s="17">
        <v>322</v>
      </c>
      <c r="L63" s="18" t="s">
        <v>57</v>
      </c>
      <c r="M63" s="18" t="s">
        <v>57</v>
      </c>
      <c r="N63" s="20">
        <v>312</v>
      </c>
    </row>
    <row r="64" s="1" customFormat="1" spans="1:14">
      <c r="A64" s="5">
        <v>60</v>
      </c>
      <c r="B64" s="10">
        <v>2</v>
      </c>
      <c r="C64" s="11">
        <v>7</v>
      </c>
      <c r="D64" s="11">
        <v>10</v>
      </c>
      <c r="E64" s="11" t="s">
        <v>57</v>
      </c>
      <c r="F64" s="11" t="s">
        <v>57</v>
      </c>
      <c r="G64" s="11" t="s">
        <v>57</v>
      </c>
      <c r="H64" s="13">
        <v>1</v>
      </c>
      <c r="I64" s="18">
        <v>31</v>
      </c>
      <c r="J64" s="18">
        <v>51</v>
      </c>
      <c r="K64" s="17" t="s">
        <v>57</v>
      </c>
      <c r="L64" s="18" t="s">
        <v>57</v>
      </c>
      <c r="M64" s="18" t="s">
        <v>57</v>
      </c>
      <c r="N64" s="20">
        <v>153</v>
      </c>
    </row>
    <row r="65" s="1" customFormat="1" spans="1:14">
      <c r="A65" s="5">
        <v>61</v>
      </c>
      <c r="B65" s="10">
        <v>2</v>
      </c>
      <c r="C65" s="11" t="s">
        <v>57</v>
      </c>
      <c r="D65" s="11" t="s">
        <v>57</v>
      </c>
      <c r="E65" s="11">
        <v>6</v>
      </c>
      <c r="F65" s="11" t="s">
        <v>57</v>
      </c>
      <c r="G65" s="11" t="s">
        <v>57</v>
      </c>
      <c r="H65" s="13">
        <v>0</v>
      </c>
      <c r="I65" s="18" t="s">
        <v>57</v>
      </c>
      <c r="J65" s="18" t="s">
        <v>57</v>
      </c>
      <c r="K65" s="17">
        <v>228</v>
      </c>
      <c r="L65" s="18" t="s">
        <v>57</v>
      </c>
      <c r="M65" s="18" t="s">
        <v>57</v>
      </c>
      <c r="N65" s="20" t="s">
        <v>57</v>
      </c>
    </row>
    <row r="66" s="1" customFormat="1" spans="1:14">
      <c r="A66" s="5">
        <v>62</v>
      </c>
      <c r="B66" s="10">
        <v>2</v>
      </c>
      <c r="C66" s="11" t="s">
        <v>57</v>
      </c>
      <c r="D66" s="11" t="s">
        <v>57</v>
      </c>
      <c r="E66" s="11" t="s">
        <v>57</v>
      </c>
      <c r="F66" s="11" t="s">
        <v>57</v>
      </c>
      <c r="G66" s="11">
        <v>4</v>
      </c>
      <c r="H66" s="13">
        <v>9</v>
      </c>
      <c r="I66" s="18" t="s">
        <v>57</v>
      </c>
      <c r="J66" s="18" t="s">
        <v>57</v>
      </c>
      <c r="K66" s="17" t="s">
        <v>57</v>
      </c>
      <c r="L66" s="18" t="s">
        <v>57</v>
      </c>
      <c r="M66" s="18">
        <v>43</v>
      </c>
      <c r="N66" s="20">
        <v>205</v>
      </c>
    </row>
    <row r="67" s="1" customFormat="1" spans="1:14">
      <c r="A67" s="5">
        <v>63</v>
      </c>
      <c r="B67" s="10">
        <v>2</v>
      </c>
      <c r="C67" s="11">
        <v>10</v>
      </c>
      <c r="D67" s="11" t="s">
        <v>57</v>
      </c>
      <c r="E67" s="11" t="s">
        <v>57</v>
      </c>
      <c r="F67" s="11" t="s">
        <v>57</v>
      </c>
      <c r="G67" s="11" t="s">
        <v>57</v>
      </c>
      <c r="H67" s="13">
        <v>16</v>
      </c>
      <c r="I67" s="18">
        <v>111</v>
      </c>
      <c r="J67" s="18" t="s">
        <v>57</v>
      </c>
      <c r="K67" s="17" t="s">
        <v>57</v>
      </c>
      <c r="L67" s="18" t="s">
        <v>57</v>
      </c>
      <c r="M67" s="18" t="s">
        <v>57</v>
      </c>
      <c r="N67" s="20">
        <v>52</v>
      </c>
    </row>
    <row r="68" s="1" customFormat="1" spans="1:14">
      <c r="A68" s="5">
        <v>64</v>
      </c>
      <c r="B68" s="10">
        <v>2</v>
      </c>
      <c r="C68" s="11" t="s">
        <v>57</v>
      </c>
      <c r="D68" s="11">
        <v>7</v>
      </c>
      <c r="E68" s="11" t="s">
        <v>57</v>
      </c>
      <c r="F68" s="11" t="s">
        <v>57</v>
      </c>
      <c r="G68" s="11" t="s">
        <v>57</v>
      </c>
      <c r="H68" s="13">
        <v>13</v>
      </c>
      <c r="I68" s="18" t="s">
        <v>57</v>
      </c>
      <c r="J68" s="18">
        <v>140</v>
      </c>
      <c r="K68" s="17" t="s">
        <v>57</v>
      </c>
      <c r="L68" s="18" t="s">
        <v>57</v>
      </c>
      <c r="M68" s="18" t="s">
        <v>57</v>
      </c>
      <c r="N68" s="20">
        <v>0</v>
      </c>
    </row>
    <row r="69" s="1" customFormat="1" spans="1:14">
      <c r="A69" s="5">
        <v>65</v>
      </c>
      <c r="B69" s="10">
        <v>1</v>
      </c>
      <c r="C69" s="11">
        <v>7</v>
      </c>
      <c r="D69" s="11" t="s">
        <v>57</v>
      </c>
      <c r="E69" s="11">
        <v>3</v>
      </c>
      <c r="F69" s="11" t="s">
        <v>57</v>
      </c>
      <c r="G69" s="11">
        <v>5</v>
      </c>
      <c r="H69" s="13">
        <v>11</v>
      </c>
      <c r="I69" s="18">
        <v>38</v>
      </c>
      <c r="J69" s="18" t="s">
        <v>57</v>
      </c>
      <c r="K69" s="17">
        <v>93</v>
      </c>
      <c r="L69" s="18" t="s">
        <v>57</v>
      </c>
      <c r="M69" s="18">
        <v>86</v>
      </c>
      <c r="N69" s="20">
        <v>195</v>
      </c>
    </row>
    <row r="70" s="1" customFormat="1" spans="1:14">
      <c r="A70" s="5">
        <v>66</v>
      </c>
      <c r="B70" s="10">
        <v>2</v>
      </c>
      <c r="C70" s="11">
        <v>7</v>
      </c>
      <c r="D70" s="11" t="s">
        <v>57</v>
      </c>
      <c r="E70" s="11">
        <v>5</v>
      </c>
      <c r="F70" s="11">
        <v>3</v>
      </c>
      <c r="G70" s="11" t="s">
        <v>57</v>
      </c>
      <c r="H70" s="13">
        <v>9</v>
      </c>
      <c r="I70" s="18">
        <v>47</v>
      </c>
      <c r="J70" s="18" t="s">
        <v>57</v>
      </c>
      <c r="K70" s="17">
        <v>66</v>
      </c>
      <c r="L70" s="18">
        <v>117</v>
      </c>
      <c r="M70" s="18" t="s">
        <v>57</v>
      </c>
      <c r="N70" s="20">
        <v>0</v>
      </c>
    </row>
    <row r="71" s="1" customFormat="1" spans="1:14">
      <c r="A71" s="5">
        <v>67</v>
      </c>
      <c r="B71" s="10">
        <v>1</v>
      </c>
      <c r="C71" s="11">
        <v>11</v>
      </c>
      <c r="D71" s="11" t="s">
        <v>57</v>
      </c>
      <c r="E71" s="11">
        <v>7</v>
      </c>
      <c r="F71" s="11" t="s">
        <v>57</v>
      </c>
      <c r="G71" s="11" t="s">
        <v>57</v>
      </c>
      <c r="H71" s="13">
        <v>5</v>
      </c>
      <c r="I71" s="18">
        <v>90</v>
      </c>
      <c r="J71" s="18" t="s">
        <v>57</v>
      </c>
      <c r="K71" s="17">
        <v>241</v>
      </c>
      <c r="L71" s="18" t="s">
        <v>57</v>
      </c>
      <c r="M71" s="18" t="s">
        <v>57</v>
      </c>
      <c r="N71" s="20">
        <v>343</v>
      </c>
    </row>
    <row r="72" s="1" customFormat="1" spans="1:14">
      <c r="A72" s="5">
        <v>68</v>
      </c>
      <c r="B72" s="10">
        <v>2</v>
      </c>
      <c r="C72" s="11">
        <v>10</v>
      </c>
      <c r="D72" s="11">
        <v>5</v>
      </c>
      <c r="E72" s="11">
        <v>5</v>
      </c>
      <c r="F72" s="11" t="s">
        <v>57</v>
      </c>
      <c r="G72" s="11" t="s">
        <v>57</v>
      </c>
      <c r="H72" s="13">
        <v>9</v>
      </c>
      <c r="I72" s="18">
        <v>83</v>
      </c>
      <c r="J72" s="18">
        <v>77</v>
      </c>
      <c r="K72" s="17">
        <v>276</v>
      </c>
      <c r="L72" s="18" t="s">
        <v>57</v>
      </c>
      <c r="M72" s="18" t="s">
        <v>57</v>
      </c>
      <c r="N72" s="20">
        <v>0</v>
      </c>
    </row>
    <row r="73" s="1" customFormat="1" spans="1:14">
      <c r="A73" s="5">
        <v>69</v>
      </c>
      <c r="B73" s="10">
        <v>1</v>
      </c>
      <c r="C73" s="11">
        <v>5</v>
      </c>
      <c r="D73" s="11" t="s">
        <v>57</v>
      </c>
      <c r="E73" s="11">
        <v>8</v>
      </c>
      <c r="F73" s="11" t="s">
        <v>57</v>
      </c>
      <c r="G73" s="11" t="s">
        <v>57</v>
      </c>
      <c r="H73" s="13">
        <v>5</v>
      </c>
      <c r="I73" s="18">
        <v>16</v>
      </c>
      <c r="J73" s="18" t="s">
        <v>57</v>
      </c>
      <c r="K73" s="17">
        <v>195</v>
      </c>
      <c r="L73" s="18" t="s">
        <v>57</v>
      </c>
      <c r="M73" s="18" t="s">
        <v>57</v>
      </c>
      <c r="N73" s="20">
        <v>159</v>
      </c>
    </row>
    <row r="74" s="1" customFormat="1" spans="1:14">
      <c r="A74" s="5">
        <v>70</v>
      </c>
      <c r="B74" s="10">
        <v>2</v>
      </c>
      <c r="C74" s="11">
        <v>6</v>
      </c>
      <c r="D74" s="11" t="s">
        <v>57</v>
      </c>
      <c r="E74" s="11" t="s">
        <v>57</v>
      </c>
      <c r="F74" s="11" t="s">
        <v>57</v>
      </c>
      <c r="G74" s="11" t="s">
        <v>57</v>
      </c>
      <c r="H74" s="13">
        <v>10</v>
      </c>
      <c r="I74" s="18">
        <v>19</v>
      </c>
      <c r="J74" s="18" t="s">
        <v>57</v>
      </c>
      <c r="K74" s="17" t="s">
        <v>57</v>
      </c>
      <c r="L74" s="18" t="s">
        <v>57</v>
      </c>
      <c r="M74" s="18" t="s">
        <v>57</v>
      </c>
      <c r="N74" s="20">
        <v>114</v>
      </c>
    </row>
    <row r="75" s="1" customFormat="1" spans="1:14">
      <c r="A75" s="5">
        <v>71</v>
      </c>
      <c r="B75" s="10">
        <v>1</v>
      </c>
      <c r="C75" s="11">
        <v>6</v>
      </c>
      <c r="D75" s="11" t="s">
        <v>57</v>
      </c>
      <c r="E75" s="11">
        <v>6</v>
      </c>
      <c r="F75" s="11">
        <v>5</v>
      </c>
      <c r="G75" s="11" t="s">
        <v>57</v>
      </c>
      <c r="H75" s="13">
        <v>10</v>
      </c>
      <c r="I75" s="18">
        <v>76</v>
      </c>
      <c r="J75" s="18" t="s">
        <v>57</v>
      </c>
      <c r="K75" s="17">
        <v>305</v>
      </c>
      <c r="L75" s="18">
        <v>153</v>
      </c>
      <c r="M75" s="18" t="s">
        <v>57</v>
      </c>
      <c r="N75" s="20">
        <v>154</v>
      </c>
    </row>
    <row r="76" s="1" customFormat="1" spans="1:14">
      <c r="A76" s="5">
        <v>72</v>
      </c>
      <c r="B76" s="10">
        <v>2</v>
      </c>
      <c r="C76" s="11" t="s">
        <v>57</v>
      </c>
      <c r="D76" s="11" t="s">
        <v>57</v>
      </c>
      <c r="E76" s="11">
        <v>6</v>
      </c>
      <c r="F76" s="11" t="s">
        <v>57</v>
      </c>
      <c r="G76" s="11">
        <v>5</v>
      </c>
      <c r="H76" s="13">
        <v>5</v>
      </c>
      <c r="I76" s="18" t="s">
        <v>57</v>
      </c>
      <c r="J76" s="18" t="s">
        <v>57</v>
      </c>
      <c r="K76" s="17">
        <v>289</v>
      </c>
      <c r="L76" s="18" t="s">
        <v>57</v>
      </c>
      <c r="M76" s="18">
        <v>70</v>
      </c>
      <c r="N76" s="20">
        <v>100</v>
      </c>
    </row>
    <row r="77" s="1" customFormat="1" spans="1:14">
      <c r="A77" s="5">
        <v>73</v>
      </c>
      <c r="B77" s="10">
        <v>1</v>
      </c>
      <c r="C77" s="11">
        <v>3</v>
      </c>
      <c r="D77" s="11">
        <v>5</v>
      </c>
      <c r="E77" s="11" t="s">
        <v>57</v>
      </c>
      <c r="F77" s="11" t="s">
        <v>57</v>
      </c>
      <c r="G77" s="11" t="s">
        <v>57</v>
      </c>
      <c r="H77" s="13">
        <v>3</v>
      </c>
      <c r="I77" s="18">
        <v>57</v>
      </c>
      <c r="J77" s="18">
        <v>143</v>
      </c>
      <c r="K77" s="17" t="s">
        <v>57</v>
      </c>
      <c r="L77" s="18" t="s">
        <v>57</v>
      </c>
      <c r="M77" s="18" t="s">
        <v>57</v>
      </c>
      <c r="N77" s="20">
        <v>258</v>
      </c>
    </row>
    <row r="78" s="1" customFormat="1" spans="1:14">
      <c r="A78" s="5">
        <v>74</v>
      </c>
      <c r="B78" s="10">
        <v>2</v>
      </c>
      <c r="C78" s="11">
        <v>9</v>
      </c>
      <c r="D78" s="11">
        <v>12</v>
      </c>
      <c r="E78" s="11" t="s">
        <v>57</v>
      </c>
      <c r="F78" s="11" t="s">
        <v>57</v>
      </c>
      <c r="G78" s="11" t="s">
        <v>57</v>
      </c>
      <c r="H78" s="13">
        <v>6</v>
      </c>
      <c r="I78" s="18">
        <v>0</v>
      </c>
      <c r="J78" s="18">
        <v>35</v>
      </c>
      <c r="K78" s="17" t="s">
        <v>57</v>
      </c>
      <c r="L78" s="18" t="s">
        <v>57</v>
      </c>
      <c r="M78" s="18" t="s">
        <v>57</v>
      </c>
      <c r="N78" s="20">
        <v>217</v>
      </c>
    </row>
    <row r="79" s="1" customFormat="1" spans="1:14">
      <c r="A79" s="5">
        <v>75</v>
      </c>
      <c r="B79" s="10">
        <v>1</v>
      </c>
      <c r="C79" s="11" t="s">
        <v>57</v>
      </c>
      <c r="D79" s="11" t="s">
        <v>57</v>
      </c>
      <c r="E79" s="11" t="s">
        <v>57</v>
      </c>
      <c r="F79" s="11" t="s">
        <v>57</v>
      </c>
      <c r="G79" s="11">
        <v>6</v>
      </c>
      <c r="H79" s="13">
        <v>15</v>
      </c>
      <c r="I79" s="18" t="s">
        <v>57</v>
      </c>
      <c r="J79" s="18" t="s">
        <v>57</v>
      </c>
      <c r="K79" s="17" t="s">
        <v>57</v>
      </c>
      <c r="L79" s="18" t="s">
        <v>57</v>
      </c>
      <c r="M79" s="18">
        <v>58</v>
      </c>
      <c r="N79" s="20">
        <v>93</v>
      </c>
    </row>
    <row r="80" s="1" customFormat="1" spans="1:14">
      <c r="A80" s="5">
        <v>76</v>
      </c>
      <c r="B80" s="10">
        <v>2</v>
      </c>
      <c r="C80" s="11">
        <v>6</v>
      </c>
      <c r="D80" s="11" t="s">
        <v>57</v>
      </c>
      <c r="E80" s="11">
        <v>6</v>
      </c>
      <c r="F80" s="11">
        <v>5</v>
      </c>
      <c r="G80" s="11">
        <v>3</v>
      </c>
      <c r="H80" s="13">
        <v>16</v>
      </c>
      <c r="I80" s="18">
        <v>68</v>
      </c>
      <c r="J80" s="18" t="s">
        <v>57</v>
      </c>
      <c r="K80" s="17">
        <v>7</v>
      </c>
      <c r="L80" s="18">
        <v>73</v>
      </c>
      <c r="M80" s="18">
        <v>32</v>
      </c>
      <c r="N80" s="20">
        <v>259</v>
      </c>
    </row>
    <row r="81" s="1" customFormat="1" spans="1:14">
      <c r="A81" s="5">
        <v>77</v>
      </c>
      <c r="B81" s="10">
        <v>1</v>
      </c>
      <c r="C81" s="11">
        <v>10</v>
      </c>
      <c r="D81" s="11" t="s">
        <v>57</v>
      </c>
      <c r="E81" s="11">
        <v>8</v>
      </c>
      <c r="F81" s="11" t="s">
        <v>57</v>
      </c>
      <c r="G81" s="11" t="s">
        <v>57</v>
      </c>
      <c r="H81" s="13">
        <v>14</v>
      </c>
      <c r="I81" s="18">
        <v>61</v>
      </c>
      <c r="J81" s="18" t="s">
        <v>57</v>
      </c>
      <c r="K81" s="17">
        <v>211</v>
      </c>
      <c r="L81" s="18" t="s">
        <v>57</v>
      </c>
      <c r="M81" s="18" t="s">
        <v>57</v>
      </c>
      <c r="N81" s="20">
        <v>259</v>
      </c>
    </row>
    <row r="82" s="1" customFormat="1" spans="1:14">
      <c r="A82" s="5">
        <v>78</v>
      </c>
      <c r="B82" s="10">
        <v>1</v>
      </c>
      <c r="C82" s="11">
        <v>11</v>
      </c>
      <c r="D82" s="11">
        <v>3</v>
      </c>
      <c r="E82" s="11" t="s">
        <v>57</v>
      </c>
      <c r="F82" s="11" t="s">
        <v>57</v>
      </c>
      <c r="G82" s="11" t="s">
        <v>57</v>
      </c>
      <c r="H82" s="13">
        <v>12</v>
      </c>
      <c r="I82" s="18">
        <v>61</v>
      </c>
      <c r="J82" s="18">
        <v>78</v>
      </c>
      <c r="K82" s="17" t="s">
        <v>57</v>
      </c>
      <c r="L82" s="18" t="s">
        <v>57</v>
      </c>
      <c r="M82" s="18" t="s">
        <v>57</v>
      </c>
      <c r="N82" s="20">
        <v>148</v>
      </c>
    </row>
    <row r="83" s="1" customFormat="1" spans="1:14">
      <c r="A83" s="5">
        <v>79</v>
      </c>
      <c r="B83" s="10">
        <v>1</v>
      </c>
      <c r="C83" s="11" t="s">
        <v>57</v>
      </c>
      <c r="D83" s="11">
        <v>7</v>
      </c>
      <c r="E83" s="11">
        <v>8</v>
      </c>
      <c r="F83" s="11" t="s">
        <v>57</v>
      </c>
      <c r="G83" s="11" t="s">
        <v>57</v>
      </c>
      <c r="H83" s="13">
        <v>13</v>
      </c>
      <c r="I83" s="18" t="s">
        <v>57</v>
      </c>
      <c r="J83" s="18">
        <v>93</v>
      </c>
      <c r="K83" s="17">
        <v>131</v>
      </c>
      <c r="L83" s="18" t="s">
        <v>57</v>
      </c>
      <c r="M83" s="18" t="s">
        <v>57</v>
      </c>
      <c r="N83" s="20">
        <v>122</v>
      </c>
    </row>
    <row r="84" s="1" customFormat="1" spans="1:14">
      <c r="A84" s="5">
        <v>80</v>
      </c>
      <c r="B84" s="10">
        <v>1</v>
      </c>
      <c r="C84" s="11">
        <v>5</v>
      </c>
      <c r="D84" s="11">
        <v>4</v>
      </c>
      <c r="E84" s="11">
        <v>5</v>
      </c>
      <c r="F84" s="11" t="s">
        <v>57</v>
      </c>
      <c r="G84" s="11">
        <v>5</v>
      </c>
      <c r="H84" s="13">
        <v>9</v>
      </c>
      <c r="I84" s="18">
        <v>0</v>
      </c>
      <c r="J84" s="18">
        <v>117</v>
      </c>
      <c r="K84" s="17">
        <v>266</v>
      </c>
      <c r="L84" s="18" t="s">
        <v>57</v>
      </c>
      <c r="M84" s="18">
        <v>16</v>
      </c>
      <c r="N84" s="20">
        <v>230</v>
      </c>
    </row>
    <row r="85" s="1" customFormat="1" spans="1:14">
      <c r="A85" s="5">
        <v>81</v>
      </c>
      <c r="B85" s="10">
        <v>2</v>
      </c>
      <c r="C85" s="11">
        <v>10</v>
      </c>
      <c r="D85" s="11" t="s">
        <v>57</v>
      </c>
      <c r="E85" s="11">
        <v>9</v>
      </c>
      <c r="F85" s="11" t="s">
        <v>57</v>
      </c>
      <c r="G85" s="11" t="s">
        <v>57</v>
      </c>
      <c r="H85" s="13">
        <v>7</v>
      </c>
      <c r="I85" s="18">
        <v>36</v>
      </c>
      <c r="J85" s="18" t="s">
        <v>57</v>
      </c>
      <c r="K85" s="17">
        <v>215</v>
      </c>
      <c r="L85" s="18" t="s">
        <v>57</v>
      </c>
      <c r="M85" s="18" t="s">
        <v>57</v>
      </c>
      <c r="N85" s="20">
        <v>27</v>
      </c>
    </row>
    <row r="86" s="1" customFormat="1" spans="1:14">
      <c r="A86" s="5">
        <v>82</v>
      </c>
      <c r="B86" s="10">
        <v>1</v>
      </c>
      <c r="C86" s="11" t="s">
        <v>57</v>
      </c>
      <c r="D86" s="11">
        <v>7</v>
      </c>
      <c r="E86" s="11">
        <v>2</v>
      </c>
      <c r="F86" s="11" t="s">
        <v>57</v>
      </c>
      <c r="G86" s="11" t="s">
        <v>57</v>
      </c>
      <c r="H86" s="13">
        <v>5</v>
      </c>
      <c r="I86" s="18" t="s">
        <v>57</v>
      </c>
      <c r="J86" s="18">
        <v>112</v>
      </c>
      <c r="K86" s="17">
        <v>216</v>
      </c>
      <c r="L86" s="18" t="s">
        <v>57</v>
      </c>
      <c r="M86" s="18" t="s">
        <v>57</v>
      </c>
      <c r="N86" s="20">
        <v>131</v>
      </c>
    </row>
    <row r="87" s="1" customFormat="1" spans="1:14">
      <c r="A87" s="5">
        <v>83</v>
      </c>
      <c r="B87" s="10">
        <v>2</v>
      </c>
      <c r="C87" s="11">
        <v>8</v>
      </c>
      <c r="D87" s="11" t="s">
        <v>57</v>
      </c>
      <c r="E87" s="11">
        <v>8</v>
      </c>
      <c r="F87" s="11" t="s">
        <v>57</v>
      </c>
      <c r="G87" s="11" t="s">
        <v>57</v>
      </c>
      <c r="H87" s="13">
        <v>2</v>
      </c>
      <c r="I87" s="18">
        <v>18</v>
      </c>
      <c r="J87" s="18" t="s">
        <v>57</v>
      </c>
      <c r="K87" s="17">
        <v>0</v>
      </c>
      <c r="L87" s="18" t="s">
        <v>57</v>
      </c>
      <c r="M87" s="18" t="s">
        <v>57</v>
      </c>
      <c r="N87" s="20">
        <v>27</v>
      </c>
    </row>
    <row r="88" s="1" customFormat="1" spans="1:14">
      <c r="A88" s="5">
        <v>84</v>
      </c>
      <c r="B88" s="10">
        <v>1</v>
      </c>
      <c r="C88" s="11">
        <v>5</v>
      </c>
      <c r="D88" s="11">
        <v>5</v>
      </c>
      <c r="E88" s="11" t="s">
        <v>57</v>
      </c>
      <c r="F88" s="11" t="s">
        <v>57</v>
      </c>
      <c r="G88" s="11">
        <v>3</v>
      </c>
      <c r="H88" s="13">
        <v>1</v>
      </c>
      <c r="I88" s="18">
        <v>37</v>
      </c>
      <c r="J88" s="18">
        <v>107</v>
      </c>
      <c r="K88" s="17" t="s">
        <v>57</v>
      </c>
      <c r="L88" s="18" t="s">
        <v>57</v>
      </c>
      <c r="M88" s="18">
        <v>38</v>
      </c>
      <c r="N88" s="20">
        <v>166</v>
      </c>
    </row>
    <row r="89" s="1" customFormat="1" spans="1:14">
      <c r="A89" s="5">
        <v>85</v>
      </c>
      <c r="B89" s="10">
        <v>1</v>
      </c>
      <c r="C89" s="11">
        <v>12</v>
      </c>
      <c r="D89" s="11">
        <v>6</v>
      </c>
      <c r="E89" s="11">
        <v>7</v>
      </c>
      <c r="F89" s="11" t="s">
        <v>57</v>
      </c>
      <c r="G89" s="11">
        <v>5</v>
      </c>
      <c r="H89" s="13">
        <v>5</v>
      </c>
      <c r="I89" s="18">
        <v>60</v>
      </c>
      <c r="J89" s="18">
        <v>114</v>
      </c>
      <c r="K89" s="17">
        <v>94</v>
      </c>
      <c r="L89" s="18" t="s">
        <v>57</v>
      </c>
      <c r="M89" s="18">
        <v>39</v>
      </c>
      <c r="N89" s="20">
        <v>232</v>
      </c>
    </row>
    <row r="90" s="1" customFormat="1" spans="1:14">
      <c r="A90" s="5">
        <v>86</v>
      </c>
      <c r="B90" s="10">
        <v>1</v>
      </c>
      <c r="C90" s="11">
        <v>8</v>
      </c>
      <c r="D90" s="11">
        <v>4</v>
      </c>
      <c r="E90" s="11" t="s">
        <v>57</v>
      </c>
      <c r="F90" s="11" t="s">
        <v>57</v>
      </c>
      <c r="G90" s="11">
        <v>6</v>
      </c>
      <c r="H90" s="13">
        <v>4</v>
      </c>
      <c r="I90" s="18">
        <v>55</v>
      </c>
      <c r="J90" s="18">
        <v>81</v>
      </c>
      <c r="K90" s="17" t="s">
        <v>57</v>
      </c>
      <c r="L90" s="18" t="s">
        <v>57</v>
      </c>
      <c r="M90" s="18">
        <v>0</v>
      </c>
      <c r="N90" s="20">
        <v>148</v>
      </c>
    </row>
    <row r="91" s="1" customFormat="1" spans="1:14">
      <c r="A91" s="5">
        <v>87</v>
      </c>
      <c r="B91" s="10">
        <v>1</v>
      </c>
      <c r="C91" s="11">
        <v>8</v>
      </c>
      <c r="D91" s="11" t="s">
        <v>57</v>
      </c>
      <c r="E91" s="11">
        <v>8</v>
      </c>
      <c r="F91" s="11" t="s">
        <v>57</v>
      </c>
      <c r="G91" s="11" t="s">
        <v>57</v>
      </c>
      <c r="H91" s="13">
        <v>9</v>
      </c>
      <c r="I91" s="18">
        <v>78</v>
      </c>
      <c r="J91" s="18" t="s">
        <v>57</v>
      </c>
      <c r="K91" s="17">
        <v>280</v>
      </c>
      <c r="L91" s="18" t="s">
        <v>57</v>
      </c>
      <c r="M91" s="18" t="s">
        <v>57</v>
      </c>
      <c r="N91" s="20">
        <v>153</v>
      </c>
    </row>
    <row r="92" s="1" customFormat="1" spans="1:14">
      <c r="A92" s="5">
        <v>88</v>
      </c>
      <c r="B92" s="10">
        <v>2</v>
      </c>
      <c r="C92" s="11" t="s">
        <v>57</v>
      </c>
      <c r="D92" s="11" t="s">
        <v>57</v>
      </c>
      <c r="E92" s="11">
        <v>10</v>
      </c>
      <c r="F92" s="11" t="s">
        <v>57</v>
      </c>
      <c r="G92" s="11" t="s">
        <v>57</v>
      </c>
      <c r="H92" s="13">
        <v>13</v>
      </c>
      <c r="I92" s="18" t="s">
        <v>57</v>
      </c>
      <c r="J92" s="18" t="s">
        <v>57</v>
      </c>
      <c r="K92" s="17">
        <v>0</v>
      </c>
      <c r="L92" s="18" t="s">
        <v>57</v>
      </c>
      <c r="M92" s="18" t="s">
        <v>57</v>
      </c>
      <c r="N92" s="20">
        <v>107</v>
      </c>
    </row>
    <row r="93" s="1" customFormat="1" spans="1:14">
      <c r="A93" s="5">
        <v>89</v>
      </c>
      <c r="B93" s="10">
        <v>1</v>
      </c>
      <c r="C93" s="11">
        <v>7</v>
      </c>
      <c r="D93" s="11" t="s">
        <v>57</v>
      </c>
      <c r="E93" s="11">
        <v>6</v>
      </c>
      <c r="F93" s="11" t="s">
        <v>57</v>
      </c>
      <c r="G93" s="11" t="s">
        <v>57</v>
      </c>
      <c r="H93" s="13">
        <v>13</v>
      </c>
      <c r="I93" s="18">
        <v>54</v>
      </c>
      <c r="J93" s="18" t="s">
        <v>57</v>
      </c>
      <c r="K93" s="17">
        <v>54</v>
      </c>
      <c r="L93" s="18" t="s">
        <v>57</v>
      </c>
      <c r="M93" s="18" t="s">
        <v>57</v>
      </c>
      <c r="N93" s="20">
        <v>230</v>
      </c>
    </row>
    <row r="94" s="1" customFormat="1" spans="1:14">
      <c r="A94" s="5">
        <v>90</v>
      </c>
      <c r="B94" s="10">
        <v>1</v>
      </c>
      <c r="C94" s="11">
        <v>12</v>
      </c>
      <c r="D94" s="11" t="s">
        <v>57</v>
      </c>
      <c r="E94" s="11">
        <v>4</v>
      </c>
      <c r="F94" s="11" t="s">
        <v>57</v>
      </c>
      <c r="G94" s="11">
        <v>3</v>
      </c>
      <c r="H94" s="13">
        <v>10</v>
      </c>
      <c r="I94" s="18">
        <v>21</v>
      </c>
      <c r="J94" s="18" t="s">
        <v>57</v>
      </c>
      <c r="K94" s="17">
        <v>301</v>
      </c>
      <c r="L94" s="18" t="s">
        <v>57</v>
      </c>
      <c r="M94" s="18">
        <v>74</v>
      </c>
      <c r="N94" s="20">
        <v>160</v>
      </c>
    </row>
    <row r="95" s="1" customFormat="1" spans="1:14">
      <c r="A95" s="5">
        <v>91</v>
      </c>
      <c r="B95" s="10">
        <v>1</v>
      </c>
      <c r="C95" s="11" t="s">
        <v>57</v>
      </c>
      <c r="D95" s="11" t="s">
        <v>57</v>
      </c>
      <c r="E95" s="11">
        <v>6</v>
      </c>
      <c r="F95" s="11" t="s">
        <v>57</v>
      </c>
      <c r="G95" s="11" t="s">
        <v>57</v>
      </c>
      <c r="H95" s="13">
        <v>11</v>
      </c>
      <c r="I95" s="18" t="s">
        <v>57</v>
      </c>
      <c r="J95" s="18" t="s">
        <v>57</v>
      </c>
      <c r="K95" s="17">
        <v>410</v>
      </c>
      <c r="L95" s="18" t="s">
        <v>57</v>
      </c>
      <c r="M95" s="18" t="s">
        <v>57</v>
      </c>
      <c r="N95" s="20">
        <v>222</v>
      </c>
    </row>
    <row r="96" s="1" customFormat="1" spans="1:14">
      <c r="A96" s="5">
        <v>92</v>
      </c>
      <c r="B96" s="10">
        <v>1</v>
      </c>
      <c r="C96" s="11" t="s">
        <v>57</v>
      </c>
      <c r="D96" s="11" t="s">
        <v>57</v>
      </c>
      <c r="E96" s="11" t="s">
        <v>57</v>
      </c>
      <c r="F96" s="11">
        <v>3</v>
      </c>
      <c r="G96" s="11" t="s">
        <v>57</v>
      </c>
      <c r="H96" s="13">
        <v>2</v>
      </c>
      <c r="I96" s="18" t="s">
        <v>57</v>
      </c>
      <c r="J96" s="18" t="s">
        <v>57</v>
      </c>
      <c r="K96" s="17" t="s">
        <v>57</v>
      </c>
      <c r="L96" s="18">
        <v>204</v>
      </c>
      <c r="M96" s="18" t="s">
        <v>57</v>
      </c>
      <c r="N96" s="20">
        <v>250</v>
      </c>
    </row>
    <row r="97" s="1" customFormat="1" spans="1:14">
      <c r="A97" s="5">
        <v>93</v>
      </c>
      <c r="B97" s="10">
        <v>2</v>
      </c>
      <c r="C97" s="11">
        <v>7</v>
      </c>
      <c r="D97" s="11" t="s">
        <v>57</v>
      </c>
      <c r="E97" s="11">
        <v>8</v>
      </c>
      <c r="F97" s="11">
        <v>4</v>
      </c>
      <c r="G97" s="11" t="s">
        <v>57</v>
      </c>
      <c r="H97" s="13">
        <v>21</v>
      </c>
      <c r="I97" s="18">
        <v>79</v>
      </c>
      <c r="J97" s="18" t="s">
        <v>57</v>
      </c>
      <c r="K97" s="17">
        <v>412</v>
      </c>
      <c r="L97" s="18">
        <v>200</v>
      </c>
      <c r="M97" s="18" t="s">
        <v>57</v>
      </c>
      <c r="N97" s="20">
        <v>169</v>
      </c>
    </row>
    <row r="98" s="1" customFormat="1" spans="1:14">
      <c r="A98" s="5">
        <v>94</v>
      </c>
      <c r="B98" s="10">
        <v>1</v>
      </c>
      <c r="C98" s="11">
        <v>9</v>
      </c>
      <c r="D98" s="11">
        <v>3</v>
      </c>
      <c r="E98" s="11" t="s">
        <v>57</v>
      </c>
      <c r="F98" s="11" t="s">
        <v>57</v>
      </c>
      <c r="G98" s="11" t="s">
        <v>57</v>
      </c>
      <c r="H98" s="13">
        <v>2</v>
      </c>
      <c r="I98" s="18">
        <v>8</v>
      </c>
      <c r="J98" s="18">
        <v>89</v>
      </c>
      <c r="K98" s="17" t="s">
        <v>57</v>
      </c>
      <c r="L98" s="18" t="s">
        <v>57</v>
      </c>
      <c r="M98" s="18" t="s">
        <v>57</v>
      </c>
      <c r="N98" s="20">
        <v>182</v>
      </c>
    </row>
    <row r="99" s="1" customFormat="1" spans="1:14">
      <c r="A99" s="5">
        <v>95</v>
      </c>
      <c r="B99" s="10">
        <v>1</v>
      </c>
      <c r="C99" s="11" t="s">
        <v>57</v>
      </c>
      <c r="D99" s="11">
        <v>1</v>
      </c>
      <c r="E99" s="11">
        <v>6</v>
      </c>
      <c r="F99" s="11">
        <v>5</v>
      </c>
      <c r="G99" s="11">
        <v>4</v>
      </c>
      <c r="H99" s="13">
        <v>15</v>
      </c>
      <c r="I99" s="18" t="s">
        <v>57</v>
      </c>
      <c r="J99" s="18">
        <v>100</v>
      </c>
      <c r="K99" s="17">
        <v>303</v>
      </c>
      <c r="L99" s="18">
        <v>132</v>
      </c>
      <c r="M99" s="18">
        <v>49</v>
      </c>
      <c r="N99" s="20">
        <v>0</v>
      </c>
    </row>
    <row r="100" s="1" customFormat="1" spans="1:14">
      <c r="A100" s="5">
        <v>96</v>
      </c>
      <c r="B100" s="10">
        <v>1</v>
      </c>
      <c r="C100" s="11">
        <v>13</v>
      </c>
      <c r="D100" s="11" t="s">
        <v>57</v>
      </c>
      <c r="E100" s="11">
        <v>7</v>
      </c>
      <c r="F100" s="11" t="s">
        <v>57</v>
      </c>
      <c r="G100" s="11" t="s">
        <v>57</v>
      </c>
      <c r="H100" s="13">
        <v>0</v>
      </c>
      <c r="I100" s="18">
        <v>39</v>
      </c>
      <c r="J100" s="18" t="s">
        <v>57</v>
      </c>
      <c r="K100" s="17">
        <v>42</v>
      </c>
      <c r="L100" s="18" t="s">
        <v>57</v>
      </c>
      <c r="M100" s="18" t="s">
        <v>57</v>
      </c>
      <c r="N100" s="20" t="s">
        <v>57</v>
      </c>
    </row>
    <row r="101" s="1" customFormat="1" spans="1:14">
      <c r="A101" s="5">
        <v>97</v>
      </c>
      <c r="B101" s="10">
        <v>1</v>
      </c>
      <c r="C101" s="11" t="s">
        <v>57</v>
      </c>
      <c r="D101" s="11" t="s">
        <v>57</v>
      </c>
      <c r="E101" s="11">
        <v>8</v>
      </c>
      <c r="F101" s="11" t="s">
        <v>57</v>
      </c>
      <c r="G101" s="11">
        <v>3</v>
      </c>
      <c r="H101" s="13">
        <v>1</v>
      </c>
      <c r="I101" s="18" t="s">
        <v>57</v>
      </c>
      <c r="J101" s="18" t="s">
        <v>57</v>
      </c>
      <c r="K101" s="17">
        <v>363</v>
      </c>
      <c r="L101" s="18" t="s">
        <v>57</v>
      </c>
      <c r="M101" s="18">
        <v>33</v>
      </c>
      <c r="N101" s="20">
        <v>133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workbookViewId="0">
      <selection activeCell="K25" sqref="K25"/>
    </sheetView>
  </sheetViews>
  <sheetFormatPr defaultColWidth="10" defaultRowHeight="12" outlineLevelCol="4"/>
  <cols>
    <col min="1" max="1" width="10.75" style="1"/>
    <col min="2" max="16384" width="10" style="1"/>
  </cols>
  <sheetData>
    <row r="1" s="1" customFormat="1" spans="3:5">
      <c r="C1" s="2" t="s">
        <v>58</v>
      </c>
      <c r="D1" s="2" t="s">
        <v>59</v>
      </c>
      <c r="E1" s="2" t="s">
        <v>60</v>
      </c>
    </row>
    <row r="2" s="1" customFormat="1" spans="1:5">
      <c r="A2" s="3" t="s">
        <v>44</v>
      </c>
      <c r="B2" s="3" t="s">
        <v>61</v>
      </c>
      <c r="C2" s="3" t="s">
        <v>62</v>
      </c>
      <c r="D2" s="3" t="s">
        <v>63</v>
      </c>
      <c r="E2" s="3" t="s">
        <v>64</v>
      </c>
    </row>
    <row r="3" s="1" customFormat="1" ht="9" customHeight="1" spans="1:5">
      <c r="A3" s="4"/>
      <c r="B3" s="4"/>
      <c r="C3" s="4"/>
      <c r="D3" s="4"/>
      <c r="E3" s="4"/>
    </row>
    <row r="4" s="1" customFormat="1" spans="1:5">
      <c r="A4" s="5">
        <v>1</v>
      </c>
      <c r="B4" s="5">
        <v>1</v>
      </c>
      <c r="C4" s="6">
        <v>8</v>
      </c>
      <c r="D4" s="6">
        <v>6</v>
      </c>
      <c r="E4" s="6">
        <v>3</v>
      </c>
    </row>
    <row r="5" s="1" customFormat="1" spans="1:5">
      <c r="A5" s="5">
        <v>2</v>
      </c>
      <c r="B5" s="5">
        <v>2</v>
      </c>
      <c r="C5" s="6">
        <v>8</v>
      </c>
      <c r="D5" s="6">
        <v>8</v>
      </c>
      <c r="E5" s="6">
        <v>2</v>
      </c>
    </row>
    <row r="6" s="1" customFormat="1" spans="1:5">
      <c r="A6" s="5">
        <v>3</v>
      </c>
      <c r="B6" s="5">
        <v>1</v>
      </c>
      <c r="C6" s="6">
        <v>2</v>
      </c>
      <c r="D6" s="6">
        <v>9</v>
      </c>
      <c r="E6" s="6">
        <v>2</v>
      </c>
    </row>
    <row r="7" s="1" customFormat="1" spans="1:5">
      <c r="A7" s="5">
        <v>4</v>
      </c>
      <c r="B7" s="5">
        <v>2</v>
      </c>
      <c r="C7" s="6">
        <v>6</v>
      </c>
      <c r="D7" s="6">
        <v>7</v>
      </c>
      <c r="E7" s="6">
        <v>3</v>
      </c>
    </row>
    <row r="8" s="1" customFormat="1" spans="1:5">
      <c r="A8" s="5">
        <v>5</v>
      </c>
      <c r="B8" s="5">
        <v>2</v>
      </c>
      <c r="C8" s="6">
        <v>2</v>
      </c>
      <c r="D8" s="6">
        <v>8</v>
      </c>
      <c r="E8" s="6">
        <v>3</v>
      </c>
    </row>
    <row r="9" s="1" customFormat="1" spans="1:5">
      <c r="A9" s="5">
        <v>6</v>
      </c>
      <c r="B9" s="5">
        <v>1</v>
      </c>
      <c r="C9" s="6">
        <v>7</v>
      </c>
      <c r="D9" s="6">
        <v>7</v>
      </c>
      <c r="E9" s="6">
        <v>3</v>
      </c>
    </row>
    <row r="10" s="1" customFormat="1" spans="1:5">
      <c r="A10" s="5">
        <v>7</v>
      </c>
      <c r="B10" s="5">
        <v>1</v>
      </c>
      <c r="C10" s="6">
        <v>6</v>
      </c>
      <c r="D10" s="6">
        <v>8</v>
      </c>
      <c r="E10" s="6">
        <v>2</v>
      </c>
    </row>
    <row r="11" s="1" customFormat="1" spans="1:5">
      <c r="A11" s="5">
        <v>8</v>
      </c>
      <c r="B11" s="5">
        <v>1</v>
      </c>
      <c r="C11" s="6">
        <v>8</v>
      </c>
      <c r="D11" s="6">
        <v>8</v>
      </c>
      <c r="E11" s="6">
        <v>4</v>
      </c>
    </row>
    <row r="12" s="1" customFormat="1" spans="1:5">
      <c r="A12" s="5">
        <v>9</v>
      </c>
      <c r="B12" s="5">
        <v>1</v>
      </c>
      <c r="C12" s="6">
        <v>10</v>
      </c>
      <c r="D12" s="6">
        <v>8</v>
      </c>
      <c r="E12" s="6">
        <v>2</v>
      </c>
    </row>
    <row r="13" s="1" customFormat="1" spans="1:5">
      <c r="A13" s="5">
        <v>10</v>
      </c>
      <c r="B13" s="5">
        <v>2</v>
      </c>
      <c r="C13" s="6">
        <v>9</v>
      </c>
      <c r="D13" s="6">
        <v>8</v>
      </c>
      <c r="E13" s="6">
        <v>1</v>
      </c>
    </row>
    <row r="14" s="1" customFormat="1" spans="1:5">
      <c r="A14" s="5">
        <v>11</v>
      </c>
      <c r="B14" s="5">
        <v>1</v>
      </c>
      <c r="C14" s="6">
        <v>9</v>
      </c>
      <c r="D14" s="6">
        <v>8</v>
      </c>
      <c r="E14" s="6">
        <v>4</v>
      </c>
    </row>
    <row r="15" s="1" customFormat="1" spans="1:5">
      <c r="A15" s="5">
        <v>12</v>
      </c>
      <c r="B15" s="5">
        <v>1</v>
      </c>
      <c r="C15" s="6">
        <v>7</v>
      </c>
      <c r="D15" s="6">
        <v>7</v>
      </c>
      <c r="E15" s="6">
        <v>3</v>
      </c>
    </row>
    <row r="16" s="1" customFormat="1" spans="1:5">
      <c r="A16" s="5">
        <v>13</v>
      </c>
      <c r="B16" s="5">
        <v>1</v>
      </c>
      <c r="C16" s="6">
        <v>1</v>
      </c>
      <c r="D16" s="6">
        <v>9</v>
      </c>
      <c r="E16" s="6">
        <v>3</v>
      </c>
    </row>
    <row r="17" s="1" customFormat="1" spans="1:5">
      <c r="A17" s="5">
        <v>14</v>
      </c>
      <c r="B17" s="5">
        <v>2</v>
      </c>
      <c r="C17" s="6">
        <v>7</v>
      </c>
      <c r="D17" s="6">
        <v>6</v>
      </c>
      <c r="E17" s="6">
        <v>3</v>
      </c>
    </row>
    <row r="18" s="1" customFormat="1" spans="1:5">
      <c r="A18" s="5">
        <v>15</v>
      </c>
      <c r="B18" s="5">
        <v>1</v>
      </c>
      <c r="C18" s="6">
        <v>2</v>
      </c>
      <c r="D18" s="6">
        <v>8</v>
      </c>
      <c r="E18" s="6">
        <v>5</v>
      </c>
    </row>
    <row r="19" s="1" customFormat="1" spans="1:5">
      <c r="A19" s="5">
        <v>16</v>
      </c>
      <c r="B19" s="5">
        <v>2</v>
      </c>
      <c r="C19" s="6">
        <v>8</v>
      </c>
      <c r="D19" s="6">
        <v>10</v>
      </c>
      <c r="E19" s="6">
        <v>5</v>
      </c>
    </row>
    <row r="20" s="1" customFormat="1" spans="1:5">
      <c r="A20" s="5">
        <v>17</v>
      </c>
      <c r="B20" s="5">
        <v>2</v>
      </c>
      <c r="C20" s="6">
        <v>10</v>
      </c>
      <c r="D20" s="6">
        <v>10</v>
      </c>
      <c r="E20" s="6">
        <v>4</v>
      </c>
    </row>
    <row r="21" s="1" customFormat="1" spans="1:5">
      <c r="A21" s="5">
        <v>18</v>
      </c>
      <c r="B21" s="5">
        <v>2</v>
      </c>
      <c r="C21" s="6">
        <v>5</v>
      </c>
      <c r="D21" s="6">
        <v>8</v>
      </c>
      <c r="E21" s="6">
        <v>4</v>
      </c>
    </row>
    <row r="22" s="1" customFormat="1" spans="1:5">
      <c r="A22" s="5">
        <v>19</v>
      </c>
      <c r="B22" s="5">
        <v>1</v>
      </c>
      <c r="C22" s="6">
        <v>1</v>
      </c>
      <c r="D22" s="6">
        <v>9</v>
      </c>
      <c r="E22" s="6">
        <v>4</v>
      </c>
    </row>
    <row r="23" s="1" customFormat="1" spans="1:5">
      <c r="A23" s="5">
        <v>20</v>
      </c>
      <c r="B23" s="5">
        <v>2</v>
      </c>
      <c r="C23" s="6">
        <v>4</v>
      </c>
      <c r="D23" s="6">
        <v>7</v>
      </c>
      <c r="E23" s="6">
        <v>3</v>
      </c>
    </row>
    <row r="24" s="1" customFormat="1" spans="1:5">
      <c r="A24" s="5">
        <v>21</v>
      </c>
      <c r="B24" s="5">
        <v>1</v>
      </c>
      <c r="C24" s="6">
        <v>8</v>
      </c>
      <c r="D24" s="6">
        <v>9</v>
      </c>
      <c r="E24" s="6">
        <v>2</v>
      </c>
    </row>
    <row r="25" s="1" customFormat="1" spans="1:5">
      <c r="A25" s="5">
        <v>22</v>
      </c>
      <c r="B25" s="5">
        <v>2</v>
      </c>
      <c r="C25" s="6">
        <v>2</v>
      </c>
      <c r="D25" s="6">
        <v>7</v>
      </c>
      <c r="E25" s="6">
        <v>2</v>
      </c>
    </row>
    <row r="26" s="1" customFormat="1" spans="1:5">
      <c r="A26" s="5">
        <v>23</v>
      </c>
      <c r="B26" s="5">
        <v>1</v>
      </c>
      <c r="C26" s="6">
        <v>9</v>
      </c>
      <c r="D26" s="6">
        <v>8</v>
      </c>
      <c r="E26" s="6">
        <v>2</v>
      </c>
    </row>
    <row r="27" s="1" customFormat="1" spans="1:5">
      <c r="A27" s="5">
        <v>24</v>
      </c>
      <c r="B27" s="5">
        <v>1</v>
      </c>
      <c r="C27" s="6">
        <v>2</v>
      </c>
      <c r="D27" s="6">
        <v>8</v>
      </c>
      <c r="E27" s="6">
        <v>3</v>
      </c>
    </row>
    <row r="28" s="1" customFormat="1" spans="1:5">
      <c r="A28" s="5">
        <v>25</v>
      </c>
      <c r="B28" s="5">
        <v>2</v>
      </c>
      <c r="C28" s="6">
        <v>10</v>
      </c>
      <c r="D28" s="6">
        <v>7</v>
      </c>
      <c r="E28" s="6">
        <v>4</v>
      </c>
    </row>
    <row r="29" s="1" customFormat="1" spans="1:5">
      <c r="A29" s="5">
        <v>26</v>
      </c>
      <c r="B29" s="5">
        <v>2</v>
      </c>
      <c r="C29" s="6">
        <v>7</v>
      </c>
      <c r="D29" s="6">
        <v>7</v>
      </c>
      <c r="E29" s="6">
        <v>3</v>
      </c>
    </row>
    <row r="30" s="1" customFormat="1" spans="1:5">
      <c r="A30" s="5">
        <v>27</v>
      </c>
      <c r="B30" s="5">
        <v>2</v>
      </c>
      <c r="C30" s="6">
        <v>8</v>
      </c>
      <c r="D30" s="6">
        <v>9</v>
      </c>
      <c r="E30" s="6">
        <v>1</v>
      </c>
    </row>
    <row r="31" s="1" customFormat="1" spans="1:5">
      <c r="A31" s="5">
        <v>28</v>
      </c>
      <c r="B31" s="5">
        <v>1</v>
      </c>
      <c r="C31" s="6">
        <v>6</v>
      </c>
      <c r="D31" s="6">
        <v>7</v>
      </c>
      <c r="E31" s="6">
        <v>5</v>
      </c>
    </row>
    <row r="32" s="1" customFormat="1" spans="1:5">
      <c r="A32" s="5">
        <v>29</v>
      </c>
      <c r="B32" s="5">
        <v>2</v>
      </c>
      <c r="C32" s="6">
        <v>10</v>
      </c>
      <c r="D32" s="6">
        <v>7</v>
      </c>
      <c r="E32" s="6">
        <v>5</v>
      </c>
    </row>
    <row r="33" s="1" customFormat="1" spans="1:5">
      <c r="A33" s="5">
        <v>30</v>
      </c>
      <c r="B33" s="5">
        <v>1</v>
      </c>
      <c r="C33" s="6">
        <v>3</v>
      </c>
      <c r="D33" s="6">
        <v>8</v>
      </c>
      <c r="E33" s="6">
        <v>3</v>
      </c>
    </row>
    <row r="34" s="1" customFormat="1" spans="1:5">
      <c r="A34" s="5">
        <v>31</v>
      </c>
      <c r="B34" s="5">
        <v>1</v>
      </c>
      <c r="C34" s="6">
        <v>6</v>
      </c>
      <c r="D34" s="6">
        <v>8</v>
      </c>
      <c r="E34" s="6">
        <v>2</v>
      </c>
    </row>
    <row r="35" s="1" customFormat="1" spans="1:5">
      <c r="A35" s="5">
        <v>32</v>
      </c>
      <c r="B35" s="5">
        <v>2</v>
      </c>
      <c r="C35" s="6">
        <v>2</v>
      </c>
      <c r="D35" s="6">
        <v>10</v>
      </c>
      <c r="E35" s="6">
        <v>5</v>
      </c>
    </row>
    <row r="36" s="1" customFormat="1" spans="1:5">
      <c r="A36" s="5">
        <v>33</v>
      </c>
      <c r="B36" s="5">
        <v>1</v>
      </c>
      <c r="C36" s="6">
        <v>3</v>
      </c>
      <c r="D36" s="6">
        <v>7</v>
      </c>
      <c r="E36" s="6">
        <v>5</v>
      </c>
    </row>
    <row r="37" s="1" customFormat="1" spans="1:5">
      <c r="A37" s="5">
        <v>34</v>
      </c>
      <c r="B37" s="5">
        <v>2</v>
      </c>
      <c r="C37" s="6">
        <v>7</v>
      </c>
      <c r="D37" s="6">
        <v>6</v>
      </c>
      <c r="E37" s="6">
        <v>3</v>
      </c>
    </row>
    <row r="38" s="1" customFormat="1" spans="1:5">
      <c r="A38" s="5">
        <v>35</v>
      </c>
      <c r="B38" s="5">
        <v>2</v>
      </c>
      <c r="C38" s="6">
        <v>8</v>
      </c>
      <c r="D38" s="6">
        <v>8</v>
      </c>
      <c r="E38" s="6">
        <v>3</v>
      </c>
    </row>
    <row r="39" s="1" customFormat="1" spans="1:5">
      <c r="A39" s="5">
        <v>36</v>
      </c>
      <c r="B39" s="5">
        <v>1</v>
      </c>
      <c r="C39" s="6">
        <v>7</v>
      </c>
      <c r="D39" s="6">
        <v>9</v>
      </c>
      <c r="E39" s="6">
        <v>4</v>
      </c>
    </row>
    <row r="40" s="1" customFormat="1" spans="1:5">
      <c r="A40" s="5">
        <v>37</v>
      </c>
      <c r="B40" s="5">
        <v>2</v>
      </c>
      <c r="C40" s="6">
        <v>8</v>
      </c>
      <c r="D40" s="6">
        <v>8</v>
      </c>
      <c r="E40" s="6">
        <v>4</v>
      </c>
    </row>
    <row r="41" s="1" customFormat="1" spans="1:5">
      <c r="A41" s="5">
        <v>38</v>
      </c>
      <c r="B41" s="5">
        <v>1</v>
      </c>
      <c r="C41" s="6">
        <v>7</v>
      </c>
      <c r="D41" s="6">
        <v>7</v>
      </c>
      <c r="E41" s="6">
        <v>2</v>
      </c>
    </row>
    <row r="42" s="1" customFormat="1" spans="1:5">
      <c r="A42" s="5">
        <v>39</v>
      </c>
      <c r="B42" s="5">
        <v>2</v>
      </c>
      <c r="C42" s="6">
        <v>8</v>
      </c>
      <c r="D42" s="6">
        <v>8</v>
      </c>
      <c r="E42" s="6">
        <v>2</v>
      </c>
    </row>
    <row r="43" s="1" customFormat="1" spans="1:5">
      <c r="A43" s="5">
        <v>40</v>
      </c>
      <c r="B43" s="5">
        <v>2</v>
      </c>
      <c r="C43" s="6">
        <v>1</v>
      </c>
      <c r="D43" s="6">
        <v>7</v>
      </c>
      <c r="E43" s="6">
        <v>3</v>
      </c>
    </row>
    <row r="44" s="1" customFormat="1" spans="1:5">
      <c r="A44" s="5">
        <v>41</v>
      </c>
      <c r="B44" s="5">
        <v>1</v>
      </c>
      <c r="C44" s="6">
        <v>2</v>
      </c>
      <c r="D44" s="6">
        <v>9</v>
      </c>
      <c r="E44" s="6">
        <v>2</v>
      </c>
    </row>
    <row r="45" s="1" customFormat="1" spans="1:5">
      <c r="A45" s="5">
        <v>42</v>
      </c>
      <c r="B45" s="5">
        <v>1</v>
      </c>
      <c r="C45" s="6">
        <v>2</v>
      </c>
      <c r="D45" s="6">
        <v>8</v>
      </c>
      <c r="E45" s="6">
        <v>4</v>
      </c>
    </row>
    <row r="46" s="1" customFormat="1" spans="1:5">
      <c r="A46" s="5">
        <v>43</v>
      </c>
      <c r="B46" s="5">
        <v>1</v>
      </c>
      <c r="C46" s="6">
        <v>3</v>
      </c>
      <c r="D46" s="6">
        <v>8</v>
      </c>
      <c r="E46" s="6">
        <v>4</v>
      </c>
    </row>
    <row r="47" s="1" customFormat="1" spans="1:5">
      <c r="A47" s="5">
        <v>44</v>
      </c>
      <c r="B47" s="5">
        <v>2</v>
      </c>
      <c r="C47" s="6">
        <v>0</v>
      </c>
      <c r="D47" s="6">
        <v>10</v>
      </c>
      <c r="E47" s="6">
        <v>2</v>
      </c>
    </row>
    <row r="48" s="1" customFormat="1" spans="1:5">
      <c r="A48" s="5">
        <v>45</v>
      </c>
      <c r="B48" s="5">
        <v>1</v>
      </c>
      <c r="C48" s="6">
        <v>2</v>
      </c>
      <c r="D48" s="6">
        <v>8</v>
      </c>
      <c r="E48" s="6">
        <v>4</v>
      </c>
    </row>
    <row r="49" s="1" customFormat="1" spans="1:5">
      <c r="A49" s="5">
        <v>46</v>
      </c>
      <c r="B49" s="5">
        <v>2</v>
      </c>
      <c r="C49" s="6">
        <v>2</v>
      </c>
      <c r="D49" s="6">
        <v>6</v>
      </c>
      <c r="E49" s="6">
        <v>2</v>
      </c>
    </row>
    <row r="50" s="1" customFormat="1" spans="1:5">
      <c r="A50" s="5">
        <v>47</v>
      </c>
      <c r="B50" s="5">
        <v>1</v>
      </c>
      <c r="C50" s="6">
        <v>8</v>
      </c>
      <c r="D50" s="6">
        <v>8</v>
      </c>
      <c r="E50" s="6">
        <v>2</v>
      </c>
    </row>
    <row r="51" s="1" customFormat="1" spans="1:5">
      <c r="A51" s="5">
        <v>48</v>
      </c>
      <c r="B51" s="5">
        <v>2</v>
      </c>
      <c r="C51" s="6">
        <v>0</v>
      </c>
      <c r="D51" s="6">
        <v>7</v>
      </c>
      <c r="E51" s="6">
        <v>3</v>
      </c>
    </row>
    <row r="52" s="1" customFormat="1" spans="1:5">
      <c r="A52" s="5">
        <v>49</v>
      </c>
      <c r="B52" s="5">
        <v>1</v>
      </c>
      <c r="C52" s="6">
        <v>2</v>
      </c>
      <c r="D52" s="6">
        <v>8</v>
      </c>
      <c r="E52" s="6">
        <v>3</v>
      </c>
    </row>
    <row r="53" s="1" customFormat="1" spans="1:5">
      <c r="A53" s="5">
        <v>50</v>
      </c>
      <c r="B53" s="5">
        <v>2</v>
      </c>
      <c r="C53" s="6">
        <v>8</v>
      </c>
      <c r="D53" s="6">
        <v>8</v>
      </c>
      <c r="E53" s="6">
        <v>3</v>
      </c>
    </row>
    <row r="54" s="1" customFormat="1" spans="1:5">
      <c r="A54" s="5">
        <v>51</v>
      </c>
      <c r="B54" s="5">
        <v>1</v>
      </c>
      <c r="C54" s="6">
        <v>8</v>
      </c>
      <c r="D54" s="6">
        <v>9</v>
      </c>
      <c r="E54" s="6">
        <v>2</v>
      </c>
    </row>
    <row r="55" s="1" customFormat="1" spans="1:5">
      <c r="A55" s="5">
        <v>52</v>
      </c>
      <c r="B55" s="5">
        <v>1</v>
      </c>
      <c r="C55" s="6">
        <v>3</v>
      </c>
      <c r="D55" s="6">
        <v>8</v>
      </c>
      <c r="E55" s="6">
        <v>3</v>
      </c>
    </row>
    <row r="56" s="1" customFormat="1" spans="1:5">
      <c r="A56" s="5">
        <v>53</v>
      </c>
      <c r="B56" s="5">
        <v>2</v>
      </c>
      <c r="C56" s="6">
        <v>0</v>
      </c>
      <c r="D56" s="6">
        <v>9</v>
      </c>
      <c r="E56" s="6">
        <v>6</v>
      </c>
    </row>
    <row r="57" s="1" customFormat="1" spans="1:5">
      <c r="A57" s="5">
        <v>54</v>
      </c>
      <c r="B57" s="5">
        <v>1</v>
      </c>
      <c r="C57" s="6">
        <v>2</v>
      </c>
      <c r="D57" s="6">
        <v>7</v>
      </c>
      <c r="E57" s="6">
        <v>3</v>
      </c>
    </row>
    <row r="58" s="1" customFormat="1" spans="1:5">
      <c r="A58" s="5">
        <v>55</v>
      </c>
      <c r="B58" s="5">
        <v>1</v>
      </c>
      <c r="C58" s="6">
        <v>1</v>
      </c>
      <c r="D58" s="6">
        <v>8</v>
      </c>
      <c r="E58" s="6">
        <v>0</v>
      </c>
    </row>
    <row r="59" s="1" customFormat="1" spans="1:5">
      <c r="A59" s="5">
        <v>56</v>
      </c>
      <c r="B59" s="5">
        <v>2</v>
      </c>
      <c r="C59" s="6">
        <v>7</v>
      </c>
      <c r="D59" s="6">
        <v>8</v>
      </c>
      <c r="E59" s="6">
        <v>2</v>
      </c>
    </row>
    <row r="60" s="1" customFormat="1" spans="1:5">
      <c r="A60" s="5">
        <v>57</v>
      </c>
      <c r="B60" s="5">
        <v>1</v>
      </c>
      <c r="C60" s="6">
        <v>10</v>
      </c>
      <c r="D60" s="6">
        <v>6</v>
      </c>
      <c r="E60" s="6">
        <v>5</v>
      </c>
    </row>
    <row r="61" s="1" customFormat="1" spans="1:5">
      <c r="A61" s="5">
        <v>58</v>
      </c>
      <c r="B61" s="5">
        <v>2</v>
      </c>
      <c r="C61" s="6">
        <v>1</v>
      </c>
      <c r="D61" s="6">
        <v>9</v>
      </c>
      <c r="E61" s="6">
        <v>4</v>
      </c>
    </row>
    <row r="62" s="1" customFormat="1" spans="1:5">
      <c r="A62" s="5">
        <v>59</v>
      </c>
      <c r="B62" s="5">
        <v>1</v>
      </c>
      <c r="C62" s="6">
        <v>3</v>
      </c>
      <c r="D62" s="6">
        <v>8</v>
      </c>
      <c r="E62" s="6">
        <v>1</v>
      </c>
    </row>
    <row r="63" s="1" customFormat="1" spans="1:5">
      <c r="A63" s="5">
        <v>60</v>
      </c>
      <c r="B63" s="5">
        <v>1</v>
      </c>
      <c r="C63" s="6">
        <v>6</v>
      </c>
      <c r="D63" s="6">
        <v>8</v>
      </c>
      <c r="E63" s="6">
        <v>2</v>
      </c>
    </row>
    <row r="64" s="1" customFormat="1" spans="1:5">
      <c r="A64" s="5">
        <v>61</v>
      </c>
      <c r="B64" s="5">
        <v>2</v>
      </c>
      <c r="C64" s="6">
        <v>6</v>
      </c>
      <c r="D64" s="6">
        <v>9</v>
      </c>
      <c r="E64" s="6">
        <v>4</v>
      </c>
    </row>
    <row r="65" s="1" customFormat="1" spans="1:5">
      <c r="A65" s="5">
        <v>62</v>
      </c>
      <c r="B65" s="5">
        <v>2</v>
      </c>
      <c r="C65" s="6">
        <v>2</v>
      </c>
      <c r="D65" s="6">
        <v>8</v>
      </c>
      <c r="E65" s="6">
        <v>3</v>
      </c>
    </row>
    <row r="66" s="1" customFormat="1" spans="1:5">
      <c r="A66" s="5">
        <v>63</v>
      </c>
      <c r="B66" s="5">
        <v>1</v>
      </c>
      <c r="C66" s="6">
        <v>3</v>
      </c>
      <c r="D66" s="6">
        <v>8</v>
      </c>
      <c r="E66" s="6">
        <v>3</v>
      </c>
    </row>
    <row r="67" s="1" customFormat="1" spans="1:5">
      <c r="A67" s="5">
        <v>64</v>
      </c>
      <c r="B67" s="5">
        <v>2</v>
      </c>
      <c r="C67" s="6">
        <v>9</v>
      </c>
      <c r="D67" s="6">
        <v>8</v>
      </c>
      <c r="E67" s="6">
        <v>4</v>
      </c>
    </row>
    <row r="68" s="1" customFormat="1" spans="1:5">
      <c r="A68" s="5">
        <v>65</v>
      </c>
      <c r="B68" s="5">
        <v>1</v>
      </c>
      <c r="C68" s="6">
        <v>9</v>
      </c>
      <c r="D68" s="6">
        <v>7</v>
      </c>
      <c r="E68" s="6">
        <v>3</v>
      </c>
    </row>
    <row r="69" s="1" customFormat="1" spans="1:5">
      <c r="A69" s="5">
        <v>66</v>
      </c>
      <c r="B69" s="5">
        <v>2</v>
      </c>
      <c r="C69" s="6">
        <v>2</v>
      </c>
      <c r="D69" s="6">
        <v>7</v>
      </c>
      <c r="E69" s="6">
        <v>3</v>
      </c>
    </row>
    <row r="70" s="1" customFormat="1" spans="1:5">
      <c r="A70" s="5">
        <v>67</v>
      </c>
      <c r="B70" s="5">
        <v>1</v>
      </c>
      <c r="C70" s="6">
        <v>7</v>
      </c>
      <c r="D70" s="6">
        <v>9</v>
      </c>
      <c r="E70" s="6">
        <v>4</v>
      </c>
    </row>
    <row r="71" s="1" customFormat="1" spans="1:5">
      <c r="A71" s="5">
        <v>68</v>
      </c>
      <c r="B71" s="5">
        <v>1</v>
      </c>
      <c r="C71" s="6">
        <v>1</v>
      </c>
      <c r="D71" s="6">
        <v>8</v>
      </c>
      <c r="E71" s="6">
        <v>3</v>
      </c>
    </row>
    <row r="72" s="1" customFormat="1" spans="1:5">
      <c r="A72" s="5">
        <v>69</v>
      </c>
      <c r="B72" s="5">
        <v>1</v>
      </c>
      <c r="C72" s="6">
        <v>0</v>
      </c>
      <c r="D72" s="6">
        <v>7</v>
      </c>
      <c r="E72" s="6">
        <v>4</v>
      </c>
    </row>
    <row r="73" s="1" customFormat="1" spans="1:5">
      <c r="A73" s="5">
        <v>70</v>
      </c>
      <c r="B73" s="5">
        <v>1</v>
      </c>
      <c r="C73" s="6">
        <v>4</v>
      </c>
      <c r="D73" s="6">
        <v>7</v>
      </c>
      <c r="E73" s="6">
        <v>3</v>
      </c>
    </row>
    <row r="74" s="1" customFormat="1" spans="1:5">
      <c r="A74" s="5">
        <v>71</v>
      </c>
      <c r="B74" s="5">
        <v>1</v>
      </c>
      <c r="C74" s="6">
        <v>8</v>
      </c>
      <c r="D74" s="6">
        <v>8</v>
      </c>
      <c r="E74" s="6">
        <v>3</v>
      </c>
    </row>
    <row r="75" s="1" customFormat="1" spans="1:5">
      <c r="A75" s="5">
        <v>72</v>
      </c>
      <c r="B75" s="5">
        <v>1</v>
      </c>
      <c r="C75" s="6">
        <v>10</v>
      </c>
      <c r="D75" s="6">
        <v>9</v>
      </c>
      <c r="E75" s="6">
        <v>2</v>
      </c>
    </row>
    <row r="76" s="1" customFormat="1" spans="1:5">
      <c r="A76" s="5">
        <v>73</v>
      </c>
      <c r="B76" s="5">
        <v>1</v>
      </c>
      <c r="C76" s="6">
        <v>9</v>
      </c>
      <c r="D76" s="6">
        <v>7</v>
      </c>
      <c r="E76" s="6">
        <v>3</v>
      </c>
    </row>
    <row r="77" s="1" customFormat="1" spans="1:5">
      <c r="A77" s="5">
        <v>74</v>
      </c>
      <c r="B77" s="5">
        <v>2</v>
      </c>
      <c r="C77" s="6">
        <v>6</v>
      </c>
      <c r="D77" s="6">
        <v>8</v>
      </c>
      <c r="E77" s="6">
        <v>4</v>
      </c>
    </row>
    <row r="78" s="1" customFormat="1" spans="1:5">
      <c r="A78" s="5">
        <v>75</v>
      </c>
      <c r="B78" s="5">
        <v>1</v>
      </c>
      <c r="C78" s="6">
        <v>8</v>
      </c>
      <c r="D78" s="6">
        <v>10</v>
      </c>
      <c r="E78" s="6">
        <v>5</v>
      </c>
    </row>
    <row r="79" s="1" customFormat="1" spans="1:5">
      <c r="A79" s="5">
        <v>76</v>
      </c>
      <c r="B79" s="5">
        <v>1</v>
      </c>
      <c r="C79" s="6">
        <v>2</v>
      </c>
      <c r="D79" s="6">
        <v>9</v>
      </c>
      <c r="E79" s="6">
        <v>2</v>
      </c>
    </row>
    <row r="80" s="1" customFormat="1" spans="1:5">
      <c r="A80" s="5">
        <v>77</v>
      </c>
      <c r="B80" s="5">
        <v>2</v>
      </c>
      <c r="C80" s="6">
        <v>9</v>
      </c>
      <c r="D80" s="6">
        <v>8</v>
      </c>
      <c r="E80" s="6">
        <v>3</v>
      </c>
    </row>
    <row r="81" s="1" customFormat="1" spans="1:5">
      <c r="A81" s="5">
        <v>78</v>
      </c>
      <c r="B81" s="5">
        <v>2</v>
      </c>
      <c r="C81" s="6">
        <v>7</v>
      </c>
      <c r="D81" s="6">
        <v>8</v>
      </c>
      <c r="E81" s="6">
        <v>1</v>
      </c>
    </row>
    <row r="82" s="1" customFormat="1" spans="1:5">
      <c r="A82" s="5">
        <v>79</v>
      </c>
      <c r="B82" s="5">
        <v>1</v>
      </c>
      <c r="C82" s="6">
        <v>2</v>
      </c>
      <c r="D82" s="6">
        <v>6</v>
      </c>
      <c r="E82" s="6">
        <v>3</v>
      </c>
    </row>
    <row r="83" s="1" customFormat="1" spans="1:5">
      <c r="A83" s="5">
        <v>80</v>
      </c>
      <c r="B83" s="5">
        <v>1</v>
      </c>
      <c r="C83" s="6">
        <v>1</v>
      </c>
      <c r="D83" s="6">
        <v>6</v>
      </c>
      <c r="E83" s="6">
        <v>4</v>
      </c>
    </row>
    <row r="84" s="1" customFormat="1" spans="1:5">
      <c r="A84" s="5">
        <v>81</v>
      </c>
      <c r="B84" s="5">
        <v>1</v>
      </c>
      <c r="C84" s="6">
        <v>2</v>
      </c>
      <c r="D84" s="6">
        <v>8</v>
      </c>
      <c r="E84" s="6">
        <v>3</v>
      </c>
    </row>
    <row r="85" s="1" customFormat="1" spans="1:5">
      <c r="A85" s="5">
        <v>82</v>
      </c>
      <c r="B85" s="5">
        <v>1</v>
      </c>
      <c r="C85" s="6">
        <v>5</v>
      </c>
      <c r="D85" s="6">
        <v>8</v>
      </c>
      <c r="E85" s="6">
        <v>0</v>
      </c>
    </row>
    <row r="86" s="1" customFormat="1" spans="1:5">
      <c r="A86" s="5">
        <v>83</v>
      </c>
      <c r="B86" s="5">
        <v>2</v>
      </c>
      <c r="C86" s="6">
        <v>9</v>
      </c>
      <c r="D86" s="6">
        <v>8</v>
      </c>
      <c r="E86" s="6">
        <v>5</v>
      </c>
    </row>
    <row r="87" s="1" customFormat="1" spans="1:5">
      <c r="A87" s="5">
        <v>84</v>
      </c>
      <c r="B87" s="5">
        <v>2</v>
      </c>
      <c r="C87" s="6">
        <v>3</v>
      </c>
      <c r="D87" s="6">
        <v>9</v>
      </c>
      <c r="E87" s="6">
        <v>4</v>
      </c>
    </row>
    <row r="88" s="1" customFormat="1" spans="1:5">
      <c r="A88" s="5">
        <v>85</v>
      </c>
      <c r="B88" s="5">
        <v>1</v>
      </c>
      <c r="C88" s="6">
        <v>2</v>
      </c>
      <c r="D88" s="6">
        <v>8</v>
      </c>
      <c r="E88" s="6">
        <v>4</v>
      </c>
    </row>
    <row r="89" s="1" customFormat="1" spans="1:5">
      <c r="A89" s="5">
        <v>86</v>
      </c>
      <c r="B89" s="5">
        <v>1</v>
      </c>
      <c r="C89" s="6">
        <v>2</v>
      </c>
      <c r="D89" s="6">
        <v>8</v>
      </c>
      <c r="E89" s="6">
        <v>2</v>
      </c>
    </row>
    <row r="90" s="1" customFormat="1" spans="1:5">
      <c r="A90" s="5">
        <v>87</v>
      </c>
      <c r="B90" s="5">
        <v>1</v>
      </c>
      <c r="C90" s="6">
        <v>9</v>
      </c>
      <c r="D90" s="6">
        <v>7</v>
      </c>
      <c r="E90" s="6">
        <v>4</v>
      </c>
    </row>
    <row r="91" s="1" customFormat="1" spans="1:5">
      <c r="A91" s="5">
        <v>88</v>
      </c>
      <c r="B91" s="5">
        <v>1</v>
      </c>
      <c r="C91" s="6">
        <v>9</v>
      </c>
      <c r="D91" s="6">
        <v>10</v>
      </c>
      <c r="E91" s="6">
        <v>4</v>
      </c>
    </row>
    <row r="92" s="1" customFormat="1" spans="1:5">
      <c r="A92" s="5">
        <v>89</v>
      </c>
      <c r="B92" s="5">
        <v>2</v>
      </c>
      <c r="C92" s="6">
        <v>0</v>
      </c>
      <c r="D92" s="6">
        <v>6</v>
      </c>
      <c r="E92" s="6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Financial Data</vt:lpstr>
      <vt:lpstr>Home Improvement Survey</vt:lpstr>
      <vt:lpstr>Brand Survey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christychen</dc:creator>
  <cp:lastModifiedBy>Christy Chen</cp:lastModifiedBy>
  <dcterms:created xsi:type="dcterms:W3CDTF">2023-05-21T10:14:31Z</dcterms:created>
  <dcterms:modified xsi:type="dcterms:W3CDTF">2023-05-21T10:16:10Z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1033-5.0.0.7908</vt:lpwstr>
  </property>
</Properties>
</file>