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Biz\Ishara\freelancing\clustergps\"/>
    </mc:Choice>
  </mc:AlternateContent>
  <bookViews>
    <workbookView xWindow="0" yWindow="0" windowWidth="20490" windowHeight="7755"/>
  </bookViews>
  <sheets>
    <sheet name="Cluster Configuration" sheetId="1" r:id="rId1"/>
    <sheet name="YARN Configuration" sheetId="2" r:id="rId2"/>
    <sheet name="MapReduce Configuration" sheetId="3" r:id="rId3"/>
  </sheets>
  <calcPr calcId="152511"/>
</workbook>
</file>

<file path=xl/calcChain.xml><?xml version="1.0" encoding="utf-8"?>
<calcChain xmlns="http://schemas.openxmlformats.org/spreadsheetml/2006/main">
  <c r="F41" i="3" l="1"/>
  <c r="F40" i="3"/>
  <c r="F39" i="3"/>
  <c r="F38" i="3"/>
  <c r="F37" i="3"/>
  <c r="F34" i="3"/>
  <c r="F33" i="3"/>
  <c r="F32" i="3"/>
  <c r="F31" i="3"/>
  <c r="F30" i="3"/>
  <c r="F29" i="3"/>
  <c r="F26" i="3"/>
  <c r="F25" i="3"/>
  <c r="F24" i="3"/>
  <c r="F23" i="3"/>
  <c r="F22" i="3"/>
  <c r="E52" i="2"/>
  <c r="E51" i="2"/>
  <c r="E49" i="2"/>
  <c r="E47" i="2"/>
  <c r="E46" i="2"/>
  <c r="E45" i="2"/>
  <c r="F28" i="1"/>
  <c r="F31" i="1" s="1"/>
  <c r="E28" i="1"/>
  <c r="E30" i="1" s="1"/>
  <c r="E50" i="2" l="1"/>
  <c r="F8" i="2"/>
  <c r="E48" i="2" s="1"/>
  <c r="F15" i="2"/>
  <c r="F16" i="2"/>
  <c r="F9" i="2"/>
  <c r="F39" i="2" l="1"/>
  <c r="F38" i="2"/>
  <c r="F37" i="2"/>
  <c r="F36" i="2"/>
</calcChain>
</file>

<file path=xl/sharedStrings.xml><?xml version="1.0" encoding="utf-8"?>
<sst xmlns="http://schemas.openxmlformats.org/spreadsheetml/2006/main" count="215" uniqueCount="172">
  <si>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</si>
  <si>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</si>
  <si>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</si>
  <si>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</si>
  <si>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</si>
  <si>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</si>
  <si>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</si>
  <si>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</si>
  <si>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</si>
  <si>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</si>
  <si>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</si>
  <si>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</si>
  <si>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</si>
  <si>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</si>
  <si>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</si>
  <si>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</si>
  <si>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</si>
  <si>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</si>
  <si>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</si>
  <si>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</si>
  <si>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</si>
  <si>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</si>
  <si>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</si>
  <si>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</si>
  <si>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</si>
  <si>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</si>
  <si>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</si>
  <si>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</si>
  <si>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</si>
  <si>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</si>
  <si>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</si>
  <si>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</si>
  <si>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</si>
  <si>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</si>
  <si>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</si>
  <si>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</si>
  <si>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</si>
  <si>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</si>
  <si>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</si>
  <si>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</si>
  <si>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</si>
  <si>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</si>
  <si>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</si>
  <si>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</si>
  <si>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</si>
  <si>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</si>
  <si>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</si>
  <si>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</si>
  <si>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</si>
  <si>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</si>
  <si>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</si>
  <si>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</si>
  <si>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</si>
  <si>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</si>
  <si>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</si>
  <si>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</si>
  <si>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</si>
  <si>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</si>
  <si>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</si>
  <si>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</si>
  <si>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</si>
  <si>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</si>
  <si>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</si>
  <si>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</si>
  <si>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</si>
  <si>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</si>
  <si>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</si>
  <si>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</si>
  <si>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</si>
  <si>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</si>
  <si>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</si>
  <si>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</si>
  <si>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</si>
  <si>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</si>
  <si>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</si>
  <si>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</si>
  <si>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</si>
  <si>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</si>
  <si>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</si>
  <si>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</si>
  <si>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</si>
  <si>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</si>
  <si>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</si>
  <si>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</si>
  <si>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</si>
  <si>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</si>
  <si>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</si>
  <si>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</si>
  <si>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</si>
  <si>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</si>
  <si>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</si>
  <si>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</si>
  <si>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</si>
  <si>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</si>
  <si>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</si>
  <si>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</si>
  <si>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</si>
  <si>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</si>
  <si>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</si>
  <si>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</si>
  <si>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</si>
  <si>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</si>
  <si>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</si>
  <si>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</si>
  <si>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yarn.nodemanager.resource.cpu-vcores</t>
  </si>
  <si>
    <t>Memory Min &lt; 1024 MB</t>
  </si>
  <si>
    <t>If yarn.scheduler.minimum-allocation-mb is less than 1GB, containers will likely get killed by YARN</t>
  </si>
  <si>
    <t>Memory Max &lt;= HostsMemory</t>
  </si>
  <si>
    <t>yarn.scheduler.maximum-allocation-mb must be less than or equal to the yarn.nodemanager.resource.memory-mb</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</si>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</sst>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indexed="8"/>
      <name val="Calibri"/>
    </font>
    <font>
      <b/>
      <sz val="36"/>
      <color indexed="10"/>
      <name val="Calibri"/>
      <family val="2"/>
    </font>
    <font>
      <sz val="24"/>
      <color indexed="11"/>
      <name val="Calibri"/>
      <family val="2"/>
    </font>
    <font>
      <sz val="16"/>
      <color indexed="11"/>
      <name val="Calibri"/>
      <family val="2"/>
    </font>
    <font>
      <sz val="14"/>
      <color indexed="8"/>
      <name val="Calibri"/>
      <family val="2"/>
    </font>
    <font>
      <sz val="12"/>
      <color indexed="12"/>
      <name val="Calibri"/>
      <family val="2"/>
    </font>
    <font>
      <sz val="12"/>
      <color indexed="11"/>
      <name val="Calibri"/>
      <family val="2"/>
    </font>
    <font>
      <b/>
      <sz val="36"/>
      <color indexed="8"/>
      <name val="Calibri"/>
      <family val="2"/>
    </font>
  </fonts>
  <fills count="5">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s>
  <cellStyleXfs count="1">
    <xf numFmtId="0" fontId="0" fillId="0" borderId="0" applyNumberFormat="0" applyFill="0" applyBorder="0" applyProtection="0"/>
  </cellStyleXfs>
  <cellXfs count="58">
    <xf numFmtId="0" fontId="0" fillId="0" borderId="0" xfId="0" applyFont="1" applyAlignment="1"/>
    <xf numFmtId="0" fontId="0" fillId="0" borderId="0" xfId="0" applyNumberFormat="1" applyFont="1" applyAlignment="1"/>
    <xf numFmtId="0" fontId="0" fillId="0" borderId="1" xfId="0" applyFont="1" applyBorder="1" applyAlignment="1"/>
    <xf numFmtId="49" fontId="1" fillId="0" borderId="1" xfId="0" applyNumberFormat="1" applyFont="1" applyBorder="1" applyAlignment="1"/>
    <xf numFmtId="0" fontId="1" fillId="0" borderId="1" xfId="0" applyFont="1" applyBorder="1" applyAlignment="1"/>
    <xf numFmtId="49" fontId="4" fillId="0" borderId="1" xfId="0" applyNumberFormat="1" applyFont="1" applyBorder="1" applyAlignment="1"/>
    <xf numFmtId="0" fontId="4" fillId="0" borderId="1" xfId="0" applyFont="1" applyBorder="1" applyAlignment="1"/>
    <xf numFmtId="49" fontId="4" fillId="0" borderId="2" xfId="0" applyNumberFormat="1" applyFont="1" applyBorder="1" applyAlignment="1"/>
    <xf numFmtId="49" fontId="0" fillId="0" borderId="1" xfId="0" applyNumberFormat="1"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5" fillId="4" borderId="4" xfId="0" applyNumberFormat="1" applyFont="1" applyFill="1" applyBorder="1" applyAlignment="1"/>
    <xf numFmtId="0" fontId="0" fillId="0" borderId="5" xfId="0" applyFont="1" applyBorder="1" applyAlignment="1"/>
    <xf numFmtId="0" fontId="0" fillId="0" borderId="9" xfId="0" applyFont="1" applyBorder="1" applyAlignment="1"/>
    <xf numFmtId="0" fontId="0" fillId="0" borderId="10" xfId="0" applyFont="1" applyBorder="1" applyAlignment="1"/>
    <xf numFmtId="0" fontId="0" fillId="0" borderId="6" xfId="0" applyNumberFormat="1" applyFont="1" applyBorder="1" applyAlignment="1"/>
    <xf numFmtId="0" fontId="0" fillId="0" borderId="1" xfId="0" applyNumberFormat="1" applyFont="1" applyBorder="1" applyAlignment="1"/>
    <xf numFmtId="0" fontId="6" fillId="0" borderId="1" xfId="0" applyFont="1" applyBorder="1" applyAlignment="1"/>
    <xf numFmtId="0" fontId="5" fillId="3" borderId="11"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0" fontId="7" fillId="0" borderId="1" xfId="0" applyFont="1" applyBorder="1" applyAlignment="1"/>
    <xf numFmtId="49" fontId="0" fillId="0" borderId="1" xfId="0" applyNumberFormat="1" applyFont="1" applyBorder="1" applyAlignment="1">
      <alignment horizontal="center"/>
    </xf>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1" fillId="0" borderId="1" xfId="0" applyNumberFormat="1" applyFont="1" applyBorder="1" applyAlignment="1"/>
    <xf numFmtId="0" fontId="1" fillId="0" borderId="1" xfId="0" applyFont="1" applyBorder="1" applyAlignment="1"/>
    <xf numFmtId="49" fontId="2" fillId="0" borderId="1" xfId="0" applyNumberFormat="1" applyFont="1" applyBorder="1" applyAlignment="1"/>
    <xf numFmtId="0" fontId="2" fillId="0" borderId="1" xfId="0" applyFont="1" applyBorder="1" applyAlignment="1"/>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49" fontId="4" fillId="0" borderId="1" xfId="0" applyNumberFormat="1" applyFont="1" applyBorder="1" applyAlignment="1"/>
    <xf numFmtId="0" fontId="4" fillId="0" borderId="1" xfId="0" applyFont="1" applyBorder="1" applyAlignment="1"/>
    <xf numFmtId="49" fontId="0" fillId="0" borderId="1" xfId="0" applyNumberFormat="1" applyFont="1" applyBorder="1" applyAlignment="1"/>
    <xf numFmtId="0" fontId="0" fillId="0" borderId="1" xfId="0" applyFont="1" applyBorder="1" applyAlignment="1"/>
    <xf numFmtId="0" fontId="0" fillId="0" borderId="3"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5" xfId="0" applyNumberFormat="1" applyFont="1" applyBorder="1" applyAlignment="1"/>
    <xf numFmtId="49" fontId="0" fillId="0" borderId="2" xfId="0" applyNumberFormat="1" applyFont="1" applyBorder="1" applyAlignment="1"/>
    <xf numFmtId="0" fontId="0" fillId="0" borderId="2" xfId="0" applyFont="1" applyBorder="1" applyAlignment="1"/>
    <xf numFmtId="0" fontId="0" fillId="0" borderId="1" xfId="0" applyFont="1" applyBorder="1" applyAlignment="1">
      <alignment horizontal="center"/>
    </xf>
    <xf numFmtId="49" fontId="2" fillId="0" borderId="1" xfId="0" applyNumberFormat="1" applyFont="1" applyBorder="1" applyAlignment="1">
      <alignment horizontal="left"/>
    </xf>
    <xf numFmtId="0" fontId="2" fillId="0" borderId="1" xfId="0" applyFont="1" applyBorder="1" applyAlignment="1">
      <alignment horizontal="left"/>
    </xf>
    <xf numFmtId="4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3" xfId="0" applyFont="1" applyFill="1" applyBorder="1" applyAlignment="1">
      <alignment wrapText="1"/>
    </xf>
    <xf numFmtId="49" fontId="1" fillId="0" borderId="1" xfId="0" applyNumberFormat="1" applyFont="1" applyBorder="1" applyAlignment="1">
      <alignment horizontal="left"/>
    </xf>
    <xf numFmtId="0" fontId="1" fillId="0" borderId="1" xfId="0" applyFont="1" applyBorder="1" applyAlignment="1">
      <alignment horizontal="left"/>
    </xf>
  </cellXfs>
  <cellStyles count="1">
    <cellStyle name="Normal" xfId="0" builtinId="0"/>
  </cellStyles>
  <dxfs count="13">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54324" cy="522884"/>
          <a:chOff x="0" y="0"/>
          <a:chExt cx="2844799" cy="522883"/>
        </a:xfrm>
      </xdr:grpSpPr>
      <xdr:sp macro="" textlink="">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44800" cy="522885"/>
          <a:chOff x="0" y="0"/>
          <a:chExt cx="2844799" cy="522883"/>
        </a:xfrm>
      </xdr:grpSpPr>
      <xdr:sp macro="" textlink="">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44800" cy="522885"/>
          <a:chOff x="0" y="0"/>
          <a:chExt cx="2844799" cy="522883"/>
        </a:xfrm>
      </xdr:grpSpPr>
      <xdr:sp macro="" textlink="">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showGridLines="0" tabSelected="1" workbookViewId="0">
      <selection sqref="A1:G1"/>
    </sheetView>
  </sheetViews>
  <sheetFormatPr defaultColWidth="10.875" defaultRowHeight="15" customHeight="1" x14ac:dyDescent="0.25"/>
  <cols>
    <col min="1" max="5" width="10.875" style="1" customWidth="1"/>
    <col min="6" max="6" width="12.125" style="1" customWidth="1"/>
    <col min="7" max="256" width="10.875" style="1" customWidth="1"/>
  </cols>
  <sheetData>
    <row r="1" spans="1:8" ht="54.95" customHeight="1" x14ac:dyDescent="0.25">
      <c r="A1" s="50"/>
      <c r="B1" s="50"/>
      <c r="C1" s="50"/>
      <c r="D1" s="50"/>
      <c r="E1" s="50"/>
      <c r="F1" s="50"/>
      <c r="G1" s="50"/>
      <c r="H1" s="2"/>
    </row>
    <row r="2" spans="1:8" ht="45" customHeight="1" x14ac:dyDescent="0.7">
      <c r="A2" s="32" t="s">
        <v>0</v>
      </c>
      <c r="B2" s="33"/>
      <c r="C2" s="33"/>
      <c r="D2" s="33"/>
      <c r="E2" s="33"/>
      <c r="F2" s="33"/>
      <c r="G2" s="33"/>
      <c r="H2" s="2"/>
    </row>
    <row r="3" spans="1:8" ht="15" customHeight="1" x14ac:dyDescent="0.25">
      <c r="A3" s="2"/>
      <c r="B3" s="2"/>
      <c r="C3" s="2"/>
      <c r="D3" s="2"/>
      <c r="E3" s="2"/>
      <c r="F3" s="2"/>
      <c r="G3" s="2"/>
      <c r="H3" s="2"/>
    </row>
    <row r="4" spans="1:8" ht="30" customHeight="1" x14ac:dyDescent="0.5">
      <c r="A4" s="34" t="s">
        <v>1</v>
      </c>
      <c r="B4" s="35"/>
      <c r="C4" s="35"/>
      <c r="D4" s="35"/>
      <c r="E4" s="35"/>
      <c r="F4" s="35"/>
      <c r="G4" s="35"/>
      <c r="H4" s="2"/>
    </row>
    <row r="5" spans="1:8" ht="81.95" customHeight="1" x14ac:dyDescent="0.25">
      <c r="A5" s="30" t="s">
        <v>2</v>
      </c>
      <c r="B5" s="31"/>
      <c r="C5" s="31"/>
      <c r="D5" s="31"/>
      <c r="E5" s="31"/>
      <c r="F5" s="31"/>
      <c r="G5" s="31"/>
      <c r="H5" s="31"/>
    </row>
    <row r="6" spans="1:8" ht="15" customHeight="1" x14ac:dyDescent="0.25">
      <c r="A6" s="2"/>
      <c r="B6" s="2"/>
      <c r="C6" s="2"/>
      <c r="D6" s="2"/>
      <c r="E6" s="2"/>
      <c r="F6" s="2"/>
      <c r="G6" s="2"/>
      <c r="H6" s="2"/>
    </row>
    <row r="7" spans="1:8" ht="18.95" customHeight="1" x14ac:dyDescent="0.3">
      <c r="A7" s="38" t="s">
        <v>3</v>
      </c>
      <c r="B7" s="39"/>
      <c r="C7" s="39"/>
      <c r="D7" s="7" t="s">
        <v>4</v>
      </c>
      <c r="E7" s="38" t="s">
        <v>5</v>
      </c>
      <c r="F7" s="39"/>
      <c r="G7" s="39"/>
      <c r="H7" s="39"/>
    </row>
    <row r="8" spans="1:8" ht="15" customHeight="1" x14ac:dyDescent="0.25">
      <c r="A8" s="40" t="s">
        <v>6</v>
      </c>
      <c r="B8" s="41"/>
      <c r="C8" s="42"/>
      <c r="D8" s="9">
        <v>256</v>
      </c>
      <c r="E8" s="47" t="s">
        <v>7</v>
      </c>
      <c r="F8" s="41"/>
      <c r="G8" s="41"/>
      <c r="H8" s="41"/>
    </row>
    <row r="9" spans="1:8" ht="15" customHeight="1" x14ac:dyDescent="0.25">
      <c r="A9" s="40" t="s">
        <v>8</v>
      </c>
      <c r="B9" s="41"/>
      <c r="C9" s="42"/>
      <c r="D9" s="9">
        <v>48</v>
      </c>
      <c r="E9" s="47" t="s">
        <v>9</v>
      </c>
      <c r="F9" s="41"/>
      <c r="G9" s="41"/>
      <c r="H9" s="41"/>
    </row>
    <row r="10" spans="1:8" ht="15" customHeight="1" x14ac:dyDescent="0.25">
      <c r="A10" s="40" t="s">
        <v>10</v>
      </c>
      <c r="B10" s="41"/>
      <c r="C10" s="42"/>
      <c r="D10" s="9">
        <v>36</v>
      </c>
      <c r="E10" s="47" t="s">
        <v>11</v>
      </c>
      <c r="F10" s="41"/>
      <c r="G10" s="41"/>
      <c r="H10" s="41"/>
    </row>
    <row r="11" spans="1:8" ht="15" customHeight="1" x14ac:dyDescent="0.25">
      <c r="A11" s="40" t="s">
        <v>12</v>
      </c>
      <c r="B11" s="41"/>
      <c r="C11" s="42"/>
      <c r="D11" s="9">
        <v>2</v>
      </c>
      <c r="E11" s="47" t="s">
        <v>13</v>
      </c>
      <c r="F11" s="41"/>
      <c r="G11" s="41"/>
      <c r="H11" s="41"/>
    </row>
    <row r="12" spans="1:8" ht="15" customHeight="1" x14ac:dyDescent="0.25">
      <c r="A12" s="2"/>
      <c r="B12" s="2"/>
      <c r="C12" s="2"/>
      <c r="D12" s="11"/>
      <c r="E12" s="2"/>
      <c r="F12" s="2"/>
      <c r="G12" s="2"/>
      <c r="H12" s="2"/>
    </row>
    <row r="13" spans="1:8" ht="15" customHeight="1" x14ac:dyDescent="0.25">
      <c r="A13" s="36" t="s">
        <v>14</v>
      </c>
      <c r="B13" s="37"/>
      <c r="C13" s="37"/>
      <c r="D13" s="37"/>
      <c r="E13" s="37"/>
      <c r="F13" s="37"/>
      <c r="G13" s="37"/>
      <c r="H13" s="37"/>
    </row>
    <row r="14" spans="1:8" ht="15" customHeight="1" x14ac:dyDescent="0.25">
      <c r="A14" s="37"/>
      <c r="B14" s="37"/>
      <c r="C14" s="37"/>
      <c r="D14" s="37"/>
      <c r="E14" s="37"/>
      <c r="F14" s="37"/>
      <c r="G14" s="37"/>
      <c r="H14" s="37"/>
    </row>
    <row r="15" spans="1:8" ht="29.1" customHeight="1" x14ac:dyDescent="0.25">
      <c r="A15" s="37"/>
      <c r="B15" s="37"/>
      <c r="C15" s="37"/>
      <c r="D15" s="37"/>
      <c r="E15" s="37"/>
      <c r="F15" s="37"/>
      <c r="G15" s="37"/>
      <c r="H15" s="37"/>
    </row>
    <row r="16" spans="1:8" ht="78.95" customHeight="1" x14ac:dyDescent="0.25">
      <c r="A16" s="30" t="s">
        <v>15</v>
      </c>
      <c r="B16" s="31"/>
      <c r="C16" s="31"/>
      <c r="D16" s="31"/>
      <c r="E16" s="31"/>
      <c r="F16" s="31"/>
      <c r="G16" s="31"/>
      <c r="H16" s="31"/>
    </row>
    <row r="17" spans="1:8" ht="15" customHeight="1" x14ac:dyDescent="0.25">
      <c r="A17" s="2"/>
      <c r="B17" s="2"/>
      <c r="C17" s="2"/>
      <c r="D17" s="2"/>
      <c r="E17" s="2"/>
      <c r="F17" s="2"/>
      <c r="G17" s="2"/>
      <c r="H17" s="2"/>
    </row>
    <row r="18" spans="1:8" ht="18.95" customHeight="1" x14ac:dyDescent="0.3">
      <c r="A18" s="38" t="s">
        <v>16</v>
      </c>
      <c r="B18" s="39"/>
      <c r="C18" s="39"/>
      <c r="D18" s="5" t="s">
        <v>17</v>
      </c>
      <c r="E18" s="7" t="s">
        <v>18</v>
      </c>
      <c r="F18" s="7" t="s">
        <v>19</v>
      </c>
      <c r="G18" s="5" t="s">
        <v>20</v>
      </c>
      <c r="H18" s="2"/>
    </row>
    <row r="19" spans="1:8" ht="15" customHeight="1" x14ac:dyDescent="0.25">
      <c r="A19" s="40" t="s">
        <v>21</v>
      </c>
      <c r="B19" s="41"/>
      <c r="C19" s="41"/>
      <c r="D19" s="12" t="s">
        <v>22</v>
      </c>
      <c r="E19" s="9">
        <v>1</v>
      </c>
      <c r="F19" s="9">
        <v>8192</v>
      </c>
      <c r="G19" s="10" t="s">
        <v>23</v>
      </c>
      <c r="H19" s="2"/>
    </row>
    <row r="20" spans="1:8" ht="15" customHeight="1" x14ac:dyDescent="0.25">
      <c r="A20" s="40" t="s">
        <v>24</v>
      </c>
      <c r="B20" s="41"/>
      <c r="C20" s="41"/>
      <c r="D20" s="12" t="s">
        <v>22</v>
      </c>
      <c r="E20" s="9">
        <v>0</v>
      </c>
      <c r="F20" s="9">
        <v>8192</v>
      </c>
      <c r="G20" s="10" t="s">
        <v>25</v>
      </c>
      <c r="H20" s="2"/>
    </row>
    <row r="21" spans="1:8" ht="15" customHeight="1" x14ac:dyDescent="0.25">
      <c r="A21" s="40" t="s">
        <v>26</v>
      </c>
      <c r="B21" s="41"/>
      <c r="C21" s="41"/>
      <c r="D21" s="12" t="s">
        <v>22</v>
      </c>
      <c r="E21" s="9">
        <v>1</v>
      </c>
      <c r="F21" s="9">
        <v>1024</v>
      </c>
      <c r="G21" s="10" t="s">
        <v>27</v>
      </c>
      <c r="H21" s="2"/>
    </row>
    <row r="22" spans="1:8" ht="15" customHeight="1" x14ac:dyDescent="0.25">
      <c r="A22" s="40" t="s">
        <v>28</v>
      </c>
      <c r="B22" s="41"/>
      <c r="C22" s="41"/>
      <c r="D22" s="12" t="s">
        <v>22</v>
      </c>
      <c r="E22" s="9">
        <v>0</v>
      </c>
      <c r="F22" s="9">
        <v>0</v>
      </c>
      <c r="G22" s="10" t="s">
        <v>29</v>
      </c>
      <c r="H22" s="2"/>
    </row>
    <row r="23" spans="1:8" ht="15" customHeight="1" x14ac:dyDescent="0.25">
      <c r="A23" s="40" t="s">
        <v>30</v>
      </c>
      <c r="B23" s="41"/>
      <c r="C23" s="41"/>
      <c r="D23" s="12" t="s">
        <v>31</v>
      </c>
      <c r="E23" s="9">
        <v>1</v>
      </c>
      <c r="F23" s="9">
        <v>1024</v>
      </c>
      <c r="G23" s="10" t="s">
        <v>32</v>
      </c>
      <c r="H23" s="2"/>
    </row>
    <row r="24" spans="1:8" ht="15" customHeight="1" x14ac:dyDescent="0.25">
      <c r="A24" s="40" t="s">
        <v>33</v>
      </c>
      <c r="B24" s="41"/>
      <c r="C24" s="41"/>
      <c r="D24" s="12" t="s">
        <v>31</v>
      </c>
      <c r="E24" s="9">
        <v>0</v>
      </c>
      <c r="F24" s="9">
        <v>0</v>
      </c>
      <c r="G24" s="10" t="s">
        <v>34</v>
      </c>
      <c r="H24" s="2"/>
    </row>
    <row r="25" spans="1:8" ht="15" customHeight="1" x14ac:dyDescent="0.25">
      <c r="A25" s="40" t="s">
        <v>35</v>
      </c>
      <c r="B25" s="41"/>
      <c r="C25" s="41"/>
      <c r="D25" s="12" t="s">
        <v>31</v>
      </c>
      <c r="E25" s="9">
        <v>0</v>
      </c>
      <c r="F25" s="9">
        <v>0</v>
      </c>
      <c r="G25" s="10" t="s">
        <v>36</v>
      </c>
      <c r="H25" s="2"/>
    </row>
    <row r="26" spans="1:8" ht="15" customHeight="1" x14ac:dyDescent="0.25">
      <c r="A26" s="40" t="s">
        <v>37</v>
      </c>
      <c r="B26" s="41"/>
      <c r="C26" s="41"/>
      <c r="D26" s="12" t="s">
        <v>31</v>
      </c>
      <c r="E26" s="9">
        <v>0</v>
      </c>
      <c r="F26" s="9">
        <v>0</v>
      </c>
      <c r="G26" s="10" t="s">
        <v>38</v>
      </c>
      <c r="H26" s="2"/>
    </row>
    <row r="27" spans="1:8" ht="15" customHeight="1" x14ac:dyDescent="0.25">
      <c r="A27" s="48" t="s">
        <v>39</v>
      </c>
      <c r="B27" s="49"/>
      <c r="C27" s="49"/>
      <c r="D27" s="14" t="s">
        <v>31</v>
      </c>
      <c r="E27" s="9">
        <v>1</v>
      </c>
      <c r="F27" s="9">
        <v>1024</v>
      </c>
      <c r="G27" s="10" t="s">
        <v>40</v>
      </c>
      <c r="H27" s="2"/>
    </row>
    <row r="28" spans="1:8" ht="15" customHeight="1" x14ac:dyDescent="0.25">
      <c r="A28" s="45" t="s">
        <v>41</v>
      </c>
      <c r="B28" s="46"/>
      <c r="C28" s="46"/>
      <c r="D28" s="15"/>
      <c r="E28" s="16">
        <f>$D$9-SUM(E19:E27)</f>
        <v>44</v>
      </c>
      <c r="F28" s="16">
        <f>($D$8*1024)-SUM(F19:F27)</f>
        <v>242688</v>
      </c>
      <c r="G28" s="17"/>
      <c r="H28" s="2"/>
    </row>
    <row r="29" spans="1:8" ht="15" customHeight="1" x14ac:dyDescent="0.25">
      <c r="A29" s="43" t="s">
        <v>42</v>
      </c>
      <c r="B29" s="44"/>
      <c r="C29" s="44"/>
      <c r="D29" s="18"/>
      <c r="E29" s="9">
        <v>4</v>
      </c>
      <c r="F29" s="19"/>
      <c r="G29" s="8" t="s">
        <v>43</v>
      </c>
      <c r="H29" s="2"/>
    </row>
    <row r="30" spans="1:8" ht="15" customHeight="1" x14ac:dyDescent="0.25">
      <c r="A30" s="40" t="s">
        <v>44</v>
      </c>
      <c r="B30" s="41"/>
      <c r="C30" s="41"/>
      <c r="D30" s="2"/>
      <c r="E30" s="20">
        <f>E29*E28</f>
        <v>176</v>
      </c>
      <c r="F30" s="2"/>
      <c r="G30" s="8" t="s">
        <v>45</v>
      </c>
      <c r="H30" s="2"/>
    </row>
    <row r="31" spans="1:8" ht="15" customHeight="1" x14ac:dyDescent="0.25">
      <c r="A31" s="40" t="s">
        <v>46</v>
      </c>
      <c r="B31" s="41"/>
      <c r="C31" s="41"/>
      <c r="D31" s="2"/>
      <c r="E31" s="2"/>
      <c r="F31" s="21">
        <f>F28</f>
        <v>242688</v>
      </c>
      <c r="G31" s="8" t="s">
        <v>45</v>
      </c>
      <c r="H31" s="2"/>
    </row>
    <row r="32" spans="1:8" ht="15" customHeight="1" x14ac:dyDescent="0.25">
      <c r="A32" s="2"/>
      <c r="B32" s="2"/>
      <c r="C32" s="2"/>
      <c r="D32" s="2"/>
      <c r="E32" s="2"/>
      <c r="F32" s="2"/>
      <c r="G32" s="2"/>
      <c r="H32" s="2"/>
    </row>
    <row r="33" spans="1:8" ht="15" customHeight="1" x14ac:dyDescent="0.25">
      <c r="A33" s="2"/>
      <c r="B33" s="2"/>
      <c r="C33" s="2"/>
      <c r="D33" s="2"/>
      <c r="E33" s="2"/>
      <c r="F33" s="2"/>
      <c r="G33" s="2"/>
      <c r="H33" s="2"/>
    </row>
    <row r="34" spans="1:8" ht="30" customHeight="1" x14ac:dyDescent="0.5">
      <c r="A34" s="51" t="s">
        <v>47</v>
      </c>
      <c r="B34" s="52"/>
      <c r="C34" s="52"/>
      <c r="D34" s="52"/>
      <c r="E34" s="52"/>
      <c r="F34" s="52"/>
      <c r="G34" s="52"/>
      <c r="H34" s="22"/>
    </row>
    <row r="35" spans="1:8" ht="39" customHeight="1" x14ac:dyDescent="0.25">
      <c r="A35" s="30" t="s">
        <v>48</v>
      </c>
      <c r="B35" s="31"/>
      <c r="C35" s="31"/>
      <c r="D35" s="31"/>
      <c r="E35" s="31"/>
      <c r="F35" s="31"/>
      <c r="G35" s="31"/>
      <c r="H35" s="31"/>
    </row>
    <row r="36" spans="1:8" ht="15" customHeight="1" x14ac:dyDescent="0.25">
      <c r="A36" s="2"/>
      <c r="B36" s="2"/>
      <c r="C36" s="2"/>
      <c r="D36" s="2"/>
      <c r="E36" s="2"/>
      <c r="F36" s="2"/>
      <c r="G36" s="2"/>
      <c r="H36" s="2"/>
    </row>
    <row r="37" spans="1:8" ht="15" customHeight="1" x14ac:dyDescent="0.25">
      <c r="A37" s="2"/>
      <c r="B37" s="2"/>
      <c r="C37" s="2"/>
      <c r="D37" s="13" t="s">
        <v>4</v>
      </c>
      <c r="E37" s="2"/>
      <c r="F37" s="2"/>
      <c r="G37" s="2"/>
      <c r="H37" s="2"/>
    </row>
    <row r="38" spans="1:8" ht="15" customHeight="1" x14ac:dyDescent="0.25">
      <c r="A38" s="40" t="s">
        <v>49</v>
      </c>
      <c r="B38" s="41"/>
      <c r="C38" s="42"/>
      <c r="D38" s="23">
        <v>10</v>
      </c>
      <c r="E38" s="17"/>
      <c r="F38" s="2"/>
      <c r="G38" s="2"/>
      <c r="H38" s="2"/>
    </row>
  </sheetData>
  <mergeCells count="33">
    <mergeCell ref="A38:C38"/>
    <mergeCell ref="E8:H8"/>
    <mergeCell ref="A24:C24"/>
    <mergeCell ref="A1:G1"/>
    <mergeCell ref="A11:C11"/>
    <mergeCell ref="A34:G34"/>
    <mergeCell ref="A8:C8"/>
    <mergeCell ref="A31:C31"/>
    <mergeCell ref="A18:C18"/>
    <mergeCell ref="A10:C10"/>
    <mergeCell ref="A9:C9"/>
    <mergeCell ref="A35:H35"/>
    <mergeCell ref="A7:C7"/>
    <mergeCell ref="A30:C30"/>
    <mergeCell ref="A29:C29"/>
    <mergeCell ref="A28:C28"/>
    <mergeCell ref="E10:H10"/>
    <mergeCell ref="A26:C26"/>
    <mergeCell ref="E9:H9"/>
    <mergeCell ref="A25:C25"/>
    <mergeCell ref="E11:H11"/>
    <mergeCell ref="A27:C27"/>
    <mergeCell ref="A23:C23"/>
    <mergeCell ref="A22:C22"/>
    <mergeCell ref="A21:C21"/>
    <mergeCell ref="A20:C20"/>
    <mergeCell ref="A19:C19"/>
    <mergeCell ref="A5:H5"/>
    <mergeCell ref="A2:G2"/>
    <mergeCell ref="A4:G4"/>
    <mergeCell ref="A16:H16"/>
    <mergeCell ref="A13:H15"/>
    <mergeCell ref="E7:H7"/>
  </mergeCells>
  <pageMargins left="0.7" right="0.7" top="0.75" bottom="0.75" header="0.3" footer="0.3"/>
  <pageSetup orientation="portrait"/>
  <headerFooter>
    <oddFooter>&amp;C&amp;"Helvetica,Regular"&amp;12&amp;K000000&amp;P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2"/>
  <sheetViews>
    <sheetView showGridLines="0" workbookViewId="0"/>
  </sheetViews>
  <sheetFormatPr defaultColWidth="10.875" defaultRowHeight="15" customHeight="1" x14ac:dyDescent="0.25"/>
  <cols>
    <col min="1" max="3" width="10.875" style="24" customWidth="1"/>
    <col min="4" max="4" width="24.375" style="24" customWidth="1"/>
    <col min="5" max="5" width="13.375" style="24" customWidth="1"/>
    <col min="6" max="256" width="10.875" style="24" customWidth="1"/>
  </cols>
  <sheetData>
    <row r="1" spans="1:9" ht="54" customHeight="1" x14ac:dyDescent="0.25">
      <c r="A1" s="50"/>
      <c r="B1" s="50"/>
      <c r="C1" s="50"/>
      <c r="D1" s="50"/>
      <c r="E1" s="50"/>
      <c r="F1" s="50"/>
      <c r="G1" s="2"/>
      <c r="H1" s="2"/>
      <c r="I1" s="2"/>
    </row>
    <row r="2" spans="1:9" ht="47.1" customHeight="1" x14ac:dyDescent="0.7">
      <c r="A2" s="32" t="s">
        <v>50</v>
      </c>
      <c r="B2" s="33"/>
      <c r="C2" s="33"/>
      <c r="D2" s="33"/>
      <c r="E2" s="33"/>
      <c r="F2" s="33"/>
      <c r="G2" s="2"/>
      <c r="H2" s="2"/>
      <c r="I2" s="2"/>
    </row>
    <row r="3" spans="1:9" ht="15" customHeight="1" x14ac:dyDescent="0.25">
      <c r="A3" s="2"/>
      <c r="B3" s="2"/>
      <c r="C3" s="2"/>
      <c r="D3" s="2"/>
      <c r="E3" s="2"/>
      <c r="F3" s="2"/>
      <c r="G3" s="2"/>
      <c r="H3" s="2"/>
      <c r="I3" s="2"/>
    </row>
    <row r="4" spans="1:9" ht="30" customHeight="1" x14ac:dyDescent="0.5">
      <c r="A4" s="51" t="s">
        <v>51</v>
      </c>
      <c r="B4" s="52"/>
      <c r="C4" s="52"/>
      <c r="D4" s="52"/>
      <c r="E4" s="52"/>
      <c r="F4" s="52"/>
      <c r="G4" s="52"/>
      <c r="H4" s="2"/>
      <c r="I4" s="2"/>
    </row>
    <row r="5" spans="1:9" ht="41.1" customHeight="1" x14ac:dyDescent="0.25">
      <c r="A5" s="30" t="s">
        <v>52</v>
      </c>
      <c r="B5" s="31"/>
      <c r="C5" s="31"/>
      <c r="D5" s="31"/>
      <c r="E5" s="31"/>
      <c r="F5" s="31"/>
      <c r="G5" s="31"/>
      <c r="H5" s="31"/>
      <c r="I5" s="2"/>
    </row>
    <row r="6" spans="1:9" ht="15" customHeight="1" x14ac:dyDescent="0.25">
      <c r="A6" s="2"/>
      <c r="B6" s="2"/>
      <c r="C6" s="2"/>
      <c r="D6" s="2"/>
      <c r="E6" s="2"/>
      <c r="F6" s="2"/>
      <c r="G6" s="2"/>
      <c r="H6" s="2"/>
      <c r="I6" s="2"/>
    </row>
    <row r="7" spans="1:9" ht="18.95" customHeight="1" x14ac:dyDescent="0.3">
      <c r="A7" s="38" t="s">
        <v>53</v>
      </c>
      <c r="B7" s="39"/>
      <c r="C7" s="39"/>
      <c r="D7" s="39"/>
      <c r="E7" s="39"/>
      <c r="F7" s="5" t="s">
        <v>54</v>
      </c>
      <c r="G7" s="2"/>
      <c r="H7" s="2"/>
      <c r="I7" s="2"/>
    </row>
    <row r="8" spans="1:9" ht="15" customHeight="1" x14ac:dyDescent="0.25">
      <c r="A8" s="40" t="s">
        <v>55</v>
      </c>
      <c r="B8" s="41"/>
      <c r="C8" s="41"/>
      <c r="D8" s="41"/>
      <c r="E8" s="41"/>
      <c r="F8" s="21">
        <f>'Cluster Configuration'!$E$30</f>
        <v>176</v>
      </c>
      <c r="G8" s="8" t="s">
        <v>56</v>
      </c>
      <c r="H8" s="2"/>
      <c r="I8" s="2"/>
    </row>
    <row r="9" spans="1:9" ht="15" customHeight="1" x14ac:dyDescent="0.25">
      <c r="A9" s="40" t="s">
        <v>57</v>
      </c>
      <c r="B9" s="41"/>
      <c r="C9" s="41"/>
      <c r="D9" s="41"/>
      <c r="E9" s="41"/>
      <c r="F9" s="21">
        <f>'Cluster Configuration'!$F$31</f>
        <v>242688</v>
      </c>
      <c r="G9" s="8" t="s">
        <v>56</v>
      </c>
      <c r="H9" s="2"/>
      <c r="I9" s="2"/>
    </row>
    <row r="10" spans="1:9" ht="15" customHeight="1" x14ac:dyDescent="0.25">
      <c r="A10" s="2"/>
      <c r="B10" s="2"/>
      <c r="C10" s="2"/>
      <c r="D10" s="2"/>
      <c r="E10" s="2"/>
      <c r="F10" s="2"/>
      <c r="G10" s="2"/>
      <c r="H10" s="2"/>
      <c r="I10" s="2"/>
    </row>
    <row r="11" spans="1:9" ht="30" customHeight="1" x14ac:dyDescent="0.5">
      <c r="A11" s="51" t="s">
        <v>58</v>
      </c>
      <c r="B11" s="52"/>
      <c r="C11" s="52"/>
      <c r="D11" s="52"/>
      <c r="E11" s="52"/>
      <c r="F11" s="52"/>
      <c r="G11" s="52"/>
      <c r="H11" s="2"/>
      <c r="I11" s="2"/>
    </row>
    <row r="12" spans="1:9" ht="66.95" customHeight="1" x14ac:dyDescent="0.25">
      <c r="A12" s="30" t="s">
        <v>59</v>
      </c>
      <c r="B12" s="31"/>
      <c r="C12" s="31"/>
      <c r="D12" s="31"/>
      <c r="E12" s="31"/>
      <c r="F12" s="31"/>
      <c r="G12" s="31"/>
      <c r="H12" s="31"/>
      <c r="I12" s="2"/>
    </row>
    <row r="13" spans="1:9" ht="15" customHeight="1" x14ac:dyDescent="0.25">
      <c r="A13" s="2"/>
      <c r="B13" s="2"/>
      <c r="C13" s="2"/>
      <c r="D13" s="2"/>
      <c r="E13" s="2"/>
      <c r="F13" s="2"/>
      <c r="G13" s="2"/>
      <c r="H13" s="2"/>
      <c r="I13" s="2"/>
    </row>
    <row r="14" spans="1:9" ht="18.95" customHeight="1" x14ac:dyDescent="0.3">
      <c r="A14" s="38" t="s">
        <v>60</v>
      </c>
      <c r="B14" s="39"/>
      <c r="C14" s="39"/>
      <c r="D14" s="39"/>
      <c r="E14" s="39"/>
      <c r="F14" s="5" t="s">
        <v>54</v>
      </c>
      <c r="G14" s="8" t="s">
        <v>61</v>
      </c>
      <c r="H14" s="2"/>
      <c r="I14" s="2"/>
    </row>
    <row r="15" spans="1:9" ht="15" customHeight="1" x14ac:dyDescent="0.25">
      <c r="A15" s="40" t="s">
        <v>62</v>
      </c>
      <c r="B15" s="41"/>
      <c r="C15" s="41"/>
      <c r="D15" s="41"/>
      <c r="E15" s="41"/>
      <c r="F15" s="21">
        <f>'Cluster Configuration'!$E$30*'Cluster Configuration'!$D$38</f>
        <v>1760</v>
      </c>
      <c r="G15" s="8" t="s">
        <v>63</v>
      </c>
      <c r="H15" s="2"/>
      <c r="I15" s="2"/>
    </row>
    <row r="16" spans="1:9" ht="15" customHeight="1" x14ac:dyDescent="0.25">
      <c r="A16" s="40" t="s">
        <v>64</v>
      </c>
      <c r="B16" s="41"/>
      <c r="C16" s="41"/>
      <c r="D16" s="41"/>
      <c r="E16" s="41"/>
      <c r="F16" s="21">
        <f>('Cluster Configuration'!$F$31*'Cluster Configuration'!$D$38)/1024</f>
        <v>2370</v>
      </c>
      <c r="G16" s="8" t="s">
        <v>65</v>
      </c>
      <c r="H16" s="2"/>
      <c r="I16" s="2"/>
    </row>
    <row r="17" spans="1:9" ht="15" customHeight="1" x14ac:dyDescent="0.25">
      <c r="A17" s="2"/>
      <c r="B17" s="2"/>
      <c r="C17" s="2"/>
      <c r="D17" s="2"/>
      <c r="E17" s="2"/>
      <c r="F17" s="2"/>
      <c r="G17" s="2"/>
      <c r="H17" s="2"/>
      <c r="I17" s="2"/>
    </row>
    <row r="18" spans="1:9" ht="30" customHeight="1" x14ac:dyDescent="0.5">
      <c r="A18" s="51" t="s">
        <v>66</v>
      </c>
      <c r="B18" s="52"/>
      <c r="C18" s="52"/>
      <c r="D18" s="52"/>
      <c r="E18" s="52"/>
      <c r="F18" s="52"/>
      <c r="G18" s="52"/>
      <c r="H18" s="2"/>
      <c r="I18" s="2"/>
    </row>
    <row r="19" spans="1:9" ht="29.1" customHeight="1" x14ac:dyDescent="0.25">
      <c r="A19" s="30" t="s">
        <v>67</v>
      </c>
      <c r="B19" s="31"/>
      <c r="C19" s="31"/>
      <c r="D19" s="31"/>
      <c r="E19" s="31"/>
      <c r="F19" s="31"/>
      <c r="G19" s="31"/>
      <c r="H19" s="31"/>
      <c r="I19" s="2"/>
    </row>
    <row r="20" spans="1:9" ht="15" customHeight="1" x14ac:dyDescent="0.25">
      <c r="A20" s="2"/>
      <c r="B20" s="2"/>
      <c r="C20" s="2"/>
      <c r="D20" s="2"/>
      <c r="E20" s="2"/>
      <c r="F20" s="2"/>
      <c r="G20" s="2"/>
      <c r="H20" s="2"/>
      <c r="I20" s="2"/>
    </row>
    <row r="21" spans="1:9" ht="18.95" customHeight="1" x14ac:dyDescent="0.3">
      <c r="A21" s="38" t="s">
        <v>68</v>
      </c>
      <c r="B21" s="39"/>
      <c r="C21" s="39"/>
      <c r="D21" s="39"/>
      <c r="E21" s="39"/>
      <c r="F21" s="7" t="s">
        <v>54</v>
      </c>
      <c r="G21" s="8" t="s">
        <v>5</v>
      </c>
      <c r="H21" s="2"/>
      <c r="I21" s="2"/>
    </row>
    <row r="22" spans="1:9" ht="15" customHeight="1" x14ac:dyDescent="0.25">
      <c r="A22" s="40" t="s">
        <v>69</v>
      </c>
      <c r="B22" s="41"/>
      <c r="C22" s="41"/>
      <c r="D22" s="41"/>
      <c r="E22" s="42"/>
      <c r="F22" s="9">
        <v>1</v>
      </c>
      <c r="G22" s="10" t="s">
        <v>70</v>
      </c>
      <c r="H22" s="2"/>
      <c r="I22" s="2"/>
    </row>
    <row r="23" spans="1:9" ht="15" customHeight="1" x14ac:dyDescent="0.25">
      <c r="A23" s="40" t="s">
        <v>71</v>
      </c>
      <c r="B23" s="41"/>
      <c r="C23" s="41"/>
      <c r="D23" s="41"/>
      <c r="E23" s="42"/>
      <c r="F23" s="9">
        <v>1</v>
      </c>
      <c r="G23" s="10" t="s">
        <v>72</v>
      </c>
      <c r="H23" s="2"/>
      <c r="I23" s="2"/>
    </row>
    <row r="24" spans="1:9" ht="15" customHeight="1" x14ac:dyDescent="0.25">
      <c r="A24" s="40" t="s">
        <v>73</v>
      </c>
      <c r="B24" s="41"/>
      <c r="C24" s="41"/>
      <c r="D24" s="41"/>
      <c r="E24" s="42"/>
      <c r="F24" s="9">
        <v>1</v>
      </c>
      <c r="G24" s="10" t="s">
        <v>74</v>
      </c>
      <c r="H24" s="2"/>
      <c r="I24" s="2"/>
    </row>
    <row r="25" spans="1:9" ht="15" customHeight="1" x14ac:dyDescent="0.25">
      <c r="A25" s="2"/>
      <c r="B25" s="2"/>
      <c r="C25" s="2"/>
      <c r="D25" s="2"/>
      <c r="E25" s="2"/>
      <c r="F25" s="11"/>
      <c r="G25" s="2"/>
      <c r="H25" s="2"/>
      <c r="I25" s="2"/>
    </row>
    <row r="26" spans="1:9" ht="18.95" customHeight="1" x14ac:dyDescent="0.3">
      <c r="A26" s="38" t="s">
        <v>75</v>
      </c>
      <c r="B26" s="39"/>
      <c r="C26" s="39"/>
      <c r="D26" s="39"/>
      <c r="E26" s="39"/>
      <c r="F26" s="7" t="s">
        <v>54</v>
      </c>
      <c r="G26" s="2"/>
      <c r="H26" s="2"/>
      <c r="I26" s="2"/>
    </row>
    <row r="27" spans="1:9" ht="15" customHeight="1" x14ac:dyDescent="0.25">
      <c r="A27" s="40" t="s">
        <v>76</v>
      </c>
      <c r="B27" s="41"/>
      <c r="C27" s="41"/>
      <c r="D27" s="41"/>
      <c r="E27" s="42"/>
      <c r="F27" s="9">
        <v>1024</v>
      </c>
      <c r="G27" s="10" t="s">
        <v>77</v>
      </c>
      <c r="H27" s="2"/>
      <c r="I27" s="2"/>
    </row>
    <row r="28" spans="1:9" ht="15" customHeight="1" x14ac:dyDescent="0.25">
      <c r="A28" s="40" t="s">
        <v>78</v>
      </c>
      <c r="B28" s="41"/>
      <c r="C28" s="41"/>
      <c r="D28" s="41"/>
      <c r="E28" s="42"/>
      <c r="F28" s="9">
        <v>8192</v>
      </c>
      <c r="G28" s="10" t="s">
        <v>79</v>
      </c>
      <c r="H28" s="2"/>
      <c r="I28" s="2"/>
    </row>
    <row r="29" spans="1:9" ht="15" customHeight="1" x14ac:dyDescent="0.25">
      <c r="A29" s="40" t="s">
        <v>80</v>
      </c>
      <c r="B29" s="41"/>
      <c r="C29" s="41"/>
      <c r="D29" s="41"/>
      <c r="E29" s="42"/>
      <c r="F29" s="9">
        <v>512</v>
      </c>
      <c r="G29" s="10" t="s">
        <v>81</v>
      </c>
      <c r="H29" s="2"/>
      <c r="I29" s="2"/>
    </row>
    <row r="30" spans="1:9" ht="15" customHeight="1" x14ac:dyDescent="0.25">
      <c r="A30" s="2"/>
      <c r="B30" s="2"/>
      <c r="C30" s="2"/>
      <c r="D30" s="2"/>
      <c r="E30" s="2"/>
      <c r="F30" s="11"/>
      <c r="G30" s="2"/>
      <c r="H30" s="2"/>
      <c r="I30" s="2"/>
    </row>
    <row r="31" spans="1:9" ht="15" customHeight="1" x14ac:dyDescent="0.25">
      <c r="A31" s="2"/>
      <c r="B31" s="2"/>
      <c r="C31" s="2"/>
      <c r="D31" s="2"/>
      <c r="E31" s="2"/>
      <c r="F31" s="2"/>
      <c r="G31" s="2"/>
      <c r="H31" s="2"/>
      <c r="I31" s="2"/>
    </row>
    <row r="32" spans="1:9" ht="30" customHeight="1" x14ac:dyDescent="0.5">
      <c r="A32" s="51" t="s">
        <v>82</v>
      </c>
      <c r="B32" s="52"/>
      <c r="C32" s="52"/>
      <c r="D32" s="52"/>
      <c r="E32" s="52"/>
      <c r="F32" s="52"/>
      <c r="G32" s="52"/>
      <c r="H32" s="2"/>
      <c r="I32" s="2"/>
    </row>
    <row r="33" spans="1:9" ht="35.1" customHeight="1" x14ac:dyDescent="0.25">
      <c r="A33" s="30" t="s">
        <v>83</v>
      </c>
      <c r="B33" s="31"/>
      <c r="C33" s="31"/>
      <c r="D33" s="31"/>
      <c r="E33" s="31"/>
      <c r="F33" s="31"/>
      <c r="G33" s="31"/>
      <c r="H33" s="31"/>
      <c r="I33" s="2"/>
    </row>
    <row r="34" spans="1:9" ht="15" customHeight="1" x14ac:dyDescent="0.25">
      <c r="A34" s="2"/>
      <c r="B34" s="2"/>
      <c r="C34" s="2"/>
      <c r="D34" s="2"/>
      <c r="E34" s="2"/>
      <c r="F34" s="2"/>
      <c r="G34" s="2"/>
      <c r="H34" s="2"/>
      <c r="I34" s="2"/>
    </row>
    <row r="35" spans="1:9" ht="18" customHeight="1" x14ac:dyDescent="0.3">
      <c r="A35" s="38" t="s">
        <v>84</v>
      </c>
      <c r="B35" s="39"/>
      <c r="C35" s="39"/>
      <c r="D35" s="39"/>
      <c r="E35" s="39"/>
      <c r="F35" s="5" t="s">
        <v>54</v>
      </c>
      <c r="G35" s="2"/>
      <c r="H35" s="2"/>
      <c r="I35" s="2"/>
    </row>
    <row r="36" spans="1:9" ht="15" customHeight="1" x14ac:dyDescent="0.25">
      <c r="A36" s="40" t="s">
        <v>85</v>
      </c>
      <c r="B36" s="41"/>
      <c r="C36" s="41"/>
      <c r="D36" s="41"/>
      <c r="E36" s="41"/>
      <c r="F36" s="21">
        <f>FLOOR(($F$16*1024)/$F$27,1)</f>
        <v>2370</v>
      </c>
      <c r="G36" s="2"/>
      <c r="H36" s="2"/>
      <c r="I36" s="2"/>
    </row>
    <row r="37" spans="1:9" ht="15" customHeight="1" x14ac:dyDescent="0.25">
      <c r="A37" s="40" t="s">
        <v>86</v>
      </c>
      <c r="B37" s="41"/>
      <c r="C37" s="41"/>
      <c r="D37" s="41"/>
      <c r="E37" s="41"/>
      <c r="F37" s="21">
        <f>FLOOR(($F$16*1024)/$F$28,1)</f>
        <v>296</v>
      </c>
      <c r="G37" s="2"/>
      <c r="H37" s="2"/>
      <c r="I37" s="2"/>
    </row>
    <row r="38" spans="1:9" ht="15" customHeight="1" x14ac:dyDescent="0.25">
      <c r="A38" s="40" t="s">
        <v>87</v>
      </c>
      <c r="B38" s="41"/>
      <c r="C38" s="41"/>
      <c r="D38" s="41"/>
      <c r="E38" s="41"/>
      <c r="F38" s="21">
        <f>IF($F$22=0,$F$15,FLOOR($F$15/$F$22,1))</f>
        <v>1760</v>
      </c>
      <c r="G38" s="2"/>
      <c r="H38" s="2"/>
      <c r="I38" s="2"/>
    </row>
    <row r="39" spans="1:9" ht="15" customHeight="1" x14ac:dyDescent="0.25">
      <c r="A39" s="40" t="s">
        <v>88</v>
      </c>
      <c r="B39" s="41"/>
      <c r="C39" s="41"/>
      <c r="D39" s="41"/>
      <c r="E39" s="41"/>
      <c r="F39" s="21">
        <f>FLOOR($F$15/$F$23,1)</f>
        <v>1760</v>
      </c>
      <c r="G39" s="2"/>
      <c r="H39" s="2"/>
      <c r="I39" s="2"/>
    </row>
    <row r="40" spans="1:9" ht="15" customHeight="1" x14ac:dyDescent="0.25">
      <c r="A40" s="2"/>
      <c r="B40" s="2"/>
      <c r="C40" s="2"/>
      <c r="D40" s="2"/>
      <c r="E40" s="2"/>
      <c r="F40" s="2"/>
      <c r="G40" s="2"/>
      <c r="H40" s="2"/>
      <c r="I40" s="2"/>
    </row>
    <row r="41" spans="1:9" ht="30" customHeight="1" x14ac:dyDescent="0.5">
      <c r="A41" s="51" t="s">
        <v>89</v>
      </c>
      <c r="B41" s="52"/>
      <c r="C41" s="52"/>
      <c r="D41" s="52"/>
      <c r="E41" s="52"/>
      <c r="F41" s="52"/>
      <c r="G41" s="52"/>
      <c r="H41" s="2"/>
      <c r="I41" s="2"/>
    </row>
    <row r="42" spans="1:9" ht="48" customHeight="1" x14ac:dyDescent="0.25">
      <c r="A42" s="30" t="s">
        <v>90</v>
      </c>
      <c r="B42" s="31"/>
      <c r="C42" s="31"/>
      <c r="D42" s="31"/>
      <c r="E42" s="31"/>
      <c r="F42" s="31"/>
      <c r="G42" s="31"/>
      <c r="H42" s="31"/>
      <c r="I42" s="2"/>
    </row>
    <row r="43" spans="1:9" ht="15" customHeight="1" x14ac:dyDescent="0.25">
      <c r="A43" s="2"/>
      <c r="B43" s="2"/>
      <c r="C43" s="2"/>
      <c r="D43" s="2"/>
      <c r="E43" s="2"/>
      <c r="F43" s="2"/>
      <c r="G43" s="2"/>
      <c r="H43" s="2"/>
      <c r="I43" s="2"/>
    </row>
    <row r="44" spans="1:9" ht="18" customHeight="1" x14ac:dyDescent="0.3">
      <c r="A44" s="5" t="s">
        <v>91</v>
      </c>
      <c r="B44" s="2"/>
      <c r="C44" s="2"/>
      <c r="D44" s="2"/>
      <c r="E44" s="7" t="s">
        <v>92</v>
      </c>
      <c r="F44" s="5" t="s">
        <v>5</v>
      </c>
      <c r="G44" s="2"/>
      <c r="H44" s="2"/>
      <c r="I44" s="2"/>
    </row>
    <row r="45" spans="1:9" ht="15.95" customHeight="1" x14ac:dyDescent="0.25">
      <c r="A45" s="40" t="s">
        <v>93</v>
      </c>
      <c r="B45" s="41"/>
      <c r="C45" s="41"/>
      <c r="D45" s="42"/>
      <c r="E45" s="25" t="str">
        <f>IF($F$23&gt;=$F$22,"GOOD","BAD")</f>
        <v>GOOD</v>
      </c>
      <c r="F45" s="10" t="s">
        <v>94</v>
      </c>
      <c r="G45" s="2"/>
      <c r="H45" s="2"/>
      <c r="I45" s="2"/>
    </row>
    <row r="46" spans="1:9" ht="17.100000000000001" customHeight="1" x14ac:dyDescent="0.25">
      <c r="A46" s="53" t="s">
        <v>95</v>
      </c>
      <c r="B46" s="54"/>
      <c r="C46" s="54"/>
      <c r="D46" s="55"/>
      <c r="E46" s="26" t="str">
        <f>IF($F$28&gt;=$F$27,"GOOD","BAD")</f>
        <v>GOOD</v>
      </c>
      <c r="F46" s="10" t="s">
        <v>96</v>
      </c>
      <c r="G46" s="2"/>
      <c r="H46" s="2"/>
      <c r="I46" s="2"/>
    </row>
    <row r="47" spans="1:9" ht="17.100000000000001" customHeight="1" x14ac:dyDescent="0.25">
      <c r="A47" s="53" t="s">
        <v>97</v>
      </c>
      <c r="B47" s="54"/>
      <c r="C47" s="54"/>
      <c r="D47" s="55"/>
      <c r="E47" s="26" t="str">
        <f>IF($F$22&gt;=0,"GOOD","BAD")</f>
        <v>GOOD</v>
      </c>
      <c r="F47" s="10" t="s">
        <v>98</v>
      </c>
      <c r="G47" s="2"/>
      <c r="H47" s="2"/>
      <c r="I47" s="2"/>
    </row>
    <row r="48" spans="1:9" ht="15" customHeight="1" x14ac:dyDescent="0.25">
      <c r="A48" s="40" t="s">
        <v>99</v>
      </c>
      <c r="B48" s="41"/>
      <c r="C48" s="41"/>
      <c r="D48" s="42"/>
      <c r="E48" s="26" t="str">
        <f>IF($F$22&lt;=F8,"GOOD","BAD")</f>
        <v>GOOD</v>
      </c>
      <c r="F48" s="10" t="s">
        <v>100</v>
      </c>
      <c r="G48" s="2"/>
      <c r="H48" s="2"/>
      <c r="I48" s="2"/>
    </row>
    <row r="49" spans="1:9" ht="17.100000000000001" customHeight="1" x14ac:dyDescent="0.25">
      <c r="A49" s="53" t="s">
        <v>101</v>
      </c>
      <c r="B49" s="54"/>
      <c r="C49" s="54"/>
      <c r="D49" s="55"/>
      <c r="E49" s="26" t="str">
        <f>IF($F$23&gt;=1,"GOOD","BAD")</f>
        <v>GOOD</v>
      </c>
      <c r="F49" s="10" t="s">
        <v>102</v>
      </c>
      <c r="G49" s="2"/>
      <c r="H49" s="2"/>
      <c r="I49" s="2"/>
    </row>
    <row r="50" spans="1:9" ht="17.100000000000001" customHeight="1" x14ac:dyDescent="0.25">
      <c r="A50" s="53" t="s">
        <v>103</v>
      </c>
      <c r="B50" s="54"/>
      <c r="C50" s="54"/>
      <c r="D50" s="55"/>
      <c r="E50" s="26" t="str">
        <f>IF($F$23&lt;='Cluster Configuration'!$E$30,"GOOD","BAD")</f>
        <v>GOOD</v>
      </c>
      <c r="F50" s="10" t="s">
        <v>104</v>
      </c>
      <c r="G50" s="2"/>
      <c r="H50" s="2"/>
      <c r="I50" s="2"/>
    </row>
    <row r="51" spans="1:9" ht="17.100000000000001" customHeight="1" x14ac:dyDescent="0.25">
      <c r="A51" s="53" t="s">
        <v>105</v>
      </c>
      <c r="B51" s="54"/>
      <c r="C51" s="54"/>
      <c r="D51" s="55"/>
      <c r="E51" s="26" t="str">
        <f t="shared" ref="E51:E52" si="0">IF($F$27&lt;1024,IF($F$27&lt;256,"BAD","WARN"),"GOOD")</f>
        <v>GOOD</v>
      </c>
      <c r="F51" s="10" t="s">
        <v>106</v>
      </c>
      <c r="G51" s="2"/>
      <c r="H51" s="2"/>
      <c r="I51" s="2"/>
    </row>
    <row r="52" spans="1:9" ht="15" customHeight="1" x14ac:dyDescent="0.25">
      <c r="A52" s="53" t="s">
        <v>107</v>
      </c>
      <c r="B52" s="54"/>
      <c r="C52" s="54"/>
      <c r="D52" s="55"/>
      <c r="E52" s="26" t="str">
        <f t="shared" si="0"/>
        <v>GOOD</v>
      </c>
      <c r="F52" s="10" t="s">
        <v>108</v>
      </c>
      <c r="G52" s="2"/>
      <c r="H52" s="2"/>
      <c r="I52" s="2"/>
    </row>
    <row r="53" spans="1:9" ht="15" customHeight="1" x14ac:dyDescent="0.25">
      <c r="A53" s="54"/>
      <c r="B53" s="54"/>
      <c r="C53" s="54"/>
      <c r="D53" s="54"/>
      <c r="E53" s="11"/>
      <c r="F53" s="2"/>
      <c r="G53" s="2"/>
      <c r="H53" s="2"/>
      <c r="I53" s="2"/>
    </row>
    <row r="54" spans="1:9" ht="15" customHeight="1" x14ac:dyDescent="0.25">
      <c r="A54" s="54"/>
      <c r="B54" s="54"/>
      <c r="C54" s="54"/>
      <c r="D54" s="54"/>
      <c r="E54" s="2"/>
      <c r="F54" s="2"/>
      <c r="G54" s="2"/>
      <c r="H54" s="2"/>
      <c r="I54" s="2"/>
    </row>
    <row r="55" spans="1:9" ht="15" customHeight="1" x14ac:dyDescent="0.25">
      <c r="A55" s="54"/>
      <c r="B55" s="54"/>
      <c r="C55" s="54"/>
      <c r="D55" s="54"/>
      <c r="E55" s="2"/>
      <c r="F55" s="2"/>
      <c r="G55" s="2"/>
      <c r="H55" s="2"/>
      <c r="I55" s="2"/>
    </row>
    <row r="56" spans="1:9" ht="15" customHeight="1" x14ac:dyDescent="0.25">
      <c r="A56" s="54"/>
      <c r="B56" s="54"/>
      <c r="C56" s="54"/>
      <c r="D56" s="54"/>
      <c r="E56" s="2"/>
      <c r="F56" s="2"/>
      <c r="G56" s="2"/>
      <c r="H56" s="2"/>
      <c r="I56" s="2"/>
    </row>
    <row r="57" spans="1:9" ht="15" customHeight="1" x14ac:dyDescent="0.25">
      <c r="A57" s="54"/>
      <c r="B57" s="54"/>
      <c r="C57" s="54"/>
      <c r="D57" s="54"/>
      <c r="E57" s="2"/>
      <c r="F57" s="2"/>
      <c r="G57" s="2"/>
      <c r="H57" s="2"/>
      <c r="I57" s="2"/>
    </row>
    <row r="58" spans="1:9" ht="15" customHeight="1" x14ac:dyDescent="0.25">
      <c r="A58" s="54"/>
      <c r="B58" s="54"/>
      <c r="C58" s="54"/>
      <c r="D58" s="54"/>
      <c r="E58" s="2"/>
      <c r="F58" s="2"/>
      <c r="G58" s="2"/>
      <c r="H58" s="2"/>
      <c r="I58" s="2"/>
    </row>
    <row r="59" spans="1:9" ht="15" customHeight="1" x14ac:dyDescent="0.25">
      <c r="A59" s="54"/>
      <c r="B59" s="54"/>
      <c r="C59" s="54"/>
      <c r="D59" s="54"/>
      <c r="E59" s="2"/>
      <c r="F59" s="2"/>
      <c r="G59" s="2"/>
      <c r="H59" s="2"/>
      <c r="I59" s="2"/>
    </row>
    <row r="60" spans="1:9" ht="15" customHeight="1" x14ac:dyDescent="0.25">
      <c r="A60" s="54"/>
      <c r="B60" s="54"/>
      <c r="C60" s="54"/>
      <c r="D60" s="54"/>
      <c r="E60" s="2"/>
      <c r="F60" s="2"/>
      <c r="G60" s="2"/>
      <c r="H60" s="2"/>
      <c r="I60" s="2"/>
    </row>
    <row r="61" spans="1:9" ht="15" customHeight="1" x14ac:dyDescent="0.25">
      <c r="A61" s="54"/>
      <c r="B61" s="54"/>
      <c r="C61" s="54"/>
      <c r="D61" s="54"/>
      <c r="E61" s="2"/>
      <c r="F61" s="2"/>
      <c r="G61" s="2"/>
      <c r="H61" s="2"/>
      <c r="I61" s="2"/>
    </row>
    <row r="62" spans="1:9" ht="15" customHeight="1" x14ac:dyDescent="0.25">
      <c r="A62" s="54"/>
      <c r="B62" s="54"/>
      <c r="C62" s="54"/>
      <c r="D62" s="54"/>
      <c r="E62" s="2"/>
      <c r="F62" s="2"/>
      <c r="G62" s="2"/>
      <c r="H62" s="2"/>
      <c r="I62" s="2"/>
    </row>
  </sheetData>
  <mergeCells count="49">
    <mergeCell ref="A1:F1"/>
    <mergeCell ref="A11:G11"/>
    <mergeCell ref="A59:D59"/>
    <mergeCell ref="A12:H12"/>
    <mergeCell ref="A24:E24"/>
    <mergeCell ref="A48:D48"/>
    <mergeCell ref="A8:E8"/>
    <mergeCell ref="A54:D54"/>
    <mergeCell ref="A7:E7"/>
    <mergeCell ref="A2:F2"/>
    <mergeCell ref="A28:E28"/>
    <mergeCell ref="A52:D52"/>
    <mergeCell ref="A5:H5"/>
    <mergeCell ref="A42:H42"/>
    <mergeCell ref="A19:H19"/>
    <mergeCell ref="A18:G18"/>
    <mergeCell ref="A41:G41"/>
    <mergeCell ref="A9:E9"/>
    <mergeCell ref="A32:G32"/>
    <mergeCell ref="A27:E27"/>
    <mergeCell ref="A51:D51"/>
    <mergeCell ref="A4:G4"/>
    <mergeCell ref="A16:E16"/>
    <mergeCell ref="A62:D62"/>
    <mergeCell ref="A15:E15"/>
    <mergeCell ref="A61:D61"/>
    <mergeCell ref="A14:E14"/>
    <mergeCell ref="A29:E29"/>
    <mergeCell ref="A26:E26"/>
    <mergeCell ref="A23:E23"/>
    <mergeCell ref="A22:E22"/>
    <mergeCell ref="A21:E21"/>
    <mergeCell ref="A38:E38"/>
    <mergeCell ref="A55:D55"/>
    <mergeCell ref="A56:D56"/>
    <mergeCell ref="A33:H33"/>
    <mergeCell ref="A58:D58"/>
    <mergeCell ref="A60:D60"/>
    <mergeCell ref="A57:D57"/>
    <mergeCell ref="A37:E37"/>
    <mergeCell ref="A36:E36"/>
    <mergeCell ref="A35:E35"/>
    <mergeCell ref="A39:E39"/>
    <mergeCell ref="A49:D49"/>
    <mergeCell ref="A47:D47"/>
    <mergeCell ref="A46:D46"/>
    <mergeCell ref="A45:D45"/>
    <mergeCell ref="A53:D53"/>
    <mergeCell ref="A50:D50"/>
  </mergeCells>
  <conditionalFormatting sqref="E45:E51">
    <cfRule type="containsText" dxfId="12" priority="1" stopIfTrue="1" operator="containsText" text="BAD">
      <formula>NOT(ISERROR(FIND(UPPER("BAD"),UPPER(E45))))</formula>
      <formula>"BAD"</formula>
    </cfRule>
    <cfRule type="containsText" dxfId="11" priority="2" stopIfTrue="1" operator="containsText" text="WARN">
      <formula>NOT(ISERROR(FIND(UPPER("WARN"),UPPER(E45))))</formula>
      <formula>"WARN"</formula>
    </cfRule>
    <cfRule type="containsText" dxfId="10" priority="3" stopIfTrue="1" operator="containsText" text="GOOD">
      <formula>NOT(ISERROR(FIND(UPPER("GOOD"),UPPER(E45))))</formula>
      <formula>"GOOD"</formula>
    </cfRule>
  </conditionalFormatting>
  <conditionalFormatting sqref="E52">
    <cfRule type="containsText" dxfId="9" priority="4" stopIfTrue="1" operator="containsText" text="BAD">
      <formula>NOT(ISERROR(FIND(UPPER("BAD"),UPPER(E52))))</formula>
      <formula>"BAD"</formula>
    </cfRule>
    <cfRule type="containsText" dxfId="8" priority="4" stopIfTrue="1" operator="containsText" text="WARN">
      <formula>NOT(ISERROR(FIND(UPPER("WARN"),UPPER(E52))))</formula>
      <formula>"WARN"</formula>
    </cfRule>
    <cfRule type="containsText" dxfId="7" priority="4" stopIfTrue="1" operator="containsText" text="GOOD">
      <formula>NOT(ISERROR(FIND(UPPER("GOOD"),UPPER(E52))))</formula>
      <formula>"GOOD"</formula>
    </cfRule>
  </conditionalFormatting>
  <conditionalFormatting sqref="A57:D57">
    <cfRule type="containsText" dxfId="6" priority="5" stopIfTrue="1" operator="containsText" text="BAD">
      <formula>NOT(ISERROR(FIND(UPPER("BAD"),UPPER(A57))))</formula>
      <formula>"BAD"</formula>
    </cfRule>
  </conditionalFormatting>
  <pageMargins left="0.7" right="0.7" top="0.75" bottom="0.75" header="0.3" footer="0.3"/>
  <pageSetup orientation="portrait"/>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workbookViewId="0"/>
  </sheetViews>
  <sheetFormatPr defaultColWidth="10.875" defaultRowHeight="15" customHeight="1" x14ac:dyDescent="0.25"/>
  <cols>
    <col min="1" max="5" width="10.875" style="27" customWidth="1"/>
    <col min="6" max="6" width="15.375" style="27" customWidth="1"/>
    <col min="7" max="7" width="18.875" style="27" customWidth="1"/>
    <col min="8" max="8" width="10.875" style="27" customWidth="1"/>
    <col min="9" max="9" width="12.5" style="27" customWidth="1"/>
    <col min="10" max="256" width="10.875" style="27" customWidth="1"/>
  </cols>
  <sheetData>
    <row r="1" spans="1:9" ht="54.95" customHeight="1" x14ac:dyDescent="0.25">
      <c r="A1" s="2"/>
      <c r="B1" s="2"/>
      <c r="C1" s="2"/>
      <c r="D1" s="2"/>
      <c r="E1" s="2"/>
      <c r="F1" s="2"/>
      <c r="G1" s="2"/>
      <c r="H1" s="2"/>
      <c r="I1" s="2"/>
    </row>
    <row r="2" spans="1:9" ht="47.1" customHeight="1" x14ac:dyDescent="0.7">
      <c r="A2" s="56" t="s">
        <v>109</v>
      </c>
      <c r="B2" s="57"/>
      <c r="C2" s="57"/>
      <c r="D2" s="57"/>
      <c r="E2" s="57"/>
      <c r="F2" s="57"/>
      <c r="G2" s="57"/>
      <c r="H2" s="28"/>
      <c r="I2" s="2"/>
    </row>
    <row r="3" spans="1:9" ht="30" customHeight="1" x14ac:dyDescent="0.5">
      <c r="A3" s="51" t="s">
        <v>110</v>
      </c>
      <c r="B3" s="52"/>
      <c r="C3" s="52"/>
      <c r="D3" s="52"/>
      <c r="E3" s="52"/>
      <c r="F3" s="52"/>
      <c r="G3" s="52"/>
      <c r="H3" s="2"/>
      <c r="I3" s="2"/>
    </row>
    <row r="4" spans="1:9" ht="15" customHeight="1" x14ac:dyDescent="0.25">
      <c r="A4" s="2"/>
      <c r="B4" s="2"/>
      <c r="C4" s="2"/>
      <c r="D4" s="2"/>
      <c r="E4" s="2"/>
      <c r="F4" s="2"/>
      <c r="G4" s="2"/>
      <c r="H4" s="2"/>
      <c r="I4" s="2"/>
    </row>
    <row r="5" spans="1:9" ht="15" customHeight="1" x14ac:dyDescent="0.25">
      <c r="A5" s="2"/>
      <c r="B5" s="2"/>
      <c r="C5" s="2"/>
      <c r="D5" s="2"/>
      <c r="E5" s="2"/>
      <c r="F5" s="2"/>
      <c r="G5" s="2"/>
      <c r="H5" s="2"/>
      <c r="I5" s="2"/>
    </row>
    <row r="6" spans="1:9" ht="18.95" customHeight="1" x14ac:dyDescent="0.3">
      <c r="A6" s="5" t="s">
        <v>111</v>
      </c>
      <c r="B6" s="2"/>
      <c r="C6" s="2"/>
      <c r="D6" s="2"/>
      <c r="E6" s="2"/>
      <c r="F6" s="5" t="s">
        <v>112</v>
      </c>
      <c r="G6" s="5" t="s">
        <v>113</v>
      </c>
      <c r="H6" s="7" t="s">
        <v>54</v>
      </c>
      <c r="I6" s="5" t="s">
        <v>5</v>
      </c>
    </row>
    <row r="7" spans="1:9" ht="15" customHeight="1" x14ac:dyDescent="0.25">
      <c r="A7" s="40" t="s">
        <v>114</v>
      </c>
      <c r="B7" s="41"/>
      <c r="C7" s="41"/>
      <c r="D7" s="41"/>
      <c r="E7" s="41"/>
      <c r="F7" s="8" t="s">
        <v>115</v>
      </c>
      <c r="G7" s="12" t="s">
        <v>116</v>
      </c>
      <c r="H7" s="9">
        <v>1</v>
      </c>
      <c r="I7" s="10" t="s">
        <v>117</v>
      </c>
    </row>
    <row r="8" spans="1:9" ht="15" customHeight="1" x14ac:dyDescent="0.25">
      <c r="A8" s="40" t="s">
        <v>118</v>
      </c>
      <c r="B8" s="41"/>
      <c r="C8" s="41"/>
      <c r="D8" s="41"/>
      <c r="E8" s="41"/>
      <c r="F8" s="8" t="s">
        <v>115</v>
      </c>
      <c r="G8" s="12" t="s">
        <v>116</v>
      </c>
      <c r="H8" s="9">
        <v>1024</v>
      </c>
      <c r="I8" s="10" t="s">
        <v>119</v>
      </c>
    </row>
    <row r="9" spans="1:9" ht="15" customHeight="1" x14ac:dyDescent="0.25">
      <c r="A9" s="40" t="s">
        <v>120</v>
      </c>
      <c r="B9" s="41"/>
      <c r="C9" s="41"/>
      <c r="D9" s="41"/>
      <c r="E9" s="41"/>
      <c r="F9" s="8" t="s">
        <v>121</v>
      </c>
      <c r="G9" s="12" t="s">
        <v>116</v>
      </c>
      <c r="H9" s="9">
        <v>1024</v>
      </c>
      <c r="I9" s="10" t="s">
        <v>122</v>
      </c>
    </row>
    <row r="10" spans="1:9" ht="15" customHeight="1" x14ac:dyDescent="0.25">
      <c r="A10" s="40" t="s">
        <v>123</v>
      </c>
      <c r="B10" s="41"/>
      <c r="C10" s="41"/>
      <c r="D10" s="41"/>
      <c r="E10" s="41"/>
      <c r="F10" s="8" t="s">
        <v>115</v>
      </c>
      <c r="G10" s="12" t="s">
        <v>124</v>
      </c>
      <c r="H10" s="9">
        <v>1</v>
      </c>
      <c r="I10" s="10" t="s">
        <v>125</v>
      </c>
    </row>
    <row r="11" spans="1:9" ht="15" customHeight="1" x14ac:dyDescent="0.25">
      <c r="A11" s="40" t="s">
        <v>126</v>
      </c>
      <c r="B11" s="41"/>
      <c r="C11" s="41"/>
      <c r="D11" s="41"/>
      <c r="E11" s="41"/>
      <c r="F11" s="8" t="s">
        <v>115</v>
      </c>
      <c r="G11" s="12" t="s">
        <v>124</v>
      </c>
      <c r="H11" s="9">
        <v>1024</v>
      </c>
      <c r="I11" s="10" t="s">
        <v>127</v>
      </c>
    </row>
    <row r="12" spans="1:9" ht="15" customHeight="1" x14ac:dyDescent="0.25">
      <c r="A12" s="40" t="s">
        <v>128</v>
      </c>
      <c r="B12" s="41"/>
      <c r="C12" s="41"/>
      <c r="D12" s="41"/>
      <c r="E12" s="41"/>
      <c r="F12" s="8" t="s">
        <v>121</v>
      </c>
      <c r="G12" s="12" t="s">
        <v>124</v>
      </c>
      <c r="H12" s="9">
        <v>1024</v>
      </c>
      <c r="I12" s="10" t="s">
        <v>129</v>
      </c>
    </row>
    <row r="13" spans="1:9" ht="15" customHeight="1" x14ac:dyDescent="0.25">
      <c r="A13" s="40" t="s">
        <v>130</v>
      </c>
      <c r="B13" s="41"/>
      <c r="C13" s="41"/>
      <c r="D13" s="41"/>
      <c r="E13" s="41"/>
      <c r="F13" s="8" t="s">
        <v>115</v>
      </c>
      <c r="G13" s="12" t="s">
        <v>131</v>
      </c>
      <c r="H13" s="9">
        <v>1</v>
      </c>
      <c r="I13" s="10" t="s">
        <v>132</v>
      </c>
    </row>
    <row r="14" spans="1:9" ht="15" customHeight="1" x14ac:dyDescent="0.25">
      <c r="A14" s="40" t="s">
        <v>133</v>
      </c>
      <c r="B14" s="41"/>
      <c r="C14" s="41"/>
      <c r="D14" s="41"/>
      <c r="E14" s="41"/>
      <c r="F14" s="8" t="s">
        <v>115</v>
      </c>
      <c r="G14" s="12" t="s">
        <v>131</v>
      </c>
      <c r="H14" s="9">
        <v>1024</v>
      </c>
      <c r="I14" s="10" t="s">
        <v>134</v>
      </c>
    </row>
    <row r="15" spans="1:9" ht="15" customHeight="1" x14ac:dyDescent="0.25">
      <c r="A15" s="40" t="s">
        <v>135</v>
      </c>
      <c r="B15" s="41"/>
      <c r="C15" s="41"/>
      <c r="D15" s="41"/>
      <c r="E15" s="41"/>
      <c r="F15" s="8" t="s">
        <v>121</v>
      </c>
      <c r="G15" s="12" t="s">
        <v>131</v>
      </c>
      <c r="H15" s="9">
        <v>1024</v>
      </c>
      <c r="I15" s="10" t="s">
        <v>136</v>
      </c>
    </row>
    <row r="16" spans="1:9" ht="15" customHeight="1" x14ac:dyDescent="0.25">
      <c r="A16" s="40" t="s">
        <v>137</v>
      </c>
      <c r="B16" s="41"/>
      <c r="C16" s="41"/>
      <c r="D16" s="41"/>
      <c r="E16" s="41"/>
      <c r="F16" s="8" t="s">
        <v>115</v>
      </c>
      <c r="G16" s="12" t="s">
        <v>138</v>
      </c>
      <c r="H16" s="9">
        <v>256</v>
      </c>
      <c r="I16" s="10" t="s">
        <v>139</v>
      </c>
    </row>
    <row r="17" spans="1:9" ht="15" customHeight="1" x14ac:dyDescent="0.25">
      <c r="A17" s="2"/>
      <c r="B17" s="2"/>
      <c r="C17" s="2"/>
      <c r="D17" s="2"/>
      <c r="E17" s="2"/>
      <c r="F17" s="2"/>
      <c r="G17" s="2"/>
      <c r="H17" s="11"/>
      <c r="I17" s="2"/>
    </row>
    <row r="18" spans="1:9" ht="45" customHeight="1" x14ac:dyDescent="0.7">
      <c r="A18" s="3" t="s">
        <v>140</v>
      </c>
      <c r="B18" s="4"/>
      <c r="C18" s="4"/>
      <c r="D18" s="4"/>
      <c r="E18" s="4"/>
      <c r="F18" s="4"/>
      <c r="G18" s="4"/>
      <c r="H18" s="2"/>
      <c r="I18" s="2"/>
    </row>
    <row r="19" spans="1:9" ht="20.100000000000001" customHeight="1" x14ac:dyDescent="0.25">
      <c r="A19" s="30" t="s">
        <v>141</v>
      </c>
      <c r="B19" s="31"/>
      <c r="C19" s="31"/>
      <c r="D19" s="31"/>
      <c r="E19" s="31"/>
      <c r="F19" s="31"/>
      <c r="G19" s="31"/>
      <c r="H19" s="31"/>
      <c r="I19" s="2"/>
    </row>
    <row r="20" spans="1:9" ht="15" customHeight="1" x14ac:dyDescent="0.25">
      <c r="A20" s="2"/>
      <c r="B20" s="2"/>
      <c r="C20" s="2"/>
      <c r="D20" s="2"/>
      <c r="E20" s="2"/>
      <c r="F20" s="2"/>
      <c r="G20" s="2"/>
      <c r="H20" s="2"/>
      <c r="I20" s="2"/>
    </row>
    <row r="21" spans="1:9" ht="18" customHeight="1" x14ac:dyDescent="0.3">
      <c r="A21" s="5" t="s">
        <v>142</v>
      </c>
      <c r="B21" s="2"/>
      <c r="C21" s="2"/>
      <c r="D21" s="2"/>
      <c r="E21" s="2"/>
      <c r="F21" s="5" t="s">
        <v>54</v>
      </c>
      <c r="G21" s="5" t="s">
        <v>5</v>
      </c>
      <c r="H21" s="6"/>
      <c r="I21" s="2"/>
    </row>
    <row r="22" spans="1:9" ht="15" customHeight="1" x14ac:dyDescent="0.25">
      <c r="A22" s="8" t="s">
        <v>143</v>
      </c>
      <c r="B22" s="2"/>
      <c r="C22" s="2"/>
      <c r="D22" s="2"/>
      <c r="E22" s="2"/>
      <c r="F22" s="29" t="str">
        <f>IF($H$7&gt;='YARN Configuration'!$F$22,"GOOD","BAD")</f>
        <v>GOOD</v>
      </c>
      <c r="G22" s="8" t="s">
        <v>144</v>
      </c>
      <c r="H22" s="2"/>
      <c r="I22" s="2"/>
    </row>
    <row r="23" spans="1:9" ht="15" customHeight="1" x14ac:dyDescent="0.25">
      <c r="A23" s="8" t="s">
        <v>145</v>
      </c>
      <c r="B23" s="2"/>
      <c r="C23" s="2"/>
      <c r="D23" s="2"/>
      <c r="E23" s="2"/>
      <c r="F23" s="29" t="str">
        <f>IF($H$7&lt;='YARN Configuration'!$F$23,"GOOD","BAD")</f>
        <v>GOOD</v>
      </c>
      <c r="G23" s="8" t="s">
        <v>146</v>
      </c>
      <c r="H23" s="2"/>
      <c r="I23" s="2"/>
    </row>
    <row r="24" spans="1:9" ht="15" customHeight="1" x14ac:dyDescent="0.25">
      <c r="A24" s="8" t="s">
        <v>147</v>
      </c>
      <c r="B24" s="2"/>
      <c r="C24" s="2"/>
      <c r="D24" s="2"/>
      <c r="E24" s="2"/>
      <c r="F24" s="29" t="str">
        <f>IF($H$8&gt;='YARN Configuration'!$F$27,"GOOD","BAD")</f>
        <v>GOOD</v>
      </c>
      <c r="G24" s="8" t="s">
        <v>148</v>
      </c>
      <c r="H24" s="2"/>
      <c r="I24" s="2"/>
    </row>
    <row r="25" spans="1:9" ht="15" customHeight="1" x14ac:dyDescent="0.25">
      <c r="A25" s="8" t="s">
        <v>149</v>
      </c>
      <c r="B25" s="2"/>
      <c r="C25" s="2"/>
      <c r="D25" s="2"/>
      <c r="E25" s="2"/>
      <c r="F25" s="29" t="str">
        <f>IF($H$8&lt;='YARN Configuration'!$F$28,"GOOD","BAD")</f>
        <v>GOOD</v>
      </c>
      <c r="G25" s="8" t="s">
        <v>146</v>
      </c>
      <c r="H25" s="2"/>
      <c r="I25" s="2"/>
    </row>
    <row r="26" spans="1:9" ht="15" customHeight="1" x14ac:dyDescent="0.25">
      <c r="A26" s="8" t="s">
        <v>150</v>
      </c>
      <c r="B26" s="2"/>
      <c r="C26" s="2"/>
      <c r="D26" s="2"/>
      <c r="E26" s="2"/>
      <c r="F26" s="29" t="str">
        <f>IF(($H$9/$H$8)&gt;1,"BAD",IF(($H$9/$H$8)&gt;=0.9,"GOOD",IF(($H$9/$H$8)&gt;=0.5,"WARN","BAD")))</f>
        <v>GOOD</v>
      </c>
      <c r="G26" s="8" t="s">
        <v>151</v>
      </c>
      <c r="H26" s="2"/>
      <c r="I26" s="2"/>
    </row>
    <row r="27" spans="1:9" ht="15" customHeight="1" x14ac:dyDescent="0.25">
      <c r="A27" s="2"/>
      <c r="B27" s="2"/>
      <c r="C27" s="2"/>
      <c r="D27" s="2"/>
      <c r="E27" s="2"/>
      <c r="F27" s="2"/>
      <c r="G27" s="2"/>
      <c r="H27" s="2"/>
      <c r="I27" s="2"/>
    </row>
    <row r="28" spans="1:9" ht="18" customHeight="1" x14ac:dyDescent="0.3">
      <c r="A28" s="5" t="s">
        <v>152</v>
      </c>
      <c r="B28" s="2"/>
      <c r="C28" s="2"/>
      <c r="D28" s="2"/>
      <c r="E28" s="2"/>
      <c r="F28" s="5" t="s">
        <v>54</v>
      </c>
      <c r="G28" s="5" t="s">
        <v>5</v>
      </c>
      <c r="H28" s="2"/>
      <c r="I28" s="2"/>
    </row>
    <row r="29" spans="1:9" ht="15" customHeight="1" x14ac:dyDescent="0.25">
      <c r="A29" s="8" t="s">
        <v>153</v>
      </c>
      <c r="B29" s="2"/>
      <c r="C29" s="2"/>
      <c r="D29" s="2"/>
      <c r="E29" s="2"/>
      <c r="F29" s="29" t="str">
        <f>IF($H$10&gt;='YARN Configuration'!$F$22,"GOOD","BAD")</f>
        <v>GOOD</v>
      </c>
      <c r="G29" s="8" t="s">
        <v>154</v>
      </c>
      <c r="H29" s="2"/>
      <c r="I29" s="2"/>
    </row>
    <row r="30" spans="1:9" ht="15" customHeight="1" x14ac:dyDescent="0.25">
      <c r="A30" s="8" t="s">
        <v>155</v>
      </c>
      <c r="B30" s="2"/>
      <c r="C30" s="2"/>
      <c r="D30" s="2"/>
      <c r="E30" s="2"/>
      <c r="F30" s="29" t="str">
        <f>IF($H$10&lt;='YARN Configuration'!$F$23,"GOOD","BAD")</f>
        <v>GOOD</v>
      </c>
      <c r="G30" s="8" t="s">
        <v>146</v>
      </c>
      <c r="H30" s="2"/>
      <c r="I30" s="2"/>
    </row>
    <row r="31" spans="1:9" ht="15" customHeight="1" x14ac:dyDescent="0.25">
      <c r="A31" s="8" t="s">
        <v>156</v>
      </c>
      <c r="B31" s="2"/>
      <c r="C31" s="2"/>
      <c r="D31" s="2"/>
      <c r="E31" s="2"/>
      <c r="F31" s="29" t="str">
        <f>IF($H$11&gt;='YARN Configuration'!$F$27,"GOOD","BAD")</f>
        <v>GOOD</v>
      </c>
      <c r="G31" s="8" t="s">
        <v>157</v>
      </c>
      <c r="H31" s="2"/>
      <c r="I31" s="2"/>
    </row>
    <row r="32" spans="1:9" ht="15" customHeight="1" x14ac:dyDescent="0.25">
      <c r="A32" s="8" t="s">
        <v>158</v>
      </c>
      <c r="B32" s="2"/>
      <c r="C32" s="2"/>
      <c r="D32" s="2"/>
      <c r="E32" s="2"/>
      <c r="F32" s="29" t="str">
        <f>IF($H$11&lt;='YARN Configuration'!$F$28,"GOOD","BAD")</f>
        <v>GOOD</v>
      </c>
      <c r="G32" s="8" t="s">
        <v>146</v>
      </c>
      <c r="H32" s="2"/>
      <c r="I32" s="2"/>
    </row>
    <row r="33" spans="1:9" ht="15" customHeight="1" x14ac:dyDescent="0.25">
      <c r="A33" s="8" t="s">
        <v>159</v>
      </c>
      <c r="B33" s="2"/>
      <c r="C33" s="2"/>
      <c r="D33" s="2"/>
      <c r="E33" s="2"/>
      <c r="F33" s="29" t="str">
        <f>IF(($H$12/$H$11)&gt;1,"BAD",IF(($H$12/$H$11)&gt;=0.9,"GOOD",IF(($H$12/$H$11)&gt;=0.5,"WARN","BAD")))</f>
        <v>GOOD</v>
      </c>
      <c r="G33" s="8" t="s">
        <v>160</v>
      </c>
      <c r="H33" s="2"/>
      <c r="I33" s="2"/>
    </row>
    <row r="34" spans="1:9" ht="15" customHeight="1" x14ac:dyDescent="0.25">
      <c r="A34" s="8" t="s">
        <v>161</v>
      </c>
      <c r="B34" s="2"/>
      <c r="C34" s="2"/>
      <c r="D34" s="2"/>
      <c r="E34" s="2"/>
      <c r="F34" s="29" t="str">
        <f>IF(($H$12-$H$16)&gt;=768,"GOOD",IF(($H$12-$H$16)&gt;=384,"WARN","BAD"))</f>
        <v>GOOD</v>
      </c>
      <c r="G34" s="8" t="s">
        <v>162</v>
      </c>
      <c r="H34" s="2"/>
      <c r="I34" s="2"/>
    </row>
    <row r="35" spans="1:9" ht="15" customHeight="1" x14ac:dyDescent="0.25">
      <c r="A35" s="2"/>
      <c r="B35" s="2"/>
      <c r="C35" s="2"/>
      <c r="D35" s="2"/>
      <c r="E35" s="2"/>
      <c r="F35" s="2"/>
      <c r="G35" s="2"/>
      <c r="H35" s="2"/>
      <c r="I35" s="2"/>
    </row>
    <row r="36" spans="1:9" ht="18" customHeight="1" x14ac:dyDescent="0.3">
      <c r="A36" s="5" t="s">
        <v>163</v>
      </c>
      <c r="B36" s="2"/>
      <c r="C36" s="2"/>
      <c r="D36" s="2"/>
      <c r="E36" s="2"/>
      <c r="F36" s="5" t="s">
        <v>54</v>
      </c>
      <c r="G36" s="5" t="s">
        <v>5</v>
      </c>
      <c r="H36" s="2"/>
      <c r="I36" s="2"/>
    </row>
    <row r="37" spans="1:9" ht="15" customHeight="1" x14ac:dyDescent="0.25">
      <c r="A37" s="8" t="s">
        <v>164</v>
      </c>
      <c r="B37" s="2"/>
      <c r="C37" s="2"/>
      <c r="D37" s="2"/>
      <c r="E37" s="2"/>
      <c r="F37" s="29" t="str">
        <f>IF($H$13&gt;='YARN Configuration'!$F$22,"GOOD","BAD")</f>
        <v>GOOD</v>
      </c>
      <c r="G37" s="8" t="s">
        <v>165</v>
      </c>
      <c r="H37" s="2"/>
      <c r="I37" s="2"/>
    </row>
    <row r="38" spans="1:9" ht="15" customHeight="1" x14ac:dyDescent="0.25">
      <c r="A38" s="8" t="s">
        <v>166</v>
      </c>
      <c r="B38" s="2"/>
      <c r="C38" s="2"/>
      <c r="D38" s="2"/>
      <c r="E38" s="2"/>
      <c r="F38" s="29" t="str">
        <f>IF($H$13&lt;='YARN Configuration'!$F$23,"GOOD","BAD")</f>
        <v>GOOD</v>
      </c>
      <c r="G38" s="8" t="s">
        <v>146</v>
      </c>
      <c r="H38" s="2"/>
      <c r="I38" s="2"/>
    </row>
    <row r="39" spans="1:9" ht="15" customHeight="1" x14ac:dyDescent="0.25">
      <c r="A39" s="8" t="s">
        <v>167</v>
      </c>
      <c r="B39" s="2"/>
      <c r="C39" s="2"/>
      <c r="D39" s="2"/>
      <c r="E39" s="2"/>
      <c r="F39" s="29" t="str">
        <f>IF($H$14&gt;='YARN Configuration'!$F$27,"GOOD","BAD")</f>
        <v>GOOD</v>
      </c>
      <c r="G39" s="8" t="s">
        <v>168</v>
      </c>
      <c r="H39" s="2"/>
      <c r="I39" s="2"/>
    </row>
    <row r="40" spans="1:9" ht="15" customHeight="1" x14ac:dyDescent="0.25">
      <c r="A40" s="8" t="s">
        <v>169</v>
      </c>
      <c r="B40" s="2"/>
      <c r="C40" s="2"/>
      <c r="D40" s="2"/>
      <c r="E40" s="2"/>
      <c r="F40" s="29" t="str">
        <f>IF($H$14&lt;='YARN Configuration'!$F$28,"GOOD","BAD")</f>
        <v>GOOD</v>
      </c>
      <c r="G40" s="8" t="s">
        <v>146</v>
      </c>
      <c r="H40" s="2"/>
      <c r="I40" s="2"/>
    </row>
    <row r="41" spans="1:9" ht="15" customHeight="1" x14ac:dyDescent="0.25">
      <c r="A41" s="8" t="s">
        <v>170</v>
      </c>
      <c r="B41" s="2"/>
      <c r="C41" s="2"/>
      <c r="D41" s="2"/>
      <c r="E41" s="2"/>
      <c r="F41" s="29" t="str">
        <f>IF(($H$15/$H$14)&gt;1,"BAD",IF(($H$15/$H$14)&gt;=0.9,"GOOD",IF(($H$15/$H$14)&gt;=0.5,"WARN","BAD")))</f>
        <v>GOOD</v>
      </c>
      <c r="G41" s="8" t="s">
        <v>171</v>
      </c>
      <c r="H41" s="2"/>
      <c r="I41" s="2"/>
    </row>
  </sheetData>
  <mergeCells count="13">
    <mergeCell ref="A19:H19"/>
    <mergeCell ref="A11:E11"/>
    <mergeCell ref="A16:E16"/>
    <mergeCell ref="A15:E15"/>
    <mergeCell ref="A13:E13"/>
    <mergeCell ref="A12:E12"/>
    <mergeCell ref="A14:E14"/>
    <mergeCell ref="A2:G2"/>
    <mergeCell ref="A3:G3"/>
    <mergeCell ref="A10:E10"/>
    <mergeCell ref="A9:E9"/>
    <mergeCell ref="A7:E7"/>
    <mergeCell ref="A8:E8"/>
  </mergeCells>
  <conditionalFormatting sqref="F22:F26 F29:F34 F37:F41">
    <cfRule type="containsText" dxfId="5" priority="1" stopIfTrue="1" operator="containsText" text="BAD">
      <formula>NOT(ISERROR(FIND(UPPER("BAD"),UPPER(F22))))</formula>
      <formula>"BAD"</formula>
    </cfRule>
    <cfRule type="containsText" dxfId="4" priority="2" stopIfTrue="1" operator="containsText" text="WARN">
      <formula>NOT(ISERROR(FIND(UPPER("WARN"),UPPER(F22))))</formula>
      <formula>"WARN"</formula>
    </cfRule>
    <cfRule type="containsText" dxfId="3" priority="3" stopIfTrue="1" operator="containsText" text="GOOD">
      <formula>NOT(ISERROR(FIND(UPPER("GOOD"),UPPER(F22))))</formula>
      <formula>"GOOD"</formula>
    </cfRule>
  </conditionalFormatting>
  <conditionalFormatting sqref="F35:F36">
    <cfRule type="containsText" dxfId="2" priority="4" stopIfTrue="1" operator="containsText" text="BAD">
      <formula>NOT(ISERROR(FIND(UPPER("BAD"),UPPER(F35))))</formula>
      <formula>"BAD"</formula>
    </cfRule>
    <cfRule type="containsText" dxfId="1" priority="4" stopIfTrue="1" operator="containsText" text="WARN">
      <formula>NOT(ISERROR(FIND(UPPER("WARN"),UPPER(F35))))</formula>
      <formula>"WARN"</formula>
    </cfRule>
    <cfRule type="containsText" dxfId="0" priority="4" stopIfTrue="1" operator="containsText" text="GOOD">
      <formula>NOT(ISERROR(FIND(UPPER("GOOD"),UPPER(F35))))</formula>
      <formula>"GOOD"</formula>
    </cfRule>
  </conditionalFormatting>
  <pageMargins left="0.7" right="0.7" top="0.75" bottom="0.75" header="0.3" footer="0.3"/>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2017-11-24T08:05:58Z</dcterms:created>
  <dcterms:modified xsi:type="dcterms:W3CDTF">2017-11-24T08:05:58Z</dcterms:modified>
</cp:coreProperties>
</file>