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6.png" ContentType="image/png"/>
  <Override PartName="/xl/media/image2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lculator" sheetId="1" state="visible" r:id="rId2"/>
    <sheet name="Parameters" sheetId="2" state="visible" r:id="rId3"/>
  </sheets>
  <definedNames>
    <definedName function="false" hidden="false" name="airport" vbProcedure="false">Parameters!$N$4:$Q$575</definedName>
    <definedName function="false" hidden="false" name="airport_code" vbProcedure="false">Parameters!$N$4:$N$575</definedName>
    <definedName function="false" hidden="false" name="container" vbProcedure="false">Parameters!$K$4:$L$13</definedName>
    <definedName function="false" hidden="false" name="container_name" vbProcedure="false">Parameters!$K$4:$K$13</definedName>
    <definedName function="false" hidden="false" name="country" vbProcedure="false">Parameters!$S$4:$T$250</definedName>
    <definedName function="false" hidden="false" name="country_name" vbProcedure="false">Parameters!$S$4:$S$250</definedName>
    <definedName function="false" hidden="false" name="coverage" vbProcedure="false">Parameters!$B$4:$C$5</definedName>
    <definedName function="false" hidden="false" name="coverage_name" vbProcedure="false">Parameters!$B$4:$B$5</definedName>
    <definedName function="false" hidden="false" name="currency" vbProcedure="false">Parameters!$V$4:$W$13</definedName>
    <definedName function="false" hidden="false" name="currency_code" vbProcedure="false">Parameters!$V$4:$V$13</definedName>
    <definedName function="false" hidden="false" name="distribution_partner" vbProcedure="false">Parameters!$AD$4:$AE$9</definedName>
    <definedName function="false" hidden="false" name="distribution_partner_name" vbProcedure="false">Parameters!$AD$4:$AD$9</definedName>
    <definedName function="false" hidden="false" name="forwarder" vbProcedure="false">Parameters!$E$4:$F$28</definedName>
    <definedName function="false" hidden="false" name="forwarder_name" vbProcedure="false">Parameters!$E$4:$E$28</definedName>
    <definedName function="false" hidden="false" name="ground_handler" vbProcedure="false">Parameters!$H$4:$I$80</definedName>
    <definedName function="false" hidden="false" name="ground_handler_name" vbProcedure="false">Parameters!$H$4:$H$80</definedName>
    <definedName function="false" hidden="false" name="pricing_parameter" vbProcedure="false">Parameters!$AG$4:$AH$9</definedName>
    <definedName function="false" hidden="false" name="pricing_parameter_name" vbProcedure="false">Parameters!$AG$4:$AG$9</definedName>
    <definedName function="false" hidden="false" name="temperature" vbProcedure="false">Parameters!$Y$4:$Y$52</definedName>
    <definedName function="false" hidden="false" name="trucking_time" vbProcedure="false">Parameters!$AA$4:$AB$27</definedName>
    <definedName function="false" hidden="false" name="trucking_time_hours" vbProcedure="false">Parameters!$AA$4:$AA$27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<sst xmlns="http://schemas.openxmlformats.org/spreadsheetml/2006/main" count="2238" uniqueCount="1601">
  <si>
    <t xml:space="preserve">Data Input</t>
  </si>
  <si>
    <t xml:space="preserve">Premium Calculation</t>
  </si>
  <si>
    <t xml:space="preserve">General</t>
  </si>
  <si>
    <t xml:space="preserve">Expected Loss</t>
  </si>
  <si>
    <t xml:space="preserve">Underwriting Expenses</t>
  </si>
  <si>
    <t xml:space="preserve">Sum Insured</t>
  </si>
  <si>
    <t xml:space="preserve">Currency</t>
  </si>
  <si>
    <t xml:space="preserve">Coverage</t>
  </si>
  <si>
    <t xml:space="preserve">Forwarder</t>
  </si>
  <si>
    <t xml:space="preserve">Commission</t>
  </si>
  <si>
    <t xml:space="preserve">Admin. (variable)</t>
  </si>
  <si>
    <t xml:space="preserve">Taxes and Fees</t>
  </si>
  <si>
    <t xml:space="preserve">Variable Expenses</t>
  </si>
  <si>
    <t xml:space="preserve">USD</t>
  </si>
  <si>
    <t xml:space="preserve">Temperature breach</t>
  </si>
  <si>
    <t xml:space="preserve">Kuehne+Nagel</t>
  </si>
  <si>
    <t xml:space="preserve">+</t>
  </si>
  <si>
    <t xml:space="preserve">=</t>
  </si>
  <si>
    <t xml:space="preserve">Container Type</t>
  </si>
  <si>
    <t xml:space="preserve">Floor</t>
  </si>
  <si>
    <t xml:space="preserve">Ceiling</t>
  </si>
  <si>
    <t xml:space="preserve">Fixed Expenses</t>
  </si>
  <si>
    <t xml:space="preserve">SkyCell 2500C</t>
  </si>
  <si>
    <t xml:space="preserve">°C</t>
  </si>
  <si>
    <t xml:space="preserve">Temperature</t>
  </si>
  <si>
    <t xml:space="preserve">Base Factor</t>
  </si>
  <si>
    <t xml:space="preserve">Journey</t>
  </si>
  <si>
    <t xml:space="preserve">x</t>
  </si>
  <si>
    <t xml:space="preserve">Underwriting Profit</t>
  </si>
  <si>
    <t xml:space="preserve">Start Date</t>
  </si>
  <si>
    <t xml:space="preserve">Trucking Time</t>
  </si>
  <si>
    <t xml:space="preserve">Start Country</t>
  </si>
  <si>
    <t xml:space="preserve">Trucking Start</t>
  </si>
  <si>
    <t xml:space="preserve">Target Profit</t>
  </si>
  <si>
    <t xml:space="preserve">Hours</t>
  </si>
  <si>
    <t xml:space="preserve">Airport 1</t>
  </si>
  <si>
    <t xml:space="preserve">Ground Handler 1</t>
  </si>
  <si>
    <t xml:space="preserve">Airway 1</t>
  </si>
  <si>
    <t xml:space="preserve">BOI</t>
  </si>
  <si>
    <t xml:space="preserve">Aeromexico Servicios</t>
  </si>
  <si>
    <t xml:space="preserve">Airport 2</t>
  </si>
  <si>
    <t xml:space="preserve">Ground Handler 2</t>
  </si>
  <si>
    <t xml:space="preserve">Airway 2</t>
  </si>
  <si>
    <t xml:space="preserve">Exp. &amp; Profit</t>
  </si>
  <si>
    <t xml:space="preserve">Indicated Premium</t>
  </si>
  <si>
    <t xml:space="preserve">DNA</t>
  </si>
  <si>
    <t xml:space="preserve">CPR</t>
  </si>
  <si>
    <t xml:space="preserve">ASE – Morocco Member Of ASE Group</t>
  </si>
  <si>
    <t xml:space="preserve">/</t>
  </si>
  <si>
    <t xml:space="preserve">Airport 3</t>
  </si>
  <si>
    <t xml:space="preserve">Ground Handler 3</t>
  </si>
  <si>
    <t xml:space="preserve">Airway 3</t>
  </si>
  <si>
    <t xml:space="preserve">SYD</t>
  </si>
  <si>
    <t xml:space="preserve">AVIATOR Ground Handling</t>
  </si>
  <si>
    <t xml:space="preserve">Airport 4</t>
  </si>
  <si>
    <t xml:space="preserve">Ground Handler 4</t>
  </si>
  <si>
    <t xml:space="preserve">Airway 4</t>
  </si>
  <si>
    <t xml:space="preserve">Airport 5</t>
  </si>
  <si>
    <t xml:space="preserve">Ground Handler 5</t>
  </si>
  <si>
    <t xml:space="preserve">Airway 5</t>
  </si>
  <si>
    <t xml:space="preserve">End Date</t>
  </si>
  <si>
    <t xml:space="preserve">End Country</t>
  </si>
  <si>
    <t xml:space="preserve">Trucking End</t>
  </si>
  <si>
    <t xml:space="preserve">Loss Adj. Expense</t>
  </si>
  <si>
    <t xml:space="preserve">Distribution Partner</t>
  </si>
  <si>
    <t xml:space="preserve">v0.1  </t>
  </si>
  <si>
    <t xml:space="preserve">Todos:</t>
  </si>
  <si>
    <t xml:space="preserve">- Incorporate temperature floor / ceiling in premium</t>
  </si>
  <si>
    <t xml:space="preserve">- Incorporate seasonal factors per airport</t>
  </si>
  <si>
    <t xml:space="preserve">- Add guidance (e.g. input fields with orange line)</t>
  </si>
  <si>
    <t xml:space="preserve">Ground Handler</t>
  </si>
  <si>
    <t xml:space="preserve">Container</t>
  </si>
  <si>
    <t xml:space="preserve">Airport</t>
  </si>
  <si>
    <t xml:space="preserve">Country</t>
  </si>
  <si>
    <t xml:space="preserve">Pricing Parameter</t>
  </si>
  <si>
    <t xml:space="preserve">Name</t>
  </si>
  <si>
    <t xml:space="preserve">Factor</t>
  </si>
  <si>
    <t xml:space="preserve">Code</t>
  </si>
  <si>
    <t xml:space="preserve">Degrees</t>
  </si>
  <si>
    <t xml:space="preserve">Rate</t>
  </si>
  <si>
    <t xml:space="preserve">Agility</t>
  </si>
  <si>
    <t xml:space="preserve">AAS</t>
  </si>
  <si>
    <t xml:space="preserve">Envirotainer RAP e2</t>
  </si>
  <si>
    <t xml:space="preserve">AAL</t>
  </si>
  <si>
    <t xml:space="preserve">Aalborg Airport</t>
  </si>
  <si>
    <t xml:space="preserve">Denmark</t>
  </si>
  <si>
    <t xml:space="preserve">Afghanistan</t>
  </si>
  <si>
    <t xml:space="preserve">US Dollar</t>
  </si>
  <si>
    <t xml:space="preserve">Direct</t>
  </si>
  <si>
    <t xml:space="preserve">Loss adjustment expense</t>
  </si>
  <si>
    <t xml:space="preserve">Freight insurance</t>
  </si>
  <si>
    <t xml:space="preserve">Bollore</t>
  </si>
  <si>
    <t xml:space="preserve">Envirotainer RKN e1</t>
  </si>
  <si>
    <t xml:space="preserve">ABQ</t>
  </si>
  <si>
    <t xml:space="preserve">Albuquerque International Sunport Airport</t>
  </si>
  <si>
    <t xml:space="preserve">United States of America</t>
  </si>
  <si>
    <t xml:space="preserve">Aland Islands</t>
  </si>
  <si>
    <t xml:space="preserve">EUR</t>
  </si>
  <si>
    <t xml:space="preserve">Euro</t>
  </si>
  <si>
    <t xml:space="preserve">CEVA Logistics</t>
  </si>
  <si>
    <t xml:space="preserve">Administration (fixed)</t>
  </si>
  <si>
    <t xml:space="preserve">C.H. Robinson</t>
  </si>
  <si>
    <t xml:space="preserve">Air India SATS - Delhi, Mumbai, Hyderabad</t>
  </si>
  <si>
    <t xml:space="preserve">Envirotainer RAP t2</t>
  </si>
  <si>
    <t xml:space="preserve">ABV</t>
  </si>
  <si>
    <t xml:space="preserve">Nnamdi Azikiwe International Airport</t>
  </si>
  <si>
    <t xml:space="preserve">Nigeria</t>
  </si>
  <si>
    <t xml:space="preserve">Albania</t>
  </si>
  <si>
    <t xml:space="preserve">AUD</t>
  </si>
  <si>
    <t xml:space="preserve">Australian Dollar</t>
  </si>
  <si>
    <t xml:space="preserve">Hellmann Worldwide Logistics</t>
  </si>
  <si>
    <t xml:space="preserve">Administration (variable)</t>
  </si>
  <si>
    <t xml:space="preserve">Aircraft Service International Group</t>
  </si>
  <si>
    <t xml:space="preserve">Envirotainer RKN t2</t>
  </si>
  <si>
    <t xml:space="preserve">ABZ</t>
  </si>
  <si>
    <t xml:space="preserve">Aberdeen Dyce Airport</t>
  </si>
  <si>
    <t xml:space="preserve">United Kingdom</t>
  </si>
  <si>
    <t xml:space="preserve">Algeria</t>
  </si>
  <si>
    <t xml:space="preserve">BRL</t>
  </si>
  <si>
    <t xml:space="preserve">Brazilian Real</t>
  </si>
  <si>
    <t xml:space="preserve">DHL Supply Chain &amp; Global</t>
  </si>
  <si>
    <t xml:space="preserve">Taxes</t>
  </si>
  <si>
    <t xml:space="preserve">DACHSER</t>
  </si>
  <si>
    <t xml:space="preserve">Airmach Aviation</t>
  </si>
  <si>
    <t xml:space="preserve">SkyCell 770C</t>
  </si>
  <si>
    <t xml:space="preserve">ACA</t>
  </si>
  <si>
    <t xml:space="preserve">General Juan N Alvarez International Airport</t>
  </si>
  <si>
    <t xml:space="preserve">Mexico</t>
  </si>
  <si>
    <t xml:space="preserve">American Samoa</t>
  </si>
  <si>
    <t xml:space="preserve">CAD</t>
  </si>
  <si>
    <t xml:space="preserve">Canadian Dollar</t>
  </si>
  <si>
    <t xml:space="preserve">Fees</t>
  </si>
  <si>
    <t xml:space="preserve">Damco</t>
  </si>
  <si>
    <t xml:space="preserve">Airport Handling</t>
  </si>
  <si>
    <t xml:space="preserve">SkyCell 770CRT</t>
  </si>
  <si>
    <t xml:space="preserve">ACC</t>
  </si>
  <si>
    <t xml:space="preserve">Kotoka International Airport</t>
  </si>
  <si>
    <t xml:space="preserve">Ghana</t>
  </si>
  <si>
    <t xml:space="preserve">Andorra</t>
  </si>
  <si>
    <t xml:space="preserve">CNY</t>
  </si>
  <si>
    <t xml:space="preserve">Yuan Renminbi</t>
  </si>
  <si>
    <t xml:space="preserve">InsurConglom</t>
  </si>
  <si>
    <t xml:space="preserve">Target profit</t>
  </si>
  <si>
    <t xml:space="preserve">DB Schenker</t>
  </si>
  <si>
    <t xml:space="preserve">Airport Terminal Services (ATS)</t>
  </si>
  <si>
    <t xml:space="preserve">SkyCell 1500C</t>
  </si>
  <si>
    <t xml:space="preserve">ADA</t>
  </si>
  <si>
    <t xml:space="preserve">Adana Airport</t>
  </si>
  <si>
    <t xml:space="preserve">Turkey</t>
  </si>
  <si>
    <t xml:space="preserve">Angola</t>
  </si>
  <si>
    <t xml:space="preserve">NZD</t>
  </si>
  <si>
    <t xml:space="preserve">New Zealand Dollar</t>
  </si>
  <si>
    <t xml:space="preserve">AIRPRO</t>
  </si>
  <si>
    <t xml:space="preserve">SkyCell 1500CRT</t>
  </si>
  <si>
    <t xml:space="preserve">ADB</t>
  </si>
  <si>
    <t xml:space="preserve">Adnan Menderes International Airport</t>
  </si>
  <si>
    <t xml:space="preserve">Anguilla</t>
  </si>
  <si>
    <t xml:space="preserve">GBP</t>
  </si>
  <si>
    <t xml:space="preserve">Pound Sterling</t>
  </si>
  <si>
    <t xml:space="preserve">DSV</t>
  </si>
  <si>
    <t xml:space="preserve">All Nippon Airways</t>
  </si>
  <si>
    <t xml:space="preserve">ADD</t>
  </si>
  <si>
    <t xml:space="preserve">Addis Ababa Bole International Airport</t>
  </si>
  <si>
    <t xml:space="preserve">Ethiopia</t>
  </si>
  <si>
    <t xml:space="preserve">Antarctica</t>
  </si>
  <si>
    <t xml:space="preserve">HKD</t>
  </si>
  <si>
    <t xml:space="preserve">Hong Kong Dollar</t>
  </si>
  <si>
    <t xml:space="preserve">Expeditors</t>
  </si>
  <si>
    <t xml:space="preserve">Andaman Aviation Services</t>
  </si>
  <si>
    <t xml:space="preserve">SkyCell 2500CRT</t>
  </si>
  <si>
    <t xml:space="preserve">ADL</t>
  </si>
  <si>
    <t xml:space="preserve">Adelaide International Airport</t>
  </si>
  <si>
    <t xml:space="preserve">Australia</t>
  </si>
  <si>
    <t xml:space="preserve">Antigua and Barbuda</t>
  </si>
  <si>
    <t xml:space="preserve">CHF</t>
  </si>
  <si>
    <t xml:space="preserve">Swiss Franc</t>
  </si>
  <si>
    <t xml:space="preserve">GEODIS</t>
  </si>
  <si>
    <t xml:space="preserve">Antillean Flight Services (AFS)</t>
  </si>
  <si>
    <t xml:space="preserve">ADW</t>
  </si>
  <si>
    <t xml:space="preserve">Andrews Air Force Base</t>
  </si>
  <si>
    <t xml:space="preserve">Argentina</t>
  </si>
  <si>
    <t xml:space="preserve">ASE – Egypt Member ASE Group</t>
  </si>
  <si>
    <t xml:space="preserve">AER</t>
  </si>
  <si>
    <t xml:space="preserve">Sochi International Airport</t>
  </si>
  <si>
    <t xml:space="preserve">Russian Federation</t>
  </si>
  <si>
    <t xml:space="preserve">Armenia</t>
  </si>
  <si>
    <t xml:space="preserve">Hitachi Transport System</t>
  </si>
  <si>
    <t xml:space="preserve">AFW</t>
  </si>
  <si>
    <t xml:space="preserve">Fort Worth Alliance Airport</t>
  </si>
  <si>
    <t xml:space="preserve">Aruba</t>
  </si>
  <si>
    <t xml:space="preserve">Kerry Logistics</t>
  </si>
  <si>
    <t xml:space="preserve">ASE – UAE Member Of ASE Group</t>
  </si>
  <si>
    <t xml:space="preserve">AGP</t>
  </si>
  <si>
    <t xml:space="preserve">Málaga Airport</t>
  </si>
  <si>
    <t xml:space="preserve">Spain</t>
  </si>
  <si>
    <t xml:space="preserve">Kintetsu World Express</t>
  </si>
  <si>
    <t xml:space="preserve">Asiana Airport Service</t>
  </si>
  <si>
    <t xml:space="preserve">AGS</t>
  </si>
  <si>
    <t xml:space="preserve">Augusta Regional At Bush Field</t>
  </si>
  <si>
    <t xml:space="preserve">Austria</t>
  </si>
  <si>
    <t xml:space="preserve">Aviance UK</t>
  </si>
  <si>
    <t xml:space="preserve">AKL</t>
  </si>
  <si>
    <t xml:space="preserve">Auckland International Airport</t>
  </si>
  <si>
    <t xml:space="preserve">New Zealand</t>
  </si>
  <si>
    <t xml:space="preserve">Azerbaijan</t>
  </si>
  <si>
    <t xml:space="preserve">Logwin</t>
  </si>
  <si>
    <t xml:space="preserve">Aviapartner</t>
  </si>
  <si>
    <t xml:space="preserve">AKT</t>
  </si>
  <si>
    <t xml:space="preserve">RAF Akrotiri</t>
  </si>
  <si>
    <t xml:space="preserve">Bahamas</t>
  </si>
  <si>
    <t xml:space="preserve">Nippon Express</t>
  </si>
  <si>
    <t xml:space="preserve">ALA</t>
  </si>
  <si>
    <t xml:space="preserve">Almaty Airport</t>
  </si>
  <si>
    <t xml:space="preserve">Kazakhstan</t>
  </si>
  <si>
    <t xml:space="preserve">Bahrain</t>
  </si>
  <si>
    <t xml:space="preserve">NNR Global Logistics</t>
  </si>
  <si>
    <t xml:space="preserve">BAGS Ground Services Co., Ltd.</t>
  </si>
  <si>
    <t xml:space="preserve">ALC</t>
  </si>
  <si>
    <t xml:space="preserve">Alicante International Airport</t>
  </si>
  <si>
    <t xml:space="preserve">Bangladesh</t>
  </si>
  <si>
    <t xml:space="preserve">Panalpina</t>
  </si>
  <si>
    <t xml:space="preserve">Baltic Ground Services</t>
  </si>
  <si>
    <t xml:space="preserve">ALG</t>
  </si>
  <si>
    <t xml:space="preserve">Houari Boumediene Airport</t>
  </si>
  <si>
    <t xml:space="preserve">Barbados</t>
  </si>
  <si>
    <t xml:space="preserve">Sinotrans</t>
  </si>
  <si>
    <t xml:space="preserve">BAS (Bahrain Airport Services)</t>
  </si>
  <si>
    <t xml:space="preserve">ALP</t>
  </si>
  <si>
    <t xml:space="preserve">Aleppo International Airport</t>
  </si>
  <si>
    <t xml:space="preserve">Syrian Arab Republic (Syria)</t>
  </si>
  <si>
    <t xml:space="preserve">Belarus</t>
  </si>
  <si>
    <t xml:space="preserve">Toll Group</t>
  </si>
  <si>
    <t xml:space="preserve">Bhadra International India Pvt Ltd - Kolkata</t>
  </si>
  <si>
    <t xml:space="preserve">AMA</t>
  </si>
  <si>
    <t xml:space="preserve">Rick Husband Amarillo International Airport</t>
  </si>
  <si>
    <t xml:space="preserve">Belgium</t>
  </si>
  <si>
    <t xml:space="preserve">UPS</t>
  </si>
  <si>
    <t xml:space="preserve">Biman Bangladesh Airlines</t>
  </si>
  <si>
    <t xml:space="preserve">AMM</t>
  </si>
  <si>
    <t xml:space="preserve">Queen Alia International Airport</t>
  </si>
  <si>
    <t xml:space="preserve">Jordan</t>
  </si>
  <si>
    <t xml:space="preserve">Belize</t>
  </si>
  <si>
    <t xml:space="preserve">XPO Logistics</t>
  </si>
  <si>
    <t xml:space="preserve">Bird Worldwide Flight Services Pvt Ltd - Delhi, Mumbai &amp; Kochhi</t>
  </si>
  <si>
    <t xml:space="preserve">AMS</t>
  </si>
  <si>
    <t xml:space="preserve">Amsterdam Airport Schiphol</t>
  </si>
  <si>
    <t xml:space="preserve">Netherlands</t>
  </si>
  <si>
    <t xml:space="preserve">Benin</t>
  </si>
  <si>
    <t xml:space="preserve">Yusen Logistics</t>
  </si>
  <si>
    <t xml:space="preserve">Cathay Pacific</t>
  </si>
  <si>
    <t xml:space="preserve">ANC</t>
  </si>
  <si>
    <t xml:space="preserve">Ted Stevens Anchorage International Airport</t>
  </si>
  <si>
    <t xml:space="preserve">Bermuda</t>
  </si>
  <si>
    <t xml:space="preserve">Celebi Ground Handling Delhi Pvt Ltd - Delhi, Ahmedabad &amp; Kochhi</t>
  </si>
  <si>
    <t xml:space="preserve">ARN</t>
  </si>
  <si>
    <t xml:space="preserve">Stockholm-Arlanda Airport</t>
  </si>
  <si>
    <t xml:space="preserve">Sweden</t>
  </si>
  <si>
    <t xml:space="preserve">Bhutan</t>
  </si>
  <si>
    <t xml:space="preserve">Celebinas Airport Services India Pvt Ltd - Mumbai</t>
  </si>
  <si>
    <t xml:space="preserve">ATH</t>
  </si>
  <si>
    <t xml:space="preserve">Eleftherios Venizelos International Airport</t>
  </si>
  <si>
    <t xml:space="preserve">Greece</t>
  </si>
  <si>
    <t xml:space="preserve">Bolivia</t>
  </si>
  <si>
    <t xml:space="preserve">China Airlines</t>
  </si>
  <si>
    <t xml:space="preserve">ATL</t>
  </si>
  <si>
    <t xml:space="preserve">Hartsfield Jackson Atlanta International Airport</t>
  </si>
  <si>
    <t xml:space="preserve">Bosnia and Herzegovina</t>
  </si>
  <si>
    <t xml:space="preserve">CTT Aviation Ltd.</t>
  </si>
  <si>
    <t xml:space="preserve">ATQ</t>
  </si>
  <si>
    <t xml:space="preserve">Sri Guru Ram Dass Jee International Airport</t>
  </si>
  <si>
    <t xml:space="preserve">India</t>
  </si>
  <si>
    <t xml:space="preserve">Botswana</t>
  </si>
  <si>
    <t xml:space="preserve">DAL Global Services</t>
  </si>
  <si>
    <t xml:space="preserve">AUH</t>
  </si>
  <si>
    <t xml:space="preserve">Abu Dhabi International Airport</t>
  </si>
  <si>
    <t xml:space="preserve">United Arab Emirates</t>
  </si>
  <si>
    <t xml:space="preserve">Bouvet Island</t>
  </si>
  <si>
    <t xml:space="preserve">dnata Singapore</t>
  </si>
  <si>
    <t xml:space="preserve">AUS</t>
  </si>
  <si>
    <t xml:space="preserve">Austin Bergstrom International Airport</t>
  </si>
  <si>
    <t xml:space="preserve">Brazil</t>
  </si>
  <si>
    <t xml:space="preserve">DongBo Airport Service</t>
  </si>
  <si>
    <t xml:space="preserve">AVL</t>
  </si>
  <si>
    <t xml:space="preserve">Asheville Regional Airport</t>
  </si>
  <si>
    <t xml:space="preserve">British Virgin Islands</t>
  </si>
  <si>
    <t xml:space="preserve">ECASA</t>
  </si>
  <si>
    <t xml:space="preserve">AYT</t>
  </si>
  <si>
    <t xml:space="preserve">Antalya International Airport</t>
  </si>
  <si>
    <t xml:space="preserve">British Indian Ocean Territory</t>
  </si>
  <si>
    <t xml:space="preserve">Egypt Air Ground Services</t>
  </si>
  <si>
    <t xml:space="preserve">BAB</t>
  </si>
  <si>
    <t xml:space="preserve">Beale Air Force Base</t>
  </si>
  <si>
    <t xml:space="preserve">Brunei Darussalam</t>
  </si>
  <si>
    <t xml:space="preserve">Envoy Air</t>
  </si>
  <si>
    <t xml:space="preserve">BAD</t>
  </si>
  <si>
    <t xml:space="preserve">Barksdale Air Force Base</t>
  </si>
  <si>
    <t xml:space="preserve">Bulgaria</t>
  </si>
  <si>
    <t xml:space="preserve">Evergreen Airlines Service</t>
  </si>
  <si>
    <t xml:space="preserve">BAH</t>
  </si>
  <si>
    <t xml:space="preserve">Bahrain International Airport</t>
  </si>
  <si>
    <t xml:space="preserve">Burkina Faso</t>
  </si>
  <si>
    <t xml:space="preserve">G2 Secure Staff</t>
  </si>
  <si>
    <t xml:space="preserve">BCN</t>
  </si>
  <si>
    <t xml:space="preserve">Barcelona International Airport</t>
  </si>
  <si>
    <t xml:space="preserve">Burundi</t>
  </si>
  <si>
    <t xml:space="preserve">Globe Ground India - Ahmadabad, Bangalore &amp; Gaya</t>
  </si>
  <si>
    <t xml:space="preserve">BDL</t>
  </si>
  <si>
    <t xml:space="preserve">Bradley International Airport</t>
  </si>
  <si>
    <t xml:space="preserve">Cambodia</t>
  </si>
  <si>
    <t xml:space="preserve">Goldair</t>
  </si>
  <si>
    <t xml:space="preserve">BEG</t>
  </si>
  <si>
    <t xml:space="preserve">Belgrade Nikola Tesla Airport</t>
  </si>
  <si>
    <t xml:space="preserve">Serbia</t>
  </si>
  <si>
    <t xml:space="preserve">Cameroon</t>
  </si>
  <si>
    <t xml:space="preserve">Handlex (now fully merged on Swissport)</t>
  </si>
  <si>
    <t xml:space="preserve">BEL</t>
  </si>
  <si>
    <t xml:space="preserve">Val de Cans/Júlio Cezar Ribeiro International Airport</t>
  </si>
  <si>
    <t xml:space="preserve">Canada</t>
  </si>
  <si>
    <t xml:space="preserve">HAVAS Ground Handling Co.</t>
  </si>
  <si>
    <t xml:space="preserve">BEY</t>
  </si>
  <si>
    <t xml:space="preserve">Beirut Rafic Hariri International Airport</t>
  </si>
  <si>
    <t xml:space="preserve">Lebanon</t>
  </si>
  <si>
    <t xml:space="preserve">Cape Verde</t>
  </si>
  <si>
    <t xml:space="preserve">Hong Kong Airport Services (parent company: Cathay Pacific)</t>
  </si>
  <si>
    <t xml:space="preserve">BFI</t>
  </si>
  <si>
    <t xml:space="preserve">Boeing Field King County International Airport</t>
  </si>
  <si>
    <t xml:space="preserve">Cayman Islands</t>
  </si>
  <si>
    <t xml:space="preserve">Hong Kong Aviation Ground Services (parent company: Hong Kong Airlines)</t>
  </si>
  <si>
    <t xml:space="preserve">BFS</t>
  </si>
  <si>
    <t xml:space="preserve">Belfast International Airport</t>
  </si>
  <si>
    <t xml:space="preserve">Central African Republic</t>
  </si>
  <si>
    <t xml:space="preserve">Indo Thai Airport Management Services Pvt Ltd - Amritsar, Lucknow &amp; Mohali</t>
  </si>
  <si>
    <t xml:space="preserve">BGO</t>
  </si>
  <si>
    <t xml:space="preserve">Bergen Airport Flesland</t>
  </si>
  <si>
    <t xml:space="preserve">Norway</t>
  </si>
  <si>
    <t xml:space="preserve">Chad</t>
  </si>
  <si>
    <t xml:space="preserve">International Air Cargo Terminal Co., Ltd.</t>
  </si>
  <si>
    <t xml:space="preserve">BGR</t>
  </si>
  <si>
    <t xml:space="preserve">Bangor International Airport</t>
  </si>
  <si>
    <t xml:space="preserve">Chile</t>
  </si>
  <si>
    <t xml:space="preserve">JAL Ground Service</t>
  </si>
  <si>
    <t xml:space="preserve">BGW</t>
  </si>
  <si>
    <t xml:space="preserve">Baghdad International Airport</t>
  </si>
  <si>
    <t xml:space="preserve">Iraq</t>
  </si>
  <si>
    <t xml:space="preserve">China</t>
  </si>
  <si>
    <t xml:space="preserve">Japan Airport Ground Handling</t>
  </si>
  <si>
    <t xml:space="preserve">BGY</t>
  </si>
  <si>
    <t xml:space="preserve">Il Caravaggio International Airport</t>
  </si>
  <si>
    <t xml:space="preserve">Italy</t>
  </si>
  <si>
    <t xml:space="preserve">Hong Kong, SAR China</t>
  </si>
  <si>
    <t xml:space="preserve">Japan Airport Service Co., Ltd.</t>
  </si>
  <si>
    <t xml:space="preserve">BHD</t>
  </si>
  <si>
    <t xml:space="preserve">George Best Belfast City Airport</t>
  </si>
  <si>
    <t xml:space="preserve">Macao, SAR China</t>
  </si>
  <si>
    <t xml:space="preserve">Jardine Aviation Services (parent company: Jardine Matheson)</t>
  </si>
  <si>
    <t xml:space="preserve">BHM</t>
  </si>
  <si>
    <t xml:space="preserve">Birmingham-Shuttlesworth International Airport</t>
  </si>
  <si>
    <t xml:space="preserve">Christmas Island</t>
  </si>
  <si>
    <t xml:space="preserve">Jet2</t>
  </si>
  <si>
    <t xml:space="preserve">BHX</t>
  </si>
  <si>
    <t xml:space="preserve">Birmingham International Airport</t>
  </si>
  <si>
    <t xml:space="preserve">Cocos (Keeling) Islands</t>
  </si>
  <si>
    <t xml:space="preserve">Kion de Mexico</t>
  </si>
  <si>
    <t xml:space="preserve">BIL</t>
  </si>
  <si>
    <t xml:space="preserve">Billings Logan International Airport</t>
  </si>
  <si>
    <t xml:space="preserve">Colombia</t>
  </si>
  <si>
    <t xml:space="preserve">KLM groundhandling</t>
  </si>
  <si>
    <t xml:space="preserve">BJV</t>
  </si>
  <si>
    <t xml:space="preserve">Milas Bodrum International Airport</t>
  </si>
  <si>
    <t xml:space="preserve">Comoros</t>
  </si>
  <si>
    <t xml:space="preserve">Korea Airport Service</t>
  </si>
  <si>
    <t xml:space="preserve">BKK</t>
  </si>
  <si>
    <t xml:space="preserve">Suvarnabhumi Airport</t>
  </si>
  <si>
    <t xml:space="preserve">Thailand</t>
  </si>
  <si>
    <t xml:space="preserve">Congo (Brazzaville)</t>
  </si>
  <si>
    <t xml:space="preserve">LGS Handling</t>
  </si>
  <si>
    <t xml:space="preserve">BLA</t>
  </si>
  <si>
    <t xml:space="preserve">General José Antonio Anzoategui International Airport</t>
  </si>
  <si>
    <t xml:space="preserve">Venezuela (Bolivarian Republic)</t>
  </si>
  <si>
    <t xml:space="preserve">Congo, (Kinshasa)</t>
  </si>
  <si>
    <t xml:space="preserve">LS Airport Services</t>
  </si>
  <si>
    <t xml:space="preserve">BLL</t>
  </si>
  <si>
    <t xml:space="preserve">Billund Airport</t>
  </si>
  <si>
    <t xml:space="preserve">Cook Islands</t>
  </si>
  <si>
    <t xml:space="preserve">Menzies Aviation</t>
  </si>
  <si>
    <t xml:space="preserve">BLQ</t>
  </si>
  <si>
    <t xml:space="preserve">Bologna Guglielmo Marconi Airport</t>
  </si>
  <si>
    <t xml:space="preserve">Costa Rica</t>
  </si>
  <si>
    <t xml:space="preserve">Mickey Heart</t>
  </si>
  <si>
    <t xml:space="preserve">BLR</t>
  </si>
  <si>
    <t xml:space="preserve">Kempegowda International Airport</t>
  </si>
  <si>
    <t xml:space="preserve">Côte d'Ivoire</t>
  </si>
  <si>
    <t xml:space="preserve">New Star Aviation Services</t>
  </si>
  <si>
    <t xml:space="preserve">BLV</t>
  </si>
  <si>
    <t xml:space="preserve">Scott AFB/Midamerica Airport</t>
  </si>
  <si>
    <t xml:space="preserve">Croatia</t>
  </si>
  <si>
    <t xml:space="preserve">Oman Air</t>
  </si>
  <si>
    <t xml:space="preserve">BMI</t>
  </si>
  <si>
    <t xml:space="preserve">Central Illinois Regional Airport at Bloomington-Normal</t>
  </si>
  <si>
    <t xml:space="preserve">Cuba</t>
  </si>
  <si>
    <t xml:space="preserve">Piedmont Airlines</t>
  </si>
  <si>
    <t xml:space="preserve">BNA</t>
  </si>
  <si>
    <t xml:space="preserve">Nashville International Airport</t>
  </si>
  <si>
    <t xml:space="preserve">Cyprus</t>
  </si>
  <si>
    <t xml:space="preserve">Royal Airport Services</t>
  </si>
  <si>
    <t xml:space="preserve">BNE</t>
  </si>
  <si>
    <t xml:space="preserve">Brisbane International Airport</t>
  </si>
  <si>
    <t xml:space="preserve">Czech Republic</t>
  </si>
  <si>
    <t xml:space="preserve">SAS - SGH Ground handling</t>
  </si>
  <si>
    <t xml:space="preserve">BOD</t>
  </si>
  <si>
    <t xml:space="preserve">Bordeaux-Mérignac Airport</t>
  </si>
  <si>
    <t xml:space="preserve">France</t>
  </si>
  <si>
    <t xml:space="preserve">SAS Ground Handling</t>
  </si>
  <si>
    <t xml:space="preserve">BOG</t>
  </si>
  <si>
    <t xml:space="preserve">El Dorado International Airport</t>
  </si>
  <si>
    <t xml:space="preserve">Djibouti</t>
  </si>
  <si>
    <t xml:space="preserve">SATS Ltd</t>
  </si>
  <si>
    <t xml:space="preserve">BOH</t>
  </si>
  <si>
    <t xml:space="preserve">Bournemouth Airport</t>
  </si>
  <si>
    <t xml:space="preserve">Dominica</t>
  </si>
  <si>
    <t xml:space="preserve">SATS HK</t>
  </si>
  <si>
    <t xml:space="preserve">Boise Air Terminal/Gowen field</t>
  </si>
  <si>
    <t xml:space="preserve">Dominican Republic</t>
  </si>
  <si>
    <t xml:space="preserve">Servisair</t>
  </si>
  <si>
    <t xml:space="preserve">BOJ</t>
  </si>
  <si>
    <t xml:space="preserve">Burgas Airport</t>
  </si>
  <si>
    <t xml:space="preserve">Ecuador</t>
  </si>
  <si>
    <t xml:space="preserve">Shaheen Airport Services</t>
  </si>
  <si>
    <t xml:space="preserve">BOM</t>
  </si>
  <si>
    <t xml:space="preserve">Chhatrapati Shivaji International Airport</t>
  </si>
  <si>
    <t xml:space="preserve">Egypt</t>
  </si>
  <si>
    <t xml:space="preserve">SIA Engineering Company</t>
  </si>
  <si>
    <t xml:space="preserve">BOO</t>
  </si>
  <si>
    <t xml:space="preserve">Bodø Airport</t>
  </si>
  <si>
    <t xml:space="preserve">El Salvador</t>
  </si>
  <si>
    <t xml:space="preserve">Simplicity</t>
  </si>
  <si>
    <t xml:space="preserve">BOS</t>
  </si>
  <si>
    <t xml:space="preserve">General Edward Lawrence Logan International Airport</t>
  </si>
  <si>
    <t xml:space="preserve">Equatorial Guinea</t>
  </si>
  <si>
    <t xml:space="preserve">Skyserv</t>
  </si>
  <si>
    <t xml:space="preserve">BRE</t>
  </si>
  <si>
    <t xml:space="preserve">Bremen Airport</t>
  </si>
  <si>
    <t xml:space="preserve">Germany</t>
  </si>
  <si>
    <t xml:space="preserve">Eritrea</t>
  </si>
  <si>
    <t xml:space="preserve">SkyWest Airlines</t>
  </si>
  <si>
    <t xml:space="preserve">BRI</t>
  </si>
  <si>
    <t xml:space="preserve">Bari Karol Wojtyła Airport</t>
  </si>
  <si>
    <t xml:space="preserve">Estonia</t>
  </si>
  <si>
    <t xml:space="preserve">Swissport</t>
  </si>
  <si>
    <t xml:space="preserve">BRS</t>
  </si>
  <si>
    <t xml:space="preserve">Bristol Airport</t>
  </si>
  <si>
    <t xml:space="preserve">Taiwan Airport Service Co., Ltd.</t>
  </si>
  <si>
    <t xml:space="preserve">BRU</t>
  </si>
  <si>
    <t xml:space="preserve">Brussels Airport</t>
  </si>
  <si>
    <t xml:space="preserve">Falkland Islands (Malvinas)</t>
  </si>
  <si>
    <t xml:space="preserve">Turkish Ground Services</t>
  </si>
  <si>
    <t xml:space="preserve">BSB</t>
  </si>
  <si>
    <t xml:space="preserve">Presidente Juscelino Kubistschek International Airport</t>
  </si>
  <si>
    <t xml:space="preserve">Faroe Islands</t>
  </si>
  <si>
    <t xml:space="preserve">United Airlines</t>
  </si>
  <si>
    <t xml:space="preserve">BSL</t>
  </si>
  <si>
    <t xml:space="preserve">EuroAirport Basel-Mulhouse-Freiburg Airport</t>
  </si>
  <si>
    <t xml:space="preserve">Fiji</t>
  </si>
  <si>
    <t xml:space="preserve">Universal Aviation</t>
  </si>
  <si>
    <t xml:space="preserve">BSR</t>
  </si>
  <si>
    <t xml:space="preserve">Basrah International Airport</t>
  </si>
  <si>
    <t xml:space="preserve">Finland</t>
  </si>
  <si>
    <t xml:space="preserve">Welcome Airport Services</t>
  </si>
  <si>
    <t xml:space="preserve">BTR</t>
  </si>
  <si>
    <t xml:space="preserve">Baton Rouge Metropolitan, Ryan Field</t>
  </si>
  <si>
    <t xml:space="preserve">BTS</t>
  </si>
  <si>
    <t xml:space="preserve">M. R. Štefánik Airport</t>
  </si>
  <si>
    <t xml:space="preserve">Slovakia</t>
  </si>
  <si>
    <t xml:space="preserve">French Guiana</t>
  </si>
  <si>
    <t xml:space="preserve">BUD</t>
  </si>
  <si>
    <t xml:space="preserve">Budapest Ferenc Liszt International Airport</t>
  </si>
  <si>
    <t xml:space="preserve">Hungary</t>
  </si>
  <si>
    <t xml:space="preserve">French Polynesia</t>
  </si>
  <si>
    <t xml:space="preserve">BUF</t>
  </si>
  <si>
    <t xml:space="preserve">Buffalo Niagara International Airport</t>
  </si>
  <si>
    <t xml:space="preserve">French Southern Territories</t>
  </si>
  <si>
    <t xml:space="preserve">BWI</t>
  </si>
  <si>
    <t xml:space="preserve">Baltimore/Washington International Thurgood Marshall Airport</t>
  </si>
  <si>
    <t xml:space="preserve">Gabon</t>
  </si>
  <si>
    <t xml:space="preserve">BWN</t>
  </si>
  <si>
    <t xml:space="preserve">Brunei International Airport</t>
  </si>
  <si>
    <t xml:space="preserve">Gambia</t>
  </si>
  <si>
    <t xml:space="preserve">BZE</t>
  </si>
  <si>
    <t xml:space="preserve">Philip S. W. Goldson International Airport</t>
  </si>
  <si>
    <t xml:space="preserve">Georgia</t>
  </si>
  <si>
    <t xml:space="preserve">BZZ</t>
  </si>
  <si>
    <t xml:space="preserve">RAF Brize Norton</t>
  </si>
  <si>
    <t xml:space="preserve">CAE</t>
  </si>
  <si>
    <t xml:space="preserve">Columbia Metropolitan Airport</t>
  </si>
  <si>
    <t xml:space="preserve">CAG</t>
  </si>
  <si>
    <t xml:space="preserve">Cagliari Elmas Airport</t>
  </si>
  <si>
    <t xml:space="preserve">Gibraltar</t>
  </si>
  <si>
    <t xml:space="preserve">CAI</t>
  </si>
  <si>
    <t xml:space="preserve">Cairo International Airport</t>
  </si>
  <si>
    <t xml:space="preserve">CAN</t>
  </si>
  <si>
    <t xml:space="preserve">Guangzhou Baiyun International Airport</t>
  </si>
  <si>
    <t xml:space="preserve">Greenland</t>
  </si>
  <si>
    <t xml:space="preserve">CBM</t>
  </si>
  <si>
    <t xml:space="preserve">Columbus Air Force Base</t>
  </si>
  <si>
    <t xml:space="preserve">Grenada</t>
  </si>
  <si>
    <t xml:space="preserve">CBR</t>
  </si>
  <si>
    <t xml:space="preserve">Canberra International Airport</t>
  </si>
  <si>
    <t xml:space="preserve">Guadeloupe</t>
  </si>
  <si>
    <t xml:space="preserve">CCJ</t>
  </si>
  <si>
    <t xml:space="preserve">Calicut International Airport</t>
  </si>
  <si>
    <t xml:space="preserve">Guam</t>
  </si>
  <si>
    <t xml:space="preserve">CCS</t>
  </si>
  <si>
    <t xml:space="preserve">Simón Bolívar International Airport</t>
  </si>
  <si>
    <t xml:space="preserve">Guatemala</t>
  </si>
  <si>
    <t xml:space="preserve">CCU</t>
  </si>
  <si>
    <t xml:space="preserve">Netaji Subhash Chandra Bose International Airport</t>
  </si>
  <si>
    <t xml:space="preserve">Guernsey</t>
  </si>
  <si>
    <t xml:space="preserve">CDG</t>
  </si>
  <si>
    <t xml:space="preserve">Charles de Gaulle International Airport</t>
  </si>
  <si>
    <t xml:space="preserve">Guinea</t>
  </si>
  <si>
    <t xml:space="preserve">CEB</t>
  </si>
  <si>
    <t xml:space="preserve">Mactan Cebu International Airport</t>
  </si>
  <si>
    <t xml:space="preserve">Philippines</t>
  </si>
  <si>
    <t xml:space="preserve">Guinea-Bissau</t>
  </si>
  <si>
    <t xml:space="preserve">CGH</t>
  </si>
  <si>
    <t xml:space="preserve">Congonhas Airport</t>
  </si>
  <si>
    <t xml:space="preserve">Guyana</t>
  </si>
  <si>
    <t xml:space="preserve">CGK</t>
  </si>
  <si>
    <t xml:space="preserve">Soekarno-Hatta International Airport</t>
  </si>
  <si>
    <t xml:space="preserve">Indonesia</t>
  </si>
  <si>
    <t xml:space="preserve">Haiti</t>
  </si>
  <si>
    <t xml:space="preserve">CGN</t>
  </si>
  <si>
    <t xml:space="preserve">Cologne Bonn Airport</t>
  </si>
  <si>
    <t xml:space="preserve">Heard and Mcdonald Islands</t>
  </si>
  <si>
    <t xml:space="preserve">CGO</t>
  </si>
  <si>
    <t xml:space="preserve">Zhengzhou Xinzheng International Airport</t>
  </si>
  <si>
    <t xml:space="preserve">Holy See (Vatican City State)</t>
  </si>
  <si>
    <t xml:space="preserve">CGY</t>
  </si>
  <si>
    <t xml:space="preserve">Laguindingan Airport</t>
  </si>
  <si>
    <t xml:space="preserve">Honduras</t>
  </si>
  <si>
    <t xml:space="preserve">CHA</t>
  </si>
  <si>
    <t xml:space="preserve">Lovell Field</t>
  </si>
  <si>
    <t xml:space="preserve">CHC</t>
  </si>
  <si>
    <t xml:space="preserve">Christchurch International Airport</t>
  </si>
  <si>
    <t xml:space="preserve">Iceland</t>
  </si>
  <si>
    <t xml:space="preserve">CHS</t>
  </si>
  <si>
    <t xml:space="preserve">Charleston Air Force Base-International Airport</t>
  </si>
  <si>
    <t xml:space="preserve">CIA</t>
  </si>
  <si>
    <t xml:space="preserve">Ciampino–G. B. Pastine International Airport</t>
  </si>
  <si>
    <t xml:space="preserve">CID</t>
  </si>
  <si>
    <t xml:space="preserve">The Eastern Iowa Airport</t>
  </si>
  <si>
    <t xml:space="preserve">Iran, Islamic Republic of</t>
  </si>
  <si>
    <t xml:space="preserve">CJJ</t>
  </si>
  <si>
    <t xml:space="preserve">Cheongju International Airport/Cheongju Air Base (K-59/G-513)</t>
  </si>
  <si>
    <t xml:space="preserve">Korea (South)</t>
  </si>
  <si>
    <t xml:space="preserve">CJU</t>
  </si>
  <si>
    <t xml:space="preserve">Jeju International Airport</t>
  </si>
  <si>
    <t xml:space="preserve">Ireland</t>
  </si>
  <si>
    <t xml:space="preserve">CKG</t>
  </si>
  <si>
    <t xml:space="preserve">Chongqing Jiangbei International Airport</t>
  </si>
  <si>
    <t xml:space="preserve">Isle of Man</t>
  </si>
  <si>
    <t xml:space="preserve">CKL</t>
  </si>
  <si>
    <t xml:space="preserve">Chkalovskiy Airport</t>
  </si>
  <si>
    <t xml:space="preserve">Israel</t>
  </si>
  <si>
    <t xml:space="preserve">CLE</t>
  </si>
  <si>
    <t xml:space="preserve">Cleveland Hopkins International Airport</t>
  </si>
  <si>
    <t xml:space="preserve">CLT</t>
  </si>
  <si>
    <t xml:space="preserve">Charlotte Douglas International Airport</t>
  </si>
  <si>
    <t xml:space="preserve">Jamaica</t>
  </si>
  <si>
    <t xml:space="preserve">CMB</t>
  </si>
  <si>
    <t xml:space="preserve">Bandaranaike International Colombo Airport</t>
  </si>
  <si>
    <t xml:space="preserve">Sri Lanka</t>
  </si>
  <si>
    <t xml:space="preserve">Japan</t>
  </si>
  <si>
    <t xml:space="preserve">CMH</t>
  </si>
  <si>
    <t xml:space="preserve">Port Columbus International Airport</t>
  </si>
  <si>
    <t xml:space="preserve">Jersey</t>
  </si>
  <si>
    <t xml:space="preserve">CMN</t>
  </si>
  <si>
    <t xml:space="preserve">Mohammed V International Airport</t>
  </si>
  <si>
    <t xml:space="preserve">Morocco</t>
  </si>
  <si>
    <t xml:space="preserve">CNF</t>
  </si>
  <si>
    <t xml:space="preserve">Tancredo Neves International Airport</t>
  </si>
  <si>
    <t xml:space="preserve">CNX</t>
  </si>
  <si>
    <t xml:space="preserve">Chiang Mai International Airport</t>
  </si>
  <si>
    <t xml:space="preserve">Kenya</t>
  </si>
  <si>
    <t xml:space="preserve">COK</t>
  </si>
  <si>
    <t xml:space="preserve">Cochin International Airport</t>
  </si>
  <si>
    <t xml:space="preserve">Kiribati</t>
  </si>
  <si>
    <t xml:space="preserve">COS</t>
  </si>
  <si>
    <t xml:space="preserve">City of Colorado Springs Municipal Airport</t>
  </si>
  <si>
    <t xml:space="preserve">Korea (North)</t>
  </si>
  <si>
    <t xml:space="preserve">CPH</t>
  </si>
  <si>
    <t xml:space="preserve">Copenhagen Kastrup Airport</t>
  </si>
  <si>
    <t xml:space="preserve">Casper-Natrona County International Airport</t>
  </si>
  <si>
    <t xml:space="preserve">Kuwait</t>
  </si>
  <si>
    <t xml:space="preserve">CPT</t>
  </si>
  <si>
    <t xml:space="preserve">Cape Town International Airport</t>
  </si>
  <si>
    <t xml:space="preserve">South Africa</t>
  </si>
  <si>
    <t xml:space="preserve">Kyrgyzstan</t>
  </si>
  <si>
    <t xml:space="preserve">CRK</t>
  </si>
  <si>
    <t xml:space="preserve">Clark International Airport</t>
  </si>
  <si>
    <t xml:space="preserve">Lao PDR</t>
  </si>
  <si>
    <t xml:space="preserve">CRL</t>
  </si>
  <si>
    <t xml:space="preserve">Brussels South Charleroi Airport</t>
  </si>
  <si>
    <t xml:space="preserve">Latvia</t>
  </si>
  <si>
    <t xml:space="preserve">CRP</t>
  </si>
  <si>
    <t xml:space="preserve">Corpus Christi International Airport</t>
  </si>
  <si>
    <t xml:space="preserve">CRW</t>
  </si>
  <si>
    <t xml:space="preserve">Yeager Airport</t>
  </si>
  <si>
    <t xml:space="preserve">Lesotho</t>
  </si>
  <si>
    <t xml:space="preserve">CSX</t>
  </si>
  <si>
    <t xml:space="preserve">Changsha Huanghua International Airport</t>
  </si>
  <si>
    <t xml:space="preserve">Liberia</t>
  </si>
  <si>
    <t xml:space="preserve">CTA</t>
  </si>
  <si>
    <t xml:space="preserve">Catania-Fontanarossa Airport</t>
  </si>
  <si>
    <t xml:space="preserve">Libya</t>
  </si>
  <si>
    <t xml:space="preserve">CTS</t>
  </si>
  <si>
    <t xml:space="preserve">New Chitose Airport</t>
  </si>
  <si>
    <t xml:space="preserve">Liechtenstein</t>
  </si>
  <si>
    <t xml:space="preserve">CTU</t>
  </si>
  <si>
    <t xml:space="preserve">Chengdu Shuangliu International Airport</t>
  </si>
  <si>
    <t xml:space="preserve">Lithuania</t>
  </si>
  <si>
    <t xml:space="preserve">CUN</t>
  </si>
  <si>
    <t xml:space="preserve">Cancún International Airport</t>
  </si>
  <si>
    <t xml:space="preserve">Luxembourg</t>
  </si>
  <si>
    <t xml:space="preserve">CUZ</t>
  </si>
  <si>
    <t xml:space="preserve">Alejandro Velasco Astete International Airport</t>
  </si>
  <si>
    <t xml:space="preserve">Peru</t>
  </si>
  <si>
    <t xml:space="preserve">Macedonia, Republic of</t>
  </si>
  <si>
    <t xml:space="preserve">CVG</t>
  </si>
  <si>
    <t xml:space="preserve">Cincinnati Northern Kentucky International Airport</t>
  </si>
  <si>
    <t xml:space="preserve">Madagascar</t>
  </si>
  <si>
    <t xml:space="preserve">CVS</t>
  </si>
  <si>
    <t xml:space="preserve">Cannon Air Force Base</t>
  </si>
  <si>
    <t xml:space="preserve">Malawi</t>
  </si>
  <si>
    <t xml:space="preserve">CWB</t>
  </si>
  <si>
    <t xml:space="preserve">Afonso Pena Airport</t>
  </si>
  <si>
    <t xml:space="preserve">Malaysia</t>
  </si>
  <si>
    <t xml:space="preserve">CWL</t>
  </si>
  <si>
    <t xml:space="preserve">Cardiff International Airport</t>
  </si>
  <si>
    <t xml:space="preserve">Maldives</t>
  </si>
  <si>
    <t xml:space="preserve">DAB</t>
  </si>
  <si>
    <t xml:space="preserve">Daytona Beach International Airport</t>
  </si>
  <si>
    <t xml:space="preserve">Mali</t>
  </si>
  <si>
    <t xml:space="preserve">DAD</t>
  </si>
  <si>
    <t xml:space="preserve">Da Nang International Airport</t>
  </si>
  <si>
    <t xml:space="preserve">Viet Nam</t>
  </si>
  <si>
    <t xml:space="preserve">Malta</t>
  </si>
  <si>
    <t xml:space="preserve">DAL</t>
  </si>
  <si>
    <t xml:space="preserve">Dallas Love Field</t>
  </si>
  <si>
    <t xml:space="preserve">Marshall Islands</t>
  </si>
  <si>
    <t xml:space="preserve">DAM</t>
  </si>
  <si>
    <t xml:space="preserve">Damascus International Airport</t>
  </si>
  <si>
    <t xml:space="preserve">Martinique</t>
  </si>
  <si>
    <t xml:space="preserve">DAR</t>
  </si>
  <si>
    <t xml:space="preserve">Julius Nyerere International Airport</t>
  </si>
  <si>
    <t xml:space="preserve">Tanzania, United Republic of</t>
  </si>
  <si>
    <t xml:space="preserve">Mauritania</t>
  </si>
  <si>
    <t xml:space="preserve">DAY</t>
  </si>
  <si>
    <t xml:space="preserve">James M Cox Dayton International Airport</t>
  </si>
  <si>
    <t xml:space="preserve">Mauritius</t>
  </si>
  <si>
    <t xml:space="preserve">DBQ</t>
  </si>
  <si>
    <t xml:space="preserve">Dubuque Regional Airport</t>
  </si>
  <si>
    <t xml:space="preserve">Mayotte</t>
  </si>
  <si>
    <t xml:space="preserve">DCA</t>
  </si>
  <si>
    <t xml:space="preserve">Ronald Reagan Washington National Airport</t>
  </si>
  <si>
    <t xml:space="preserve">DEL</t>
  </si>
  <si>
    <t xml:space="preserve">Indira Gandhi International Airport</t>
  </si>
  <si>
    <t xml:space="preserve">Micronesia, Federated States of</t>
  </si>
  <si>
    <t xml:space="preserve">DEN</t>
  </si>
  <si>
    <t xml:space="preserve">Denver International Airport</t>
  </si>
  <si>
    <t xml:space="preserve">Moldova</t>
  </si>
  <si>
    <t xml:space="preserve">DFW</t>
  </si>
  <si>
    <t xml:space="preserve">Dallas Fort Worth International Airport</t>
  </si>
  <si>
    <t xml:space="preserve">Monaco</t>
  </si>
  <si>
    <t xml:space="preserve">DHA</t>
  </si>
  <si>
    <t xml:space="preserve">King Abdulaziz Air Base</t>
  </si>
  <si>
    <t xml:space="preserve">Saudi Arabia</t>
  </si>
  <si>
    <t xml:space="preserve">Mongolia</t>
  </si>
  <si>
    <t xml:space="preserve">DKR</t>
  </si>
  <si>
    <t xml:space="preserve">Léopold Sédar Senghor International Airport</t>
  </si>
  <si>
    <t xml:space="preserve">Senegal</t>
  </si>
  <si>
    <t xml:space="preserve">Montenegro</t>
  </si>
  <si>
    <t xml:space="preserve">DLC</t>
  </si>
  <si>
    <t xml:space="preserve">Zhoushuizi Airport</t>
  </si>
  <si>
    <t xml:space="preserve">Montserrat</t>
  </si>
  <si>
    <t xml:space="preserve">DLF</t>
  </si>
  <si>
    <t xml:space="preserve">Laughlin Air Force Base</t>
  </si>
  <si>
    <t xml:space="preserve">DLH</t>
  </si>
  <si>
    <t xml:space="preserve">Duluth International Airport</t>
  </si>
  <si>
    <t xml:space="preserve">Mozambique</t>
  </si>
  <si>
    <t xml:space="preserve">DLM</t>
  </si>
  <si>
    <t xml:space="preserve">Dalaman International Airport</t>
  </si>
  <si>
    <t xml:space="preserve">Myanmar</t>
  </si>
  <si>
    <t xml:space="preserve">DME</t>
  </si>
  <si>
    <t xml:space="preserve">Domodedovo International Airport</t>
  </si>
  <si>
    <t xml:space="preserve">Namibia</t>
  </si>
  <si>
    <t xml:space="preserve">DMK</t>
  </si>
  <si>
    <t xml:space="preserve">Don Mueang International Airport</t>
  </si>
  <si>
    <t xml:space="preserve">Nauru</t>
  </si>
  <si>
    <t xml:space="preserve">DMM</t>
  </si>
  <si>
    <t xml:space="preserve">King Fahd International Airport</t>
  </si>
  <si>
    <t xml:space="preserve">Nepal</t>
  </si>
  <si>
    <t xml:space="preserve">Kadena Air Base</t>
  </si>
  <si>
    <t xml:space="preserve">DOH</t>
  </si>
  <si>
    <t xml:space="preserve">Hamad International Airport</t>
  </si>
  <si>
    <t xml:space="preserve">Qatar</t>
  </si>
  <si>
    <t xml:space="preserve">Netherlands Antilles</t>
  </si>
  <si>
    <t xml:space="preserve">DOK</t>
  </si>
  <si>
    <t xml:space="preserve">Donetsk International Airport</t>
  </si>
  <si>
    <t xml:space="preserve">Ukraine</t>
  </si>
  <si>
    <t xml:space="preserve">New Caledonia</t>
  </si>
  <si>
    <t xml:space="preserve">DOV</t>
  </si>
  <si>
    <t xml:space="preserve">Dover Air Force Base</t>
  </si>
  <si>
    <t xml:space="preserve">DPS</t>
  </si>
  <si>
    <t xml:space="preserve">Ngurah Rai (Bali) International Airport</t>
  </si>
  <si>
    <t xml:space="preserve">Nicaragua</t>
  </si>
  <si>
    <t xml:space="preserve">DRS</t>
  </si>
  <si>
    <t xml:space="preserve">Dresden Airport</t>
  </si>
  <si>
    <t xml:space="preserve">Niger</t>
  </si>
  <si>
    <t xml:space="preserve">DSA</t>
  </si>
  <si>
    <t xml:space="preserve">Robin Hood Doncaster Sheffield Airport</t>
  </si>
  <si>
    <t xml:space="preserve">DSM</t>
  </si>
  <si>
    <t xml:space="preserve">Des Moines International Airport</t>
  </si>
  <si>
    <t xml:space="preserve">Niue</t>
  </si>
  <si>
    <t xml:space="preserve">DSS</t>
  </si>
  <si>
    <t xml:space="preserve">Diass-Thies Blaise Diagne International Airport</t>
  </si>
  <si>
    <t xml:space="preserve">Norfolk Island</t>
  </si>
  <si>
    <t xml:space="preserve">DTM</t>
  </si>
  <si>
    <t xml:space="preserve">Dortmund Airport</t>
  </si>
  <si>
    <t xml:space="preserve">Northern Mariana Islands</t>
  </si>
  <si>
    <t xml:space="preserve">DTW</t>
  </si>
  <si>
    <t xml:space="preserve">Detroit Metropolitan Wayne County Airport</t>
  </si>
  <si>
    <t xml:space="preserve">DUB</t>
  </si>
  <si>
    <t xml:space="preserve">Dublin Airport</t>
  </si>
  <si>
    <t xml:space="preserve">Oman</t>
  </si>
  <si>
    <t xml:space="preserve">DUR</t>
  </si>
  <si>
    <t xml:space="preserve">King Shaka International Airport</t>
  </si>
  <si>
    <t xml:space="preserve">Pakistan</t>
  </si>
  <si>
    <t xml:space="preserve">DUS</t>
  </si>
  <si>
    <t xml:space="preserve">Düsseldorf Airport</t>
  </si>
  <si>
    <t xml:space="preserve">Palau</t>
  </si>
  <si>
    <t xml:space="preserve">DVO</t>
  </si>
  <si>
    <t xml:space="preserve">Francisco Bangoy International Airport</t>
  </si>
  <si>
    <t xml:space="preserve">Palestinian Territory</t>
  </si>
  <si>
    <t xml:space="preserve">DWC</t>
  </si>
  <si>
    <t xml:space="preserve">Al Maktoum International Airport</t>
  </si>
  <si>
    <t xml:space="preserve">Panama</t>
  </si>
  <si>
    <t xml:space="preserve">DXB</t>
  </si>
  <si>
    <t xml:space="preserve">Dubai International Airport</t>
  </si>
  <si>
    <t xml:space="preserve">Papua New Guinea</t>
  </si>
  <si>
    <t xml:space="preserve">DYS</t>
  </si>
  <si>
    <t xml:space="preserve">Dyess Air Force Base</t>
  </si>
  <si>
    <t xml:space="preserve">Paraguay</t>
  </si>
  <si>
    <t xml:space="preserve">EDI</t>
  </si>
  <si>
    <t xml:space="preserve">Edinburgh Airport</t>
  </si>
  <si>
    <t xml:space="preserve">EDW</t>
  </si>
  <si>
    <t xml:space="preserve">Edwards Air Force Base</t>
  </si>
  <si>
    <t xml:space="preserve">EIN</t>
  </si>
  <si>
    <t xml:space="preserve">Eindhoven Airport</t>
  </si>
  <si>
    <t xml:space="preserve">Pitcairn</t>
  </si>
  <si>
    <t xml:space="preserve">EMA</t>
  </si>
  <si>
    <t xml:space="preserve">East Midlands Airport</t>
  </si>
  <si>
    <t xml:space="preserve">Poland</t>
  </si>
  <si>
    <t xml:space="preserve">END</t>
  </si>
  <si>
    <t xml:space="preserve">Vance Air Force Base</t>
  </si>
  <si>
    <t xml:space="preserve">Portugal</t>
  </si>
  <si>
    <t xml:space="preserve">ERI</t>
  </si>
  <si>
    <t xml:space="preserve">Erie International Tom Ridge Field</t>
  </si>
  <si>
    <t xml:space="preserve">Puerto Rico</t>
  </si>
  <si>
    <t xml:space="preserve">ERZ</t>
  </si>
  <si>
    <t xml:space="preserve">Erzurum International Airport</t>
  </si>
  <si>
    <t xml:space="preserve">ESB</t>
  </si>
  <si>
    <t xml:space="preserve">Esenboğa International Airport</t>
  </si>
  <si>
    <t xml:space="preserve">Réunion</t>
  </si>
  <si>
    <t xml:space="preserve">EVN</t>
  </si>
  <si>
    <t xml:space="preserve">Zvartnots International Airport</t>
  </si>
  <si>
    <t xml:space="preserve">Romania</t>
  </si>
  <si>
    <t xml:space="preserve">EWR</t>
  </si>
  <si>
    <t xml:space="preserve">Newark Liberty International Airport</t>
  </si>
  <si>
    <t xml:space="preserve">EXT</t>
  </si>
  <si>
    <t xml:space="preserve">Exeter International Airport</t>
  </si>
  <si>
    <t xml:space="preserve">Rwanda</t>
  </si>
  <si>
    <t xml:space="preserve">EZE</t>
  </si>
  <si>
    <t xml:space="preserve">Ministro Pistarini International Airport</t>
  </si>
  <si>
    <t xml:space="preserve">Saint-Barthélemy</t>
  </si>
  <si>
    <t xml:space="preserve">FAI</t>
  </si>
  <si>
    <t xml:space="preserve">Fairbanks International Airport</t>
  </si>
  <si>
    <t xml:space="preserve">Saint Helena</t>
  </si>
  <si>
    <t xml:space="preserve">FAO</t>
  </si>
  <si>
    <t xml:space="preserve">Faro Airport</t>
  </si>
  <si>
    <t xml:space="preserve">Saint Kitts and Nevis</t>
  </si>
  <si>
    <t xml:space="preserve">FCO</t>
  </si>
  <si>
    <t xml:space="preserve">Leonardo da Vinci–Fiumicino Airport</t>
  </si>
  <si>
    <t xml:space="preserve">Saint Lucia</t>
  </si>
  <si>
    <t xml:space="preserve">FFD</t>
  </si>
  <si>
    <t xml:space="preserve">RAF Fairford</t>
  </si>
  <si>
    <t xml:space="preserve">Saint-Martin (French part)</t>
  </si>
  <si>
    <t xml:space="preserve">FFO</t>
  </si>
  <si>
    <t xml:space="preserve">Wright-Patterson Air Force Base</t>
  </si>
  <si>
    <t xml:space="preserve">Saint Pierre and Miquelon</t>
  </si>
  <si>
    <t xml:space="preserve">FKB</t>
  </si>
  <si>
    <t xml:space="preserve">Karlsruhe Baden-Baden Airport</t>
  </si>
  <si>
    <t xml:space="preserve">Saint Vincent and Grenadines</t>
  </si>
  <si>
    <t xml:space="preserve">FLL</t>
  </si>
  <si>
    <t xml:space="preserve">Fort Lauderdale Hollywood International Airport</t>
  </si>
  <si>
    <t xml:space="preserve">Samoa</t>
  </si>
  <si>
    <t xml:space="preserve">FLN</t>
  </si>
  <si>
    <t xml:space="preserve">Hercílio Luz International Airport</t>
  </si>
  <si>
    <t xml:space="preserve">San Marino</t>
  </si>
  <si>
    <t xml:space="preserve">FMO</t>
  </si>
  <si>
    <t xml:space="preserve">Münster Osnabrück Airport</t>
  </si>
  <si>
    <t xml:space="preserve">Sao Tome and Principe</t>
  </si>
  <si>
    <t xml:space="preserve">FOC</t>
  </si>
  <si>
    <t xml:space="preserve">Fuzhou Changle International Airport</t>
  </si>
  <si>
    <t xml:space="preserve">FRA</t>
  </si>
  <si>
    <t xml:space="preserve">Frankfurt am Main Airport</t>
  </si>
  <si>
    <t xml:space="preserve">FRU</t>
  </si>
  <si>
    <t xml:space="preserve">Manas International Airport</t>
  </si>
  <si>
    <t xml:space="preserve">FSM</t>
  </si>
  <si>
    <t xml:space="preserve">Fort Smith Regional Airport</t>
  </si>
  <si>
    <t xml:space="preserve">Seychelles</t>
  </si>
  <si>
    <t xml:space="preserve">FSZ</t>
  </si>
  <si>
    <t xml:space="preserve">Mt. Fuji Shizuoka Airport</t>
  </si>
  <si>
    <t xml:space="preserve">Sierra Leone</t>
  </si>
  <si>
    <t xml:space="preserve">FTW</t>
  </si>
  <si>
    <t xml:space="preserve">Fort Worth Meacham International Airport</t>
  </si>
  <si>
    <t xml:space="preserve">Singapore</t>
  </si>
  <si>
    <t xml:space="preserve">FUK</t>
  </si>
  <si>
    <t xml:space="preserve">Fukuoka Airport</t>
  </si>
  <si>
    <t xml:space="preserve">FWA</t>
  </si>
  <si>
    <t xml:space="preserve">Fort Wayne International Airport</t>
  </si>
  <si>
    <t xml:space="preserve">Slovenia</t>
  </si>
  <si>
    <t xml:space="preserve">GCM</t>
  </si>
  <si>
    <t xml:space="preserve">Owen Roberts International Airport</t>
  </si>
  <si>
    <t xml:space="preserve">Solomon Islands</t>
  </si>
  <si>
    <t xml:space="preserve">GDL</t>
  </si>
  <si>
    <t xml:space="preserve">Don Miguel Hidalgo Y Costilla International Airport</t>
  </si>
  <si>
    <t xml:space="preserve">Somalia</t>
  </si>
  <si>
    <t xml:space="preserve">GDN</t>
  </si>
  <si>
    <t xml:space="preserve">Gdańsk Lech Wałęsa Airport</t>
  </si>
  <si>
    <t xml:space="preserve">GEG</t>
  </si>
  <si>
    <t xml:space="preserve">Spokane International Airport</t>
  </si>
  <si>
    <t xml:space="preserve">South Georgia and the South Sandwich Islands</t>
  </si>
  <si>
    <t xml:space="preserve">GIG</t>
  </si>
  <si>
    <t xml:space="preserve">Rio Galeão – Tom Jobim International Airport</t>
  </si>
  <si>
    <t xml:space="preserve">South Sudan</t>
  </si>
  <si>
    <t xml:space="preserve">GLA</t>
  </si>
  <si>
    <t xml:space="preserve">Glasgow International Airport</t>
  </si>
  <si>
    <t xml:space="preserve">GMP</t>
  </si>
  <si>
    <t xml:space="preserve">Gimpo International Airport</t>
  </si>
  <si>
    <t xml:space="preserve">GOA</t>
  </si>
  <si>
    <t xml:space="preserve">Genoa Cristoforo Colombo Airport</t>
  </si>
  <si>
    <t xml:space="preserve">Sudan</t>
  </si>
  <si>
    <t xml:space="preserve">GOI</t>
  </si>
  <si>
    <t xml:space="preserve">Dabolim Airport</t>
  </si>
  <si>
    <t xml:space="preserve">Suriname</t>
  </si>
  <si>
    <t xml:space="preserve">GOT</t>
  </si>
  <si>
    <t xml:space="preserve">Gothenburg-Landvetter Airport</t>
  </si>
  <si>
    <t xml:space="preserve">Svalbard and Jan Mayen Islands</t>
  </si>
  <si>
    <t xml:space="preserve">GPT</t>
  </si>
  <si>
    <t xml:space="preserve">Gulfport Biloxi International Airport</t>
  </si>
  <si>
    <t xml:space="preserve">Swaziland</t>
  </si>
  <si>
    <t xml:space="preserve">GRB</t>
  </si>
  <si>
    <t xml:space="preserve">Austin Straubel International Airport</t>
  </si>
  <si>
    <t xml:space="preserve">GRJ</t>
  </si>
  <si>
    <t xml:space="preserve">George Airport</t>
  </si>
  <si>
    <t xml:space="preserve">Switzerland</t>
  </si>
  <si>
    <t xml:space="preserve">GRU</t>
  </si>
  <si>
    <t xml:space="preserve">Guarulhos - Governador André Franco Montoro International Airport</t>
  </si>
  <si>
    <t xml:space="preserve">GRV</t>
  </si>
  <si>
    <t xml:space="preserve">Grozny North Airport</t>
  </si>
  <si>
    <t xml:space="preserve">Taiwan, Republic of China</t>
  </si>
  <si>
    <t xml:space="preserve">GSB</t>
  </si>
  <si>
    <t xml:space="preserve">Seymour Johnson Air Force Base</t>
  </si>
  <si>
    <t xml:space="preserve">Tajikistan</t>
  </si>
  <si>
    <t xml:space="preserve">GSO</t>
  </si>
  <si>
    <t xml:space="preserve">Piedmont Triad International Airport</t>
  </si>
  <si>
    <t xml:space="preserve">GSP</t>
  </si>
  <si>
    <t xml:space="preserve">Greenville Spartanburg International Airport</t>
  </si>
  <si>
    <t xml:space="preserve">GUM</t>
  </si>
  <si>
    <t xml:space="preserve">Antonio B. Won Pat International Airport</t>
  </si>
  <si>
    <t xml:space="preserve">Timor-Leste</t>
  </si>
  <si>
    <t xml:space="preserve">GUS</t>
  </si>
  <si>
    <t xml:space="preserve">Grissom Air Reserve Base</t>
  </si>
  <si>
    <t xml:space="preserve">Togo</t>
  </si>
  <si>
    <t xml:space="preserve">GVA</t>
  </si>
  <si>
    <t xml:space="preserve">Geneva Cointrin International Airport</t>
  </si>
  <si>
    <t xml:space="preserve">Tokelau</t>
  </si>
  <si>
    <t xml:space="preserve">GYD</t>
  </si>
  <si>
    <t xml:space="preserve">Heydar Aliyev International Airport</t>
  </si>
  <si>
    <t xml:space="preserve">Tonga</t>
  </si>
  <si>
    <t xml:space="preserve">GZT</t>
  </si>
  <si>
    <t xml:space="preserve">Gaziantep International Airport</t>
  </si>
  <si>
    <t xml:space="preserve">Trinidad and Tobago</t>
  </si>
  <si>
    <t xml:space="preserve">HAJ</t>
  </si>
  <si>
    <t xml:space="preserve">Hannover Airport</t>
  </si>
  <si>
    <t xml:space="preserve">Tunisia</t>
  </si>
  <si>
    <t xml:space="preserve">HAK</t>
  </si>
  <si>
    <t xml:space="preserve">Haikou Meilan International Airport</t>
  </si>
  <si>
    <t xml:space="preserve">HAM</t>
  </si>
  <si>
    <t xml:space="preserve">Hamburg Airport</t>
  </si>
  <si>
    <t xml:space="preserve">Turkmenistan</t>
  </si>
  <si>
    <t xml:space="preserve">HAN</t>
  </si>
  <si>
    <t xml:space="preserve">Noi Bai International Airport</t>
  </si>
  <si>
    <t xml:space="preserve">Turks and Caicos Islands</t>
  </si>
  <si>
    <t xml:space="preserve">HAV</t>
  </si>
  <si>
    <t xml:space="preserve">José Martí International Airport</t>
  </si>
  <si>
    <t xml:space="preserve">Tuvalu</t>
  </si>
  <si>
    <t xml:space="preserve">HEL</t>
  </si>
  <si>
    <t xml:space="preserve">Helsinki Vantaa Airport</t>
  </si>
  <si>
    <t xml:space="preserve">Uganda</t>
  </si>
  <si>
    <t xml:space="preserve">HER</t>
  </si>
  <si>
    <t xml:space="preserve">Heraklion International Nikos Kazantzakis Airport</t>
  </si>
  <si>
    <t xml:space="preserve">HET</t>
  </si>
  <si>
    <t xml:space="preserve">Baita International Airport</t>
  </si>
  <si>
    <t xml:space="preserve">HGH</t>
  </si>
  <si>
    <t xml:space="preserve">Hangzhou Xiaoshan International Airport</t>
  </si>
  <si>
    <t xml:space="preserve">HIB</t>
  </si>
  <si>
    <t xml:space="preserve">Range Regional Airport</t>
  </si>
  <si>
    <t xml:space="preserve">HKG</t>
  </si>
  <si>
    <t xml:space="preserve">Chek Lap Kok International Airport</t>
  </si>
  <si>
    <t xml:space="preserve">US Minor Outlying Islands</t>
  </si>
  <si>
    <t xml:space="preserve">HKT</t>
  </si>
  <si>
    <t xml:space="preserve">Phuket International Airport</t>
  </si>
  <si>
    <t xml:space="preserve">Uruguay</t>
  </si>
  <si>
    <t xml:space="preserve">HMN</t>
  </si>
  <si>
    <t xml:space="preserve">Holloman Air Force Base</t>
  </si>
  <si>
    <t xml:space="preserve">Uzbekistan</t>
  </si>
  <si>
    <t xml:space="preserve">HMO</t>
  </si>
  <si>
    <t xml:space="preserve">General Ignacio P. Garcia International Airport</t>
  </si>
  <si>
    <t xml:space="preserve">Vanuatu</t>
  </si>
  <si>
    <t xml:space="preserve">HND</t>
  </si>
  <si>
    <t xml:space="preserve">Tokyo Haneda International Airport</t>
  </si>
  <si>
    <t xml:space="preserve">HNL</t>
  </si>
  <si>
    <t xml:space="preserve">Daniel K Inouye International Airport</t>
  </si>
  <si>
    <t xml:space="preserve">HOU</t>
  </si>
  <si>
    <t xml:space="preserve">William P Hobby Airport</t>
  </si>
  <si>
    <t xml:space="preserve">Virgin Islands, US</t>
  </si>
  <si>
    <t xml:space="preserve">HRB</t>
  </si>
  <si>
    <t xml:space="preserve">Taiping Airport</t>
  </si>
  <si>
    <t xml:space="preserve">Wallis and Futuna Islands</t>
  </si>
  <si>
    <t xml:space="preserve">HRG</t>
  </si>
  <si>
    <t xml:space="preserve">Hurghada International Airport</t>
  </si>
  <si>
    <t xml:space="preserve">Western Sahara</t>
  </si>
  <si>
    <t xml:space="preserve">HRI</t>
  </si>
  <si>
    <t xml:space="preserve">Mattala Rajapaksa International Airport</t>
  </si>
  <si>
    <t xml:space="preserve">Yemen</t>
  </si>
  <si>
    <t xml:space="preserve">HRK</t>
  </si>
  <si>
    <t xml:space="preserve">Kharkiv International Airport</t>
  </si>
  <si>
    <t xml:space="preserve">Zambia</t>
  </si>
  <si>
    <t xml:space="preserve">HSV</t>
  </si>
  <si>
    <t xml:space="preserve">Huntsville International Carl T Jones Field</t>
  </si>
  <si>
    <t xml:space="preserve">Zimbabwe</t>
  </si>
  <si>
    <t xml:space="preserve">HTS</t>
  </si>
  <si>
    <t xml:space="preserve">Tri-State/Milton J. Ferguson Field</t>
  </si>
  <si>
    <t xml:space="preserve">HYD</t>
  </si>
  <si>
    <t xml:space="preserve">Rajiv Gandhi International Airport</t>
  </si>
  <si>
    <t xml:space="preserve">IAD</t>
  </si>
  <si>
    <t xml:space="preserve">Washington Dulles International Airport</t>
  </si>
  <si>
    <t xml:space="preserve">IAH</t>
  </si>
  <si>
    <t xml:space="preserve">George Bush Intercontinental Houston Airport</t>
  </si>
  <si>
    <t xml:space="preserve">ICN</t>
  </si>
  <si>
    <t xml:space="preserve">Incheon International Airport</t>
  </si>
  <si>
    <t xml:space="preserve">ICT</t>
  </si>
  <si>
    <t xml:space="preserve">Wichita Mid Continent Airport</t>
  </si>
  <si>
    <t xml:space="preserve">IKA</t>
  </si>
  <si>
    <t xml:space="preserve">Imam Khomeini International Airport</t>
  </si>
  <si>
    <t xml:space="preserve">IND</t>
  </si>
  <si>
    <t xml:space="preserve">Indianapolis International Airport</t>
  </si>
  <si>
    <t xml:space="preserve">ISB</t>
  </si>
  <si>
    <t xml:space="preserve">Benazir Bhutto International Airport</t>
  </si>
  <si>
    <t xml:space="preserve">ISE</t>
  </si>
  <si>
    <t xml:space="preserve">Süleyman Demirel International Airport</t>
  </si>
  <si>
    <t xml:space="preserve">IST</t>
  </si>
  <si>
    <t xml:space="preserve">Atatürk International Airport</t>
  </si>
  <si>
    <t xml:space="preserve">ITM</t>
  </si>
  <si>
    <t xml:space="preserve">Osaka International Airport</t>
  </si>
  <si>
    <t xml:space="preserve">JAN</t>
  </si>
  <si>
    <t xml:space="preserve">Jackson-Medgar Wiley Evers International Airport</t>
  </si>
  <si>
    <t xml:space="preserve">JAX</t>
  </si>
  <si>
    <t xml:space="preserve">Jacksonville International Airport</t>
  </si>
  <si>
    <t xml:space="preserve">JED</t>
  </si>
  <si>
    <t xml:space="preserve">King Abdulaziz International Airport</t>
  </si>
  <si>
    <t xml:space="preserve">JFK</t>
  </si>
  <si>
    <t xml:space="preserve">John F Kennedy International Airport</t>
  </si>
  <si>
    <t xml:space="preserve">JLN</t>
  </si>
  <si>
    <t xml:space="preserve">Joplin Regional Airport</t>
  </si>
  <si>
    <t xml:space="preserve">JNB</t>
  </si>
  <si>
    <t xml:space="preserve">OR Tambo International Airport</t>
  </si>
  <si>
    <t xml:space="preserve">JNJ</t>
  </si>
  <si>
    <t xml:space="preserve">Duqm Jaaluni Airport</t>
  </si>
  <si>
    <t xml:space="preserve">JUB</t>
  </si>
  <si>
    <t xml:space="preserve">Juba International Airport</t>
  </si>
  <si>
    <t xml:space="preserve">KBP</t>
  </si>
  <si>
    <t xml:space="preserve">Boryspil International Airport</t>
  </si>
  <si>
    <t xml:space="preserve">KEF</t>
  </si>
  <si>
    <t xml:space="preserve">Keflavik International Airport</t>
  </si>
  <si>
    <t xml:space="preserve">KGF</t>
  </si>
  <si>
    <t xml:space="preserve">Sary-Arka Airport</t>
  </si>
  <si>
    <t xml:space="preserve">KHH</t>
  </si>
  <si>
    <t xml:space="preserve">Kaohsiung International Airport</t>
  </si>
  <si>
    <t xml:space="preserve">KHV</t>
  </si>
  <si>
    <t xml:space="preserve">Khabarovsk-Novy Airport</t>
  </si>
  <si>
    <t xml:space="preserve">KIN</t>
  </si>
  <si>
    <t xml:space="preserve">Norman Manley International Airport</t>
  </si>
  <si>
    <t xml:space="preserve">KIX</t>
  </si>
  <si>
    <t xml:space="preserve">Kansai International Airport</t>
  </si>
  <si>
    <t xml:space="preserve">KJA</t>
  </si>
  <si>
    <t xml:space="preserve">Yemelyanovo Airport</t>
  </si>
  <si>
    <t xml:space="preserve">KMG</t>
  </si>
  <si>
    <t xml:space="preserve">Kunming Changshui International Airport</t>
  </si>
  <si>
    <t xml:space="preserve">KNH</t>
  </si>
  <si>
    <t xml:space="preserve">Kinmen Airport</t>
  </si>
  <si>
    <t xml:space="preserve">KNO</t>
  </si>
  <si>
    <t xml:space="preserve">Kualanamu International Airport</t>
  </si>
  <si>
    <t xml:space="preserve">KOJ</t>
  </si>
  <si>
    <t xml:space="preserve">Kagoshima Airport</t>
  </si>
  <si>
    <t xml:space="preserve">KRK</t>
  </si>
  <si>
    <t xml:space="preserve">John Paul II International Airport Kraków-Balice Airport</t>
  </si>
  <si>
    <t xml:space="preserve">KRT</t>
  </si>
  <si>
    <t xml:space="preserve">Khartoum International Airport</t>
  </si>
  <si>
    <t xml:space="preserve">KTW</t>
  </si>
  <si>
    <t xml:space="preserve">Katowice International Airport</t>
  </si>
  <si>
    <t xml:space="preserve">KUF</t>
  </si>
  <si>
    <t xml:space="preserve">Kurumoch International Airport</t>
  </si>
  <si>
    <t xml:space="preserve">KUL</t>
  </si>
  <si>
    <t xml:space="preserve">Kuala Lumpur International Airport</t>
  </si>
  <si>
    <t xml:space="preserve">KUV</t>
  </si>
  <si>
    <t xml:space="preserve">Kunsan Air Base</t>
  </si>
  <si>
    <t xml:space="preserve">KWE</t>
  </si>
  <si>
    <t xml:space="preserve">Longdongbao Airport</t>
  </si>
  <si>
    <t xml:space="preserve">KWI</t>
  </si>
  <si>
    <t xml:space="preserve">Kuwait International Airport</t>
  </si>
  <si>
    <t xml:space="preserve">KWL</t>
  </si>
  <si>
    <t xml:space="preserve">Guilin Liangjiang International Airport</t>
  </si>
  <si>
    <t xml:space="preserve">KZN</t>
  </si>
  <si>
    <t xml:space="preserve">Kazan International Airport</t>
  </si>
  <si>
    <t xml:space="preserve">LAS</t>
  </si>
  <si>
    <t xml:space="preserve">McCarran International Airport</t>
  </si>
  <si>
    <t xml:space="preserve">LAX</t>
  </si>
  <si>
    <t xml:space="preserve">Los Angeles International Airport</t>
  </si>
  <si>
    <t xml:space="preserve">LBA</t>
  </si>
  <si>
    <t xml:space="preserve">Leeds Bradford Airport</t>
  </si>
  <si>
    <t xml:space="preserve">LBB</t>
  </si>
  <si>
    <t xml:space="preserve">Lubbock Preston Smith International Airport</t>
  </si>
  <si>
    <t xml:space="preserve">LCA</t>
  </si>
  <si>
    <t xml:space="preserve">Larnaca International Airport</t>
  </si>
  <si>
    <t xml:space="preserve">LCK</t>
  </si>
  <si>
    <t xml:space="preserve">Rickenbacker International Airport</t>
  </si>
  <si>
    <t xml:space="preserve">LED</t>
  </si>
  <si>
    <t xml:space="preserve">Pulkovo Airport</t>
  </si>
  <si>
    <t xml:space="preserve">LEJ</t>
  </si>
  <si>
    <t xml:space="preserve">Leipzig/Halle Airport</t>
  </si>
  <si>
    <t xml:space="preserve">LEX</t>
  </si>
  <si>
    <t xml:space="preserve">Blue Grass Airport</t>
  </si>
  <si>
    <t xml:space="preserve">LFI</t>
  </si>
  <si>
    <t xml:space="preserve">Langley Air Force Base</t>
  </si>
  <si>
    <t xml:space="preserve">LFT</t>
  </si>
  <si>
    <t xml:space="preserve">Lafayette Regional Airport</t>
  </si>
  <si>
    <t xml:space="preserve">LGA</t>
  </si>
  <si>
    <t xml:space="preserve">La Guardia Airport</t>
  </si>
  <si>
    <t xml:space="preserve">LGG</t>
  </si>
  <si>
    <t xml:space="preserve">Liège Airport</t>
  </si>
  <si>
    <t xml:space="preserve">LGW</t>
  </si>
  <si>
    <t xml:space="preserve">London Gatwick Airport</t>
  </si>
  <si>
    <t xml:space="preserve">LHR</t>
  </si>
  <si>
    <t xml:space="preserve">London Heathrow Airport</t>
  </si>
  <si>
    <t xml:space="preserve">LIM</t>
  </si>
  <si>
    <t xml:space="preserve">Jorge Chávez International Airport</t>
  </si>
  <si>
    <t xml:space="preserve">LIN</t>
  </si>
  <si>
    <t xml:space="preserve">Milano Linate Airport</t>
  </si>
  <si>
    <t xml:space="preserve">LIS</t>
  </si>
  <si>
    <t xml:space="preserve">Lisbon Portela Airport</t>
  </si>
  <si>
    <t xml:space="preserve">LIT</t>
  </si>
  <si>
    <t xml:space="preserve">Bill &amp; Hillary Clinton National Airport/Adams Field</t>
  </si>
  <si>
    <t xml:space="preserve">LJU</t>
  </si>
  <si>
    <t xml:space="preserve">Ljubljana Jože Pučnik Airport</t>
  </si>
  <si>
    <t xml:space="preserve">LKZ</t>
  </si>
  <si>
    <t xml:space="preserve">RAF Lakenheath</t>
  </si>
  <si>
    <t xml:space="preserve">LLA</t>
  </si>
  <si>
    <t xml:space="preserve">Luleå Airport</t>
  </si>
  <si>
    <t xml:space="preserve">LOS</t>
  </si>
  <si>
    <t xml:space="preserve">Murtala Muhammed International Airport</t>
  </si>
  <si>
    <t xml:space="preserve">LPA</t>
  </si>
  <si>
    <t xml:space="preserve">Gran Canaria Airport</t>
  </si>
  <si>
    <t xml:space="preserve">LPL</t>
  </si>
  <si>
    <t xml:space="preserve">Liverpool John Lennon Airport</t>
  </si>
  <si>
    <t xml:space="preserve">LTK</t>
  </si>
  <si>
    <t xml:space="preserve">Bassel Al-Assad International Airport</t>
  </si>
  <si>
    <t xml:space="preserve">LTN</t>
  </si>
  <si>
    <t xml:space="preserve">London Luton Airport</t>
  </si>
  <si>
    <t xml:space="preserve">LTS</t>
  </si>
  <si>
    <t xml:space="preserve">Altus Air Force Base</t>
  </si>
  <si>
    <t xml:space="preserve">LTX</t>
  </si>
  <si>
    <t xml:space="preserve">Cotopaxi International Airport</t>
  </si>
  <si>
    <t xml:space="preserve">LUF</t>
  </si>
  <si>
    <t xml:space="preserve">Luke Air Force Base</t>
  </si>
  <si>
    <t xml:space="preserve">LUN</t>
  </si>
  <si>
    <t xml:space="preserve">Kenneth Kaunda International Airport Lusaka</t>
  </si>
  <si>
    <t xml:space="preserve">LUX</t>
  </si>
  <si>
    <t xml:space="preserve">Luxembourg-Findel International Airport</t>
  </si>
  <si>
    <t xml:space="preserve">LXR</t>
  </si>
  <si>
    <t xml:space="preserve">Luxor International Airport</t>
  </si>
  <si>
    <t xml:space="preserve">MAA</t>
  </si>
  <si>
    <t xml:space="preserve">Chennai International Airport</t>
  </si>
  <si>
    <t xml:space="preserve">MAD</t>
  </si>
  <si>
    <t xml:space="preserve">Adolfo Suárez Madrid–Barajas Airport</t>
  </si>
  <si>
    <t xml:space="preserve">MAN</t>
  </si>
  <si>
    <t xml:space="preserve">Manchester Airport</t>
  </si>
  <si>
    <t xml:space="preserve">MBA</t>
  </si>
  <si>
    <t xml:space="preserve">Mombasa Moi International Airport</t>
  </si>
  <si>
    <t xml:space="preserve">MBS</t>
  </si>
  <si>
    <t xml:space="preserve">MBS International Airport</t>
  </si>
  <si>
    <t xml:space="preserve">MCF</t>
  </si>
  <si>
    <t xml:space="preserve">Mac Dill Air Force Base</t>
  </si>
  <si>
    <t xml:space="preserve">MCI</t>
  </si>
  <si>
    <t xml:space="preserve">Kansas City International Airport</t>
  </si>
  <si>
    <t xml:space="preserve">MCO</t>
  </si>
  <si>
    <t xml:space="preserve">Orlando International Airport</t>
  </si>
  <si>
    <t xml:space="preserve">MCT</t>
  </si>
  <si>
    <t xml:space="preserve">Muscat International Airport</t>
  </si>
  <si>
    <t xml:space="preserve">MDL</t>
  </si>
  <si>
    <t xml:space="preserve">Mandalay International Airport</t>
  </si>
  <si>
    <t xml:space="preserve">MDW</t>
  </si>
  <si>
    <t xml:space="preserve">Chicago Midway International Airport</t>
  </si>
  <si>
    <t xml:space="preserve">MED</t>
  </si>
  <si>
    <t xml:space="preserve">Prince Mohammad Bin Abdulaziz Airport</t>
  </si>
  <si>
    <t xml:space="preserve">MEL</t>
  </si>
  <si>
    <t xml:space="preserve">Melbourne International Airport</t>
  </si>
  <si>
    <t xml:space="preserve">MEM</t>
  </si>
  <si>
    <t xml:space="preserve">Memphis International Airport</t>
  </si>
  <si>
    <t xml:space="preserve">MEX</t>
  </si>
  <si>
    <t xml:space="preserve">Licenciado Benito Juarez International Airport</t>
  </si>
  <si>
    <t xml:space="preserve">MFM</t>
  </si>
  <si>
    <t xml:space="preserve">Macau International Airport</t>
  </si>
  <si>
    <t xml:space="preserve">MGE</t>
  </si>
  <si>
    <t xml:space="preserve">Dobbins Air Reserve Base</t>
  </si>
  <si>
    <t xml:space="preserve">MGM</t>
  </si>
  <si>
    <t xml:space="preserve">Montgomery Regional (Dannelly Field) Airport</t>
  </si>
  <si>
    <t xml:space="preserve">MHD</t>
  </si>
  <si>
    <t xml:space="preserve">Mashhad International Airport</t>
  </si>
  <si>
    <t xml:space="preserve">MHT</t>
  </si>
  <si>
    <t xml:space="preserve">MHZ</t>
  </si>
  <si>
    <t xml:space="preserve">RAF Mildenhall</t>
  </si>
  <si>
    <t xml:space="preserve">MIA</t>
  </si>
  <si>
    <t xml:space="preserve">Miami International Airport</t>
  </si>
  <si>
    <t xml:space="preserve">MKE</t>
  </si>
  <si>
    <t xml:space="preserve">General Mitchell International Airport</t>
  </si>
  <si>
    <t xml:space="preserve">MLA</t>
  </si>
  <si>
    <t xml:space="preserve">Malta International Airport</t>
  </si>
  <si>
    <t xml:space="preserve">MLE</t>
  </si>
  <si>
    <t xml:space="preserve">Malé International Airport</t>
  </si>
  <si>
    <t xml:space="preserve">MLI</t>
  </si>
  <si>
    <t xml:space="preserve">Quad City International Airport</t>
  </si>
  <si>
    <t xml:space="preserve">MLU</t>
  </si>
  <si>
    <t xml:space="preserve">Monroe Regional Airport</t>
  </si>
  <si>
    <t xml:space="preserve">MMX</t>
  </si>
  <si>
    <t xml:space="preserve">Malmö Sturup Airport</t>
  </si>
  <si>
    <t xml:space="preserve">MNH</t>
  </si>
  <si>
    <t xml:space="preserve">Rustaq Airport</t>
  </si>
  <si>
    <t xml:space="preserve">MNL</t>
  </si>
  <si>
    <t xml:space="preserve">Ninoy Aquino International Airport</t>
  </si>
  <si>
    <t xml:space="preserve">MOB</t>
  </si>
  <si>
    <t xml:space="preserve">Mobile Regional Airport</t>
  </si>
  <si>
    <t xml:space="preserve">MRS</t>
  </si>
  <si>
    <t xml:space="preserve">Marseille Provence Airport</t>
  </si>
  <si>
    <t xml:space="preserve">MSN</t>
  </si>
  <si>
    <t xml:space="preserve">Dane County Regional Truax Field</t>
  </si>
  <si>
    <t xml:space="preserve">MSP</t>
  </si>
  <si>
    <t xml:space="preserve">Minneapolis-St Paul International/Wold-Chamberlain Airport</t>
  </si>
  <si>
    <t xml:space="preserve">MSQ</t>
  </si>
  <si>
    <t xml:space="preserve">Minsk National Airport</t>
  </si>
  <si>
    <t xml:space="preserve">MST</t>
  </si>
  <si>
    <t xml:space="preserve">Maastricht Aachen Airport</t>
  </si>
  <si>
    <t xml:space="preserve">MSY</t>
  </si>
  <si>
    <t xml:space="preserve">Louis Armstrong New Orleans International Airport</t>
  </si>
  <si>
    <t xml:space="preserve">MTY</t>
  </si>
  <si>
    <t xml:space="preserve">General Mariano Escobedo International Airport</t>
  </si>
  <si>
    <t xml:space="preserve">MUC</t>
  </si>
  <si>
    <t xml:space="preserve">Munich Airport</t>
  </si>
  <si>
    <t xml:space="preserve">MUO</t>
  </si>
  <si>
    <t xml:space="preserve">Mountain Home Air Force Base</t>
  </si>
  <si>
    <t xml:space="preserve">MVD</t>
  </si>
  <si>
    <t xml:space="preserve">Carrasco International /General C L Berisso Airport</t>
  </si>
  <si>
    <t xml:space="preserve">MWX</t>
  </si>
  <si>
    <t xml:space="preserve">Muan International Airport</t>
  </si>
  <si>
    <t xml:space="preserve">MXP</t>
  </si>
  <si>
    <t xml:space="preserve">Malpensa International Airport</t>
  </si>
  <si>
    <t xml:space="preserve">NAP</t>
  </si>
  <si>
    <t xml:space="preserve">Naples International Airport</t>
  </si>
  <si>
    <t xml:space="preserve">NAS</t>
  </si>
  <si>
    <t xml:space="preserve">Lynden Pindling International Airport</t>
  </si>
  <si>
    <t xml:space="preserve">NAT</t>
  </si>
  <si>
    <t xml:space="preserve">Governador Aluízio Alves International Airport</t>
  </si>
  <si>
    <t xml:space="preserve">NAY</t>
  </si>
  <si>
    <t xml:space="preserve">Beijing Nanyuan Airport</t>
  </si>
  <si>
    <t xml:space="preserve">NBE</t>
  </si>
  <si>
    <t xml:space="preserve">Enfidha - Hammamet International Airport</t>
  </si>
  <si>
    <t xml:space="preserve">NBO</t>
  </si>
  <si>
    <t xml:space="preserve">Jomo Kenyatta International Airport</t>
  </si>
  <si>
    <t xml:space="preserve">NCE</t>
  </si>
  <si>
    <t xml:space="preserve">Nice-Côte d'Azur Airport</t>
  </si>
  <si>
    <t xml:space="preserve">NCL</t>
  </si>
  <si>
    <t xml:space="preserve">Newcastle Airport</t>
  </si>
  <si>
    <t xml:space="preserve">NGB</t>
  </si>
  <si>
    <t xml:space="preserve">Ningbo Lishe International Airport</t>
  </si>
  <si>
    <t xml:space="preserve">NGO</t>
  </si>
  <si>
    <t xml:space="preserve">Chubu Centrair International Airport</t>
  </si>
  <si>
    <t xml:space="preserve">NKC</t>
  </si>
  <si>
    <t xml:space="preserve">Nouakchott–Oumtounsy International Airport</t>
  </si>
  <si>
    <t xml:space="preserve">NKG</t>
  </si>
  <si>
    <t xml:space="preserve">Nanjing Lukou Airport</t>
  </si>
  <si>
    <t xml:space="preserve">NNG</t>
  </si>
  <si>
    <t xml:space="preserve">Nanning Wuxu Airport</t>
  </si>
  <si>
    <t xml:space="preserve">NRT</t>
  </si>
  <si>
    <t xml:space="preserve">Narita International Airport</t>
  </si>
  <si>
    <t xml:space="preserve">NUE</t>
  </si>
  <si>
    <t xml:space="preserve">Nuremberg Airport</t>
  </si>
  <si>
    <t xml:space="preserve">NWI</t>
  </si>
  <si>
    <t xml:space="preserve">Norwich International Airport</t>
  </si>
  <si>
    <t xml:space="preserve">OAK</t>
  </si>
  <si>
    <t xml:space="preserve">Metropolitan Oakland International Airport</t>
  </si>
  <si>
    <t xml:space="preserve">ODS</t>
  </si>
  <si>
    <t xml:space="preserve">Odessa International Airport</t>
  </si>
  <si>
    <t xml:space="preserve">OKA</t>
  </si>
  <si>
    <t xml:space="preserve">Naha Airport</t>
  </si>
  <si>
    <t xml:space="preserve">OKC</t>
  </si>
  <si>
    <t xml:space="preserve">Will Rogers World Airport</t>
  </si>
  <si>
    <t xml:space="preserve">OKO</t>
  </si>
  <si>
    <t xml:space="preserve">Yokota Air Base</t>
  </si>
  <si>
    <t xml:space="preserve">ONT</t>
  </si>
  <si>
    <t xml:space="preserve">Ontario International Airport</t>
  </si>
  <si>
    <t xml:space="preserve">OPO</t>
  </si>
  <si>
    <t xml:space="preserve">Francisco de Sá Carneiro Airport</t>
  </si>
  <si>
    <t xml:space="preserve">ORD</t>
  </si>
  <si>
    <t xml:space="preserve">Chicago O'Hare International Airport</t>
  </si>
  <si>
    <t xml:space="preserve">ORF</t>
  </si>
  <si>
    <t xml:space="preserve">Norfolk International Airport</t>
  </si>
  <si>
    <t xml:space="preserve">ORK</t>
  </si>
  <si>
    <t xml:space="preserve">Cork Airport</t>
  </si>
  <si>
    <t xml:space="preserve">ORY</t>
  </si>
  <si>
    <t xml:space="preserve">Paris-Orly Airport</t>
  </si>
  <si>
    <t xml:space="preserve">OSL</t>
  </si>
  <si>
    <t xml:space="preserve">Oslo Gardermoen Airport</t>
  </si>
  <si>
    <t xml:space="preserve">OSN</t>
  </si>
  <si>
    <t xml:space="preserve">Osan Air Base</t>
  </si>
  <si>
    <t xml:space="preserve">OTP</t>
  </si>
  <si>
    <t xml:space="preserve">Henri Coandă International Airport</t>
  </si>
  <si>
    <t xml:space="preserve">OVB</t>
  </si>
  <si>
    <t xml:space="preserve">Tolmachevo Airport</t>
  </si>
  <si>
    <t xml:space="preserve">PAM</t>
  </si>
  <si>
    <t xml:space="preserve">Tyndall Air Force Base</t>
  </si>
  <si>
    <t xml:space="preserve">PBI</t>
  </si>
  <si>
    <t xml:space="preserve">Palm Beach International Airport</t>
  </si>
  <si>
    <t xml:space="preserve">PDL</t>
  </si>
  <si>
    <t xml:space="preserve">João Paulo II Airport</t>
  </si>
  <si>
    <t xml:space="preserve">PDX</t>
  </si>
  <si>
    <t xml:space="preserve">Portland International Airport</t>
  </si>
  <si>
    <t xml:space="preserve">PEK</t>
  </si>
  <si>
    <t xml:space="preserve">Beijing Capital International Airport</t>
  </si>
  <si>
    <t xml:space="preserve">PER</t>
  </si>
  <si>
    <t xml:space="preserve">Perth International Airport</t>
  </si>
  <si>
    <t xml:space="preserve">PFO</t>
  </si>
  <si>
    <t xml:space="preserve">Paphos International Airport</t>
  </si>
  <si>
    <t xml:space="preserve">PHF</t>
  </si>
  <si>
    <t xml:space="preserve">Newport News Williamsburg International Airport</t>
  </si>
  <si>
    <t xml:space="preserve">PHL</t>
  </si>
  <si>
    <t xml:space="preserve">Philadelphia International Airport</t>
  </si>
  <si>
    <t xml:space="preserve">PHX</t>
  </si>
  <si>
    <t xml:space="preserve">Phoenix Sky Harbor International Airport</t>
  </si>
  <si>
    <t xml:space="preserve">PIA</t>
  </si>
  <si>
    <t xml:space="preserve">General Wayne A. Downing Peoria International Airport</t>
  </si>
  <si>
    <t xml:space="preserve">PIT</t>
  </si>
  <si>
    <t xml:space="preserve">Pittsburgh International Airport</t>
  </si>
  <si>
    <t xml:space="preserve">PMI</t>
  </si>
  <si>
    <t xml:space="preserve">Palma De Mallorca Airport</t>
  </si>
  <si>
    <t xml:space="preserve">PMO</t>
  </si>
  <si>
    <t xml:space="preserve">Falcone–Borsellino Airport</t>
  </si>
  <si>
    <t xml:space="preserve">PNH</t>
  </si>
  <si>
    <t xml:space="preserve">Phnom Penh International Airport</t>
  </si>
  <si>
    <t xml:space="preserve">POM</t>
  </si>
  <si>
    <t xml:space="preserve">Port Moresby Jacksons International Airport</t>
  </si>
  <si>
    <t xml:space="preserve">POZ</t>
  </si>
  <si>
    <t xml:space="preserve">Poznań-Ławica Airport</t>
  </si>
  <si>
    <t xml:space="preserve">PPE</t>
  </si>
  <si>
    <t xml:space="preserve">Mar de Cortés International Airport</t>
  </si>
  <si>
    <t xml:space="preserve">PRG</t>
  </si>
  <si>
    <t xml:space="preserve">Václav Havel Airport Prague</t>
  </si>
  <si>
    <t xml:space="preserve">PRN</t>
  </si>
  <si>
    <t xml:space="preserve">Priština International Airport</t>
  </si>
  <si>
    <t xml:space="preserve">PSA</t>
  </si>
  <si>
    <t xml:space="preserve">Pisa International Airport</t>
  </si>
  <si>
    <t xml:space="preserve">PTP</t>
  </si>
  <si>
    <t xml:space="preserve">Pointe-à-Pitre Le Raizet</t>
  </si>
  <si>
    <t xml:space="preserve">PTY</t>
  </si>
  <si>
    <t xml:space="preserve">Tocumen International Airport</t>
  </si>
  <si>
    <t xml:space="preserve">PUJ</t>
  </si>
  <si>
    <t xml:space="preserve">Punta Cana International Airport</t>
  </si>
  <si>
    <t xml:space="preserve">PUS</t>
  </si>
  <si>
    <t xml:space="preserve">Gimhae International Airport</t>
  </si>
  <si>
    <t xml:space="preserve">PVG</t>
  </si>
  <si>
    <t xml:space="preserve">Shanghai Pudong International Airport</t>
  </si>
  <si>
    <t xml:space="preserve">PVR</t>
  </si>
  <si>
    <t xml:space="preserve">Licenciado Gustavo Díaz Ordaz International Airport</t>
  </si>
  <si>
    <t xml:space="preserve">PWM</t>
  </si>
  <si>
    <t xml:space="preserve">Portland International Jetport Airport</t>
  </si>
  <si>
    <t xml:space="preserve">QUO</t>
  </si>
  <si>
    <t xml:space="preserve">Akwa Ibom International Airport</t>
  </si>
  <si>
    <t xml:space="preserve">RAR</t>
  </si>
  <si>
    <t xml:space="preserve">Rarotonga International Airport</t>
  </si>
  <si>
    <t xml:space="preserve">RDU</t>
  </si>
  <si>
    <t xml:space="preserve">Raleigh Durham International Airport</t>
  </si>
  <si>
    <t xml:space="preserve">REP</t>
  </si>
  <si>
    <t xml:space="preserve">Siem Reap International Airport</t>
  </si>
  <si>
    <t xml:space="preserve">RFD</t>
  </si>
  <si>
    <t xml:space="preserve">Chicago Rockford International Airport</t>
  </si>
  <si>
    <t xml:space="preserve">RGN</t>
  </si>
  <si>
    <t xml:space="preserve">Yangon International Airport</t>
  </si>
  <si>
    <t xml:space="preserve">RIC</t>
  </si>
  <si>
    <t xml:space="preserve">Richmond International Airport</t>
  </si>
  <si>
    <t xml:space="preserve">RIX</t>
  </si>
  <si>
    <t xml:space="preserve">Riga International Airport</t>
  </si>
  <si>
    <t xml:space="preserve">RMS</t>
  </si>
  <si>
    <t xml:space="preserve">Ramstein Air Base</t>
  </si>
  <si>
    <t xml:space="preserve">RND</t>
  </si>
  <si>
    <t xml:space="preserve">Randolph Air Force Base</t>
  </si>
  <si>
    <t xml:space="preserve">RNO</t>
  </si>
  <si>
    <t xml:space="preserve">Reno Tahoe International Airport</t>
  </si>
  <si>
    <t xml:space="preserve">ROA</t>
  </si>
  <si>
    <t xml:space="preserve">Roanoke–Blacksburg Regional Airport</t>
  </si>
  <si>
    <t xml:space="preserve">ROC</t>
  </si>
  <si>
    <t xml:space="preserve">Greater Rochester International Airport</t>
  </si>
  <si>
    <t xml:space="preserve">ROV</t>
  </si>
  <si>
    <t xml:space="preserve">Rostov-on-Don Airport</t>
  </si>
  <si>
    <t xml:space="preserve">RRG</t>
  </si>
  <si>
    <t xml:space="preserve">Sir Charles Gaetan Duval Airport</t>
  </si>
  <si>
    <t xml:space="preserve">RST</t>
  </si>
  <si>
    <t xml:space="preserve">Rochester International Airport</t>
  </si>
  <si>
    <t xml:space="preserve">RSW</t>
  </si>
  <si>
    <t xml:space="preserve">Southwest Florida International Airport</t>
  </si>
  <si>
    <t xml:space="preserve">RUH</t>
  </si>
  <si>
    <t xml:space="preserve">King Khaled International Airport</t>
  </si>
  <si>
    <t xml:space="preserve">SAL</t>
  </si>
  <si>
    <t xml:space="preserve">Monseñor Óscar Arnulfo Romero International Airport</t>
  </si>
  <si>
    <t xml:space="preserve">SAN</t>
  </si>
  <si>
    <t xml:space="preserve">San Diego International Airport</t>
  </si>
  <si>
    <t xml:space="preserve">SAT</t>
  </si>
  <si>
    <t xml:space="preserve">San Antonio International Airport</t>
  </si>
  <si>
    <t xml:space="preserve">SAV</t>
  </si>
  <si>
    <t xml:space="preserve">Savannah Hilton Head International Airport</t>
  </si>
  <si>
    <t xml:space="preserve">SAW</t>
  </si>
  <si>
    <t xml:space="preserve">Sabiha Gökçen International Airport</t>
  </si>
  <si>
    <t xml:space="preserve">SBN</t>
  </si>
  <si>
    <t xml:space="preserve">South Bend Regional Airport</t>
  </si>
  <si>
    <t xml:space="preserve">SCL</t>
  </si>
  <si>
    <t xml:space="preserve">Comodoro Arturo Merino Benítez International Airport</t>
  </si>
  <si>
    <t xml:space="preserve">SCQ</t>
  </si>
  <si>
    <t xml:space="preserve">Santiago de Compostela Airport</t>
  </si>
  <si>
    <t xml:space="preserve">SDF</t>
  </si>
  <si>
    <t xml:space="preserve">Louisville International Standiford Field</t>
  </si>
  <si>
    <t xml:space="preserve">SDQ</t>
  </si>
  <si>
    <t xml:space="preserve">Las Américas International Airport</t>
  </si>
  <si>
    <t xml:space="preserve">SEA</t>
  </si>
  <si>
    <t xml:space="preserve">Seattle Tacoma International Airport</t>
  </si>
  <si>
    <t xml:space="preserve">SFB</t>
  </si>
  <si>
    <t xml:space="preserve">Orlando Sanford International Airport</t>
  </si>
  <si>
    <t xml:space="preserve">SFO</t>
  </si>
  <si>
    <t xml:space="preserve">San Francisco International Airport</t>
  </si>
  <si>
    <t xml:space="preserve">SGF</t>
  </si>
  <si>
    <t xml:space="preserve">Springfield Branson National Airport</t>
  </si>
  <si>
    <t xml:space="preserve">SGN</t>
  </si>
  <si>
    <t xml:space="preserve">Tan Son Nhat International Airport</t>
  </si>
  <si>
    <t xml:space="preserve">SHA</t>
  </si>
  <si>
    <t xml:space="preserve">Shanghai Hongqiao International Airport</t>
  </si>
  <si>
    <t xml:space="preserve">SHE</t>
  </si>
  <si>
    <t xml:space="preserve">Taoxian Airport</t>
  </si>
  <si>
    <t xml:space="preserve">SHJ</t>
  </si>
  <si>
    <t xml:space="preserve">Sharjah International Airport</t>
  </si>
  <si>
    <t xml:space="preserve">SHV</t>
  </si>
  <si>
    <t xml:space="preserve">Shreveport Regional Airport</t>
  </si>
  <si>
    <t xml:space="preserve">SIN</t>
  </si>
  <si>
    <t xml:space="preserve">Singapore Changi Airport</t>
  </si>
  <si>
    <t xml:space="preserve">SIP</t>
  </si>
  <si>
    <t xml:space="preserve">Simferopol International Airport</t>
  </si>
  <si>
    <t xml:space="preserve">SJC</t>
  </si>
  <si>
    <t xml:space="preserve">Norman Y. Mineta San Jose International Airport</t>
  </si>
  <si>
    <t xml:space="preserve">SJD</t>
  </si>
  <si>
    <t xml:space="preserve">Los Cabos International Airport</t>
  </si>
  <si>
    <t xml:space="preserve">SJJ</t>
  </si>
  <si>
    <t xml:space="preserve">Sarajevo International Airport</t>
  </si>
  <si>
    <t xml:space="preserve">SJU</t>
  </si>
  <si>
    <t xml:space="preserve">Luis Munoz Marin International Airport</t>
  </si>
  <si>
    <t xml:space="preserve">SKA</t>
  </si>
  <si>
    <t xml:space="preserve">Fairchild Air Force Base</t>
  </si>
  <si>
    <t xml:space="preserve">SKG</t>
  </si>
  <si>
    <t xml:space="preserve">Thessaloniki Macedonia International Airport</t>
  </si>
  <si>
    <t xml:space="preserve">SKT</t>
  </si>
  <si>
    <t xml:space="preserve">Sialkot Airport</t>
  </si>
  <si>
    <t xml:space="preserve">SLC</t>
  </si>
  <si>
    <t xml:space="preserve">Salt Lake City International Airport</t>
  </si>
  <si>
    <t xml:space="preserve">SMF</t>
  </si>
  <si>
    <t xml:space="preserve">Sacramento International Airport</t>
  </si>
  <si>
    <t xml:space="preserve">SNA</t>
  </si>
  <si>
    <t xml:space="preserve">John Wayne Airport-Orange County Airport</t>
  </si>
  <si>
    <t xml:space="preserve">SNN</t>
  </si>
  <si>
    <t xml:space="preserve">Shannon Airport</t>
  </si>
  <si>
    <t xml:space="preserve">SOF</t>
  </si>
  <si>
    <t xml:space="preserve">Sofia Airport</t>
  </si>
  <si>
    <t xml:space="preserve">SOQ</t>
  </si>
  <si>
    <t xml:space="preserve">Dominique Edward Osok Airport</t>
  </si>
  <si>
    <t xml:space="preserve">SOU</t>
  </si>
  <si>
    <t xml:space="preserve">Southampton Airport</t>
  </si>
  <si>
    <t xml:space="preserve">SPI</t>
  </si>
  <si>
    <t xml:space="preserve">Abraham Lincoln Capital Airport</t>
  </si>
  <si>
    <t xml:space="preserve">SPS</t>
  </si>
  <si>
    <t xml:space="preserve">Sheppard Air Force Base-Wichita Falls Municipal Airport</t>
  </si>
  <si>
    <t xml:space="preserve">SRQ</t>
  </si>
  <si>
    <t xml:space="preserve">Sarasota Bradenton International Airport</t>
  </si>
  <si>
    <t xml:space="preserve">SSA</t>
  </si>
  <si>
    <t xml:space="preserve">Deputado Luiz Eduardo Magalhães International Airport</t>
  </si>
  <si>
    <t xml:space="preserve">SSC</t>
  </si>
  <si>
    <t xml:space="preserve">Shaw Air Force Base</t>
  </si>
  <si>
    <t xml:space="preserve">STL</t>
  </si>
  <si>
    <t xml:space="preserve">St Louis Lambert International Airport</t>
  </si>
  <si>
    <t xml:space="preserve">STN</t>
  </si>
  <si>
    <t xml:space="preserve">London Stansted Airport</t>
  </si>
  <si>
    <t xml:space="preserve">STR</t>
  </si>
  <si>
    <t xml:space="preserve">Stuttgart Airport</t>
  </si>
  <si>
    <t xml:space="preserve">SUB</t>
  </si>
  <si>
    <t xml:space="preserve">Juanda International Airport</t>
  </si>
  <si>
    <t xml:space="preserve">SUS</t>
  </si>
  <si>
    <t xml:space="preserve">Spirit of St Louis Airport</t>
  </si>
  <si>
    <t xml:space="preserve">SUU</t>
  </si>
  <si>
    <t xml:space="preserve">Travis Air Force Base</t>
  </si>
  <si>
    <t xml:space="preserve">SUX</t>
  </si>
  <si>
    <t xml:space="preserve">Sioux Gateway Col. Bud Day Field</t>
  </si>
  <si>
    <t xml:space="preserve">SVG</t>
  </si>
  <si>
    <t xml:space="preserve">Stavanger Airport Sola</t>
  </si>
  <si>
    <t xml:space="preserve">SVO</t>
  </si>
  <si>
    <t xml:space="preserve">Sheremetyevo International Airport</t>
  </si>
  <si>
    <t xml:space="preserve">SVX</t>
  </si>
  <si>
    <t xml:space="preserve">Koltsovo Airport</t>
  </si>
  <si>
    <t xml:space="preserve">SXF</t>
  </si>
  <si>
    <t xml:space="preserve">Berlin-Schönefeld Airport</t>
  </si>
  <si>
    <t xml:space="preserve">SXM</t>
  </si>
  <si>
    <t xml:space="preserve">Princess Juliana International Airport</t>
  </si>
  <si>
    <t xml:space="preserve">Sydney Kingsford Smith International Airport</t>
  </si>
  <si>
    <t xml:space="preserve">SYR</t>
  </si>
  <si>
    <t xml:space="preserve">Syracuse Hancock International Airport</t>
  </si>
  <si>
    <t xml:space="preserve">SYX</t>
  </si>
  <si>
    <t xml:space="preserve">Sanya Phoenix International Airport</t>
  </si>
  <si>
    <t xml:space="preserve">SYZ</t>
  </si>
  <si>
    <t xml:space="preserve">Shiraz Shahid Dastghaib International Airport</t>
  </si>
  <si>
    <t xml:space="preserve">SZL</t>
  </si>
  <si>
    <t xml:space="preserve">Whiteman Air Force Base</t>
  </si>
  <si>
    <t xml:space="preserve">SZX</t>
  </si>
  <si>
    <t xml:space="preserve">Shenzhen Bao'an International Airport</t>
  </si>
  <si>
    <t xml:space="preserve">TAS</t>
  </si>
  <si>
    <t xml:space="preserve">Tashkent International Airport</t>
  </si>
  <si>
    <t xml:space="preserve">TBS</t>
  </si>
  <si>
    <t xml:space="preserve">Tbilisi International Airport</t>
  </si>
  <si>
    <t xml:space="preserve">TBZ</t>
  </si>
  <si>
    <t xml:space="preserve">Tabriz International Airport</t>
  </si>
  <si>
    <t xml:space="preserve">TCM</t>
  </si>
  <si>
    <t xml:space="preserve">McChord Air Force Base</t>
  </si>
  <si>
    <t xml:space="preserve">TER</t>
  </si>
  <si>
    <t xml:space="preserve">Lajes Airport</t>
  </si>
  <si>
    <t xml:space="preserve">TFN</t>
  </si>
  <si>
    <t xml:space="preserve">Tenerife Norte Airport</t>
  </si>
  <si>
    <t xml:space="preserve">TFS</t>
  </si>
  <si>
    <t xml:space="preserve">Tenerife South Airport</t>
  </si>
  <si>
    <t xml:space="preserve">TGD</t>
  </si>
  <si>
    <t xml:space="preserve">Podgorica Airport</t>
  </si>
  <si>
    <t xml:space="preserve">THR</t>
  </si>
  <si>
    <t xml:space="preserve">Mehrabad International Airport</t>
  </si>
  <si>
    <t xml:space="preserve">TIA</t>
  </si>
  <si>
    <t xml:space="preserve">Tirana International Airport Mother Teresa</t>
  </si>
  <si>
    <t xml:space="preserve">TIJ</t>
  </si>
  <si>
    <t xml:space="preserve">General Abelardo L. Rodríguez International Airport</t>
  </si>
  <si>
    <t xml:space="preserve">TIK</t>
  </si>
  <si>
    <t xml:space="preserve">Tinker Air Force Base</t>
  </si>
  <si>
    <t xml:space="preserve">TIP</t>
  </si>
  <si>
    <t xml:space="preserve">Tripoli International Airport</t>
  </si>
  <si>
    <t xml:space="preserve">TLH</t>
  </si>
  <si>
    <t xml:space="preserve">Tallahassee Regional Airport</t>
  </si>
  <si>
    <t xml:space="preserve">TLL</t>
  </si>
  <si>
    <t xml:space="preserve">Lennart Meri Tallinn Airport</t>
  </si>
  <si>
    <t xml:space="preserve">TLS</t>
  </si>
  <si>
    <t xml:space="preserve">Toulouse-Blagnac Airport</t>
  </si>
  <si>
    <t xml:space="preserve">TLV</t>
  </si>
  <si>
    <t xml:space="preserve">Ben Gurion International Airport</t>
  </si>
  <si>
    <t xml:space="preserve">TNA</t>
  </si>
  <si>
    <t xml:space="preserve">Yaoqiang Airport</t>
  </si>
  <si>
    <t xml:space="preserve">TOL</t>
  </si>
  <si>
    <t xml:space="preserve">Toledo Express Airport</t>
  </si>
  <si>
    <t xml:space="preserve">TOS</t>
  </si>
  <si>
    <t xml:space="preserve">Tromsø Airport</t>
  </si>
  <si>
    <t xml:space="preserve">TPA</t>
  </si>
  <si>
    <t xml:space="preserve">Tampa International Airport</t>
  </si>
  <si>
    <t xml:space="preserve">TPE</t>
  </si>
  <si>
    <t xml:space="preserve">Taiwan Taoyuan International Airport</t>
  </si>
  <si>
    <t xml:space="preserve">TRD</t>
  </si>
  <si>
    <t xml:space="preserve">Trondheim Airport Værnes</t>
  </si>
  <si>
    <t xml:space="preserve">TRI</t>
  </si>
  <si>
    <t xml:space="preserve">Tri-Cities Regional TN/VA Airport</t>
  </si>
  <si>
    <t xml:space="preserve">TRN</t>
  </si>
  <si>
    <t xml:space="preserve">Turin Airport</t>
  </si>
  <si>
    <t xml:space="preserve">TRV</t>
  </si>
  <si>
    <t xml:space="preserve">Trivandrum International Airport</t>
  </si>
  <si>
    <t xml:space="preserve">TSE</t>
  </si>
  <si>
    <t xml:space="preserve">Astana International Airport</t>
  </si>
  <si>
    <t xml:space="preserve">TSF</t>
  </si>
  <si>
    <t xml:space="preserve">Treviso-Sant'Angelo Airport</t>
  </si>
  <si>
    <t xml:space="preserve">TSN</t>
  </si>
  <si>
    <t xml:space="preserve">Tianjin Binhai International Airport</t>
  </si>
  <si>
    <t xml:space="preserve">TUL</t>
  </si>
  <si>
    <t xml:space="preserve">Tulsa International Airport</t>
  </si>
  <si>
    <t xml:space="preserve">TUN</t>
  </si>
  <si>
    <t xml:space="preserve">Tunis Carthage International Airport</t>
  </si>
  <si>
    <t xml:space="preserve">TUS</t>
  </si>
  <si>
    <t xml:space="preserve">Tucson International Airport</t>
  </si>
  <si>
    <t xml:space="preserve">TXL</t>
  </si>
  <si>
    <t xml:space="preserve">Berlin-Tegel Airport</t>
  </si>
  <si>
    <t xml:space="preserve">TYN</t>
  </si>
  <si>
    <t xml:space="preserve">Taiyuan Wusu Airport</t>
  </si>
  <si>
    <t xml:space="preserve">TYS</t>
  </si>
  <si>
    <t xml:space="preserve">McGhee Tyson Airport</t>
  </si>
  <si>
    <t xml:space="preserve">TZX</t>
  </si>
  <si>
    <t xml:space="preserve">Trabzon International Airport</t>
  </si>
  <si>
    <t xml:space="preserve">UFA</t>
  </si>
  <si>
    <t xml:space="preserve">Ufa International Airport</t>
  </si>
  <si>
    <t xml:space="preserve">UIO</t>
  </si>
  <si>
    <t xml:space="preserve">Mariscal Sucre International Airport</t>
  </si>
  <si>
    <t xml:space="preserve">UPG</t>
  </si>
  <si>
    <t xml:space="preserve">Hasanuddin International Airport</t>
  </si>
  <si>
    <t xml:space="preserve">URC</t>
  </si>
  <si>
    <t xml:space="preserve">Ürümqi Diwopu International Airport</t>
  </si>
  <si>
    <t xml:space="preserve">VAR</t>
  </si>
  <si>
    <t xml:space="preserve">Varna Airport</t>
  </si>
  <si>
    <t xml:space="preserve">VBG</t>
  </si>
  <si>
    <t xml:space="preserve">Vandenberg Air Force Base</t>
  </si>
  <si>
    <t xml:space="preserve">VCE</t>
  </si>
  <si>
    <t xml:space="preserve">Venice Marco Polo Airport</t>
  </si>
  <si>
    <t xml:space="preserve">VDA</t>
  </si>
  <si>
    <t xml:space="preserve">Ovda International Airport</t>
  </si>
  <si>
    <t xml:space="preserve">VIE</t>
  </si>
  <si>
    <t xml:space="preserve">Vienna International Airport</t>
  </si>
  <si>
    <t xml:space="preserve">VKO</t>
  </si>
  <si>
    <t xml:space="preserve">Vnukovo International Airport</t>
  </si>
  <si>
    <t xml:space="preserve">VNO</t>
  </si>
  <si>
    <t xml:space="preserve">Vilnius International Airport</t>
  </si>
  <si>
    <t xml:space="preserve">VPS</t>
  </si>
  <si>
    <t xml:space="preserve">Destin-Ft Walton Beach Airport</t>
  </si>
  <si>
    <t xml:space="preserve">VRA</t>
  </si>
  <si>
    <t xml:space="preserve">Juan Gualberto Gomez International Airport</t>
  </si>
  <si>
    <t xml:space="preserve">VRN</t>
  </si>
  <si>
    <t xml:space="preserve">Verona Villafranca Airport</t>
  </si>
  <si>
    <t xml:space="preserve">WAW</t>
  </si>
  <si>
    <t xml:space="preserve">Warsaw Chopin Airport</t>
  </si>
  <si>
    <t xml:space="preserve">WLG</t>
  </si>
  <si>
    <t xml:space="preserve">Wellington International Airport</t>
  </si>
  <si>
    <t xml:space="preserve">WMI</t>
  </si>
  <si>
    <t xml:space="preserve">Modlin Airport</t>
  </si>
  <si>
    <t xml:space="preserve">WNZ</t>
  </si>
  <si>
    <t xml:space="preserve">Wenzhou Yongqiang Airport</t>
  </si>
  <si>
    <t xml:space="preserve">WRB</t>
  </si>
  <si>
    <t xml:space="preserve">Robins Air Force Base</t>
  </si>
  <si>
    <t xml:space="preserve">WRO</t>
  </si>
  <si>
    <t xml:space="preserve">Copernicus Wrocław Airport</t>
  </si>
  <si>
    <t xml:space="preserve">WUH</t>
  </si>
  <si>
    <t xml:space="preserve">Wuhan Tianhe International Airport</t>
  </si>
  <si>
    <t xml:space="preserve">XIY</t>
  </si>
  <si>
    <t xml:space="preserve">Xi'an Xianyang International Airport</t>
  </si>
  <si>
    <t xml:space="preserve">XMN</t>
  </si>
  <si>
    <t xml:space="preserve">Xiamen Gaoqi International Airport</t>
  </si>
  <si>
    <t xml:space="preserve">YEG</t>
  </si>
  <si>
    <t xml:space="preserve">Edmonton International Airport</t>
  </si>
  <si>
    <t xml:space="preserve">YHZ</t>
  </si>
  <si>
    <t xml:space="preserve">Halifax / Stanfield International Airport</t>
  </si>
  <si>
    <t xml:space="preserve">YOW</t>
  </si>
  <si>
    <t xml:space="preserve">Ottawa Macdonald-Cartier International Airport</t>
  </si>
  <si>
    <t xml:space="preserve">YUL</t>
  </si>
  <si>
    <t xml:space="preserve">Montreal / Pierre Elliott Trudeau International Airport</t>
  </si>
  <si>
    <t xml:space="preserve">YVR</t>
  </si>
  <si>
    <t xml:space="preserve">Vancouver International Airport</t>
  </si>
  <si>
    <t xml:space="preserve">YWG</t>
  </si>
  <si>
    <t xml:space="preserve">Winnipeg / James Armstrong Richardson International Airport</t>
  </si>
  <si>
    <t xml:space="preserve">YYC</t>
  </si>
  <si>
    <t xml:space="preserve">Calgary International Airport</t>
  </si>
  <si>
    <t xml:space="preserve">YYJ</t>
  </si>
  <si>
    <t xml:space="preserve">Victoria International Airport</t>
  </si>
  <si>
    <t xml:space="preserve">YYT</t>
  </si>
  <si>
    <t xml:space="preserve">St. John's International Airport</t>
  </si>
  <si>
    <t xml:space="preserve">YYZ</t>
  </si>
  <si>
    <t xml:space="preserve">Lester B. Pearson International Airport</t>
  </si>
  <si>
    <t xml:space="preserve">ZAG</t>
  </si>
  <si>
    <t xml:space="preserve">Zagreb Airport</t>
  </si>
  <si>
    <t xml:space="preserve">ZIA</t>
  </si>
  <si>
    <t xml:space="preserve">Zhukovsky International Airport</t>
  </si>
  <si>
    <t xml:space="preserve">ZRH</t>
  </si>
  <si>
    <t xml:space="preserve">Zürich Airport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</si>
</sst>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"/>
    <numFmt numFmtId="166" formatCode="0.000"/>
    <numFmt numFmtId="167" formatCode="0%"/>
    <numFmt numFmtId="168" formatCode="0.00%"/>
    <numFmt numFmtId="169" formatCode="#,##0.0"/>
    <numFmt numFmtId="170" formatCode="#,##0.00"/>
    <numFmt numFmtId="171" formatCode="DD/MM/YYYY"/>
    <numFmt numFmtId="172" formatCode="0.0"/>
    <numFmt numFmtId="173" formatCode="0.0%"/>
    <numFmt numFmtId="174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8"/>
      <color rgb="FF4F6367"/>
      <name val="Arial"/>
      <family val="2"/>
      <charset val="1"/>
    </font>
    <font>
      <sz val="18"/>
      <color rgb="FF283234"/>
      <name val="Arial"/>
      <family val="2"/>
      <charset val="1"/>
    </font>
    <font>
      <sz val="11"/>
      <color rgb="FF4F6367"/>
      <name val="Arial"/>
      <family val="2"/>
      <charset val="1"/>
    </font>
    <font>
      <sz val="11"/>
      <color rgb="FF283234"/>
      <name val="Arial"/>
      <family val="2"/>
      <charset val="1"/>
    </font>
    <font>
      <sz val="8"/>
      <color rgb="FF4F6367"/>
      <name val="Arial"/>
      <family val="2"/>
      <charset val="1"/>
    </font>
    <font>
      <sz val="9"/>
      <color rgb="FF4F6367"/>
      <name val="Arial"/>
      <family val="2"/>
      <charset val="1"/>
    </font>
    <font>
      <sz val="9"/>
      <color rgb="FF283234"/>
      <name val="Arial"/>
      <family val="2"/>
      <charset val="1"/>
    </font>
    <font>
      <sz val="8"/>
      <color rgb="FF7A9E9F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1F7F7"/>
      </patternFill>
    </fill>
    <fill>
      <patternFill patternType="solid">
        <fgColor rgb="FFE4ECEC"/>
        <bgColor rgb="FFF1F7F7"/>
      </patternFill>
    </fill>
    <fill>
      <patternFill patternType="solid">
        <fgColor rgb="FFF1F7F7"/>
        <bgColor rgb="FFFFFFFF"/>
      </patternFill>
    </fill>
    <fill>
      <patternFill patternType="solid">
        <fgColor rgb="FFCAD8D9"/>
        <bgColor rgb="FFE4ECE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>
        <color rgb="FF7A9E9F"/>
      </left>
      <right/>
      <top style="medium">
        <color rgb="FF7A9E9F"/>
      </top>
      <bottom/>
      <diagonal/>
    </border>
    <border diagonalUp="false" diagonalDown="false">
      <left/>
      <right/>
      <top style="medium">
        <color rgb="FF7A9E9F"/>
      </top>
      <bottom/>
      <diagonal/>
    </border>
    <border diagonalUp="false" diagonalDown="false">
      <left/>
      <right style="medium">
        <color rgb="FF7A9E9F"/>
      </right>
      <top style="medium">
        <color rgb="FF7A9E9F"/>
      </top>
      <bottom/>
      <diagonal/>
    </border>
    <border diagonalUp="false" diagonalDown="false">
      <left style="medium">
        <color rgb="FF7A9E9F"/>
      </left>
      <right/>
      <top/>
      <bottom/>
      <diagonal/>
    </border>
    <border diagonalUp="false" diagonalDown="false">
      <left/>
      <right style="medium">
        <color rgb="FF7A9E9F"/>
      </right>
      <top/>
      <bottom/>
      <diagonal/>
    </border>
    <border diagonalUp="false" diagonalDown="false">
      <left/>
      <right/>
      <top/>
      <bottom style="thin">
        <color rgb="FF4F6367"/>
      </bottom>
      <diagonal/>
    </border>
    <border diagonalUp="false" diagonalDown="false">
      <left/>
      <right/>
      <top/>
      <bottom style="hair">
        <color rgb="FF4F6367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>
        <color rgb="FF4F6367"/>
      </top>
      <bottom style="hair">
        <color rgb="FFF47C48"/>
      </bottom>
      <diagonal/>
    </border>
    <border diagonalUp="false" diagonalDown="false">
      <left/>
      <right/>
      <top style="hair"/>
      <bottom style="hair">
        <color rgb="FFF47C48"/>
      </bottom>
      <diagonal/>
    </border>
    <border diagonalUp="false" diagonalDown="false">
      <left/>
      <right/>
      <top style="hair">
        <color rgb="FF4F6367"/>
      </top>
      <bottom/>
      <diagonal/>
    </border>
    <border diagonalUp="false" diagonalDown="false">
      <left style="medium">
        <color rgb="FF7A9E9F"/>
      </left>
      <right/>
      <top/>
      <bottom style="medium">
        <color rgb="FF7A9E9F"/>
      </bottom>
      <diagonal/>
    </border>
    <border diagonalUp="false" diagonalDown="false">
      <left/>
      <right/>
      <top/>
      <bottom style="medium">
        <color rgb="FF7A9E9F"/>
      </bottom>
      <diagonal/>
    </border>
    <border diagonalUp="false" diagonalDown="false">
      <left/>
      <right style="medium">
        <color rgb="FF7A9E9F"/>
      </right>
      <top/>
      <bottom style="medium">
        <color rgb="FF7A9E9F"/>
      </bottom>
      <diagonal/>
    </border>
    <border diagonalUp="false" diagonalDown="false">
      <left/>
      <right/>
      <top/>
      <bottom style="medium">
        <color rgb="FFB2B2B2"/>
      </bottom>
      <diagonal/>
    </border>
    <border diagonalUp="false" diagonalDown="false">
      <left style="medium">
        <color rgb="FFB2B2B2"/>
      </left>
      <right/>
      <top style="medium">
        <color rgb="FFB2B2B2"/>
      </top>
      <bottom/>
      <diagonal/>
    </border>
    <border diagonalUp="false" diagonalDown="false">
      <left/>
      <right/>
      <top style="medium">
        <color rgb="FFB2B2B2"/>
      </top>
      <bottom/>
      <diagonal/>
    </border>
    <border diagonalUp="false" diagonalDown="false">
      <left/>
      <right style="medium">
        <color rgb="FFB2B2B2"/>
      </right>
      <top style="medium">
        <color rgb="FFB2B2B2"/>
      </top>
      <bottom/>
      <diagonal/>
    </border>
    <border diagonalUp="false" diagonalDown="false">
      <left style="medium">
        <color rgb="FFB2B2B2"/>
      </left>
      <right/>
      <top/>
      <bottom/>
      <diagonal/>
    </border>
    <border diagonalUp="false" diagonalDown="false">
      <left/>
      <right style="medium">
        <color rgb="FFB2B2B2"/>
      </right>
      <top/>
      <bottom/>
      <diagonal/>
    </border>
    <border diagonalUp="false" diagonalDown="false">
      <left style="medium">
        <color rgb="FFB2B2B2"/>
      </left>
      <right/>
      <top/>
      <bottom style="medium">
        <color rgb="FFB2B2B2"/>
      </bottom>
      <diagonal/>
    </border>
    <border diagonalUp="false" diagonalDown="false">
      <left/>
      <right style="medium">
        <color rgb="FFB2B2B2"/>
      </right>
      <top/>
      <bottom style="medium">
        <color rgb="FFB2B2B2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4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4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2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2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4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2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4" fillId="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1F7F7"/>
      <rgbColor rgb="FFE4ECEC"/>
      <rgbColor rgb="FF660066"/>
      <rgbColor rgb="FFF47C48"/>
      <rgbColor rgb="FF0066CC"/>
      <rgbColor rgb="FFCAD8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6367"/>
      <rgbColor rgb="FF7A9E9F"/>
      <rgbColor rgb="FF003366"/>
      <rgbColor rgb="FF339966"/>
      <rgbColor rgb="FF003300"/>
      <rgbColor rgb="FF333300"/>
      <rgbColor rgb="FF993300"/>
      <rgbColor rgb="FF993366"/>
      <rgbColor rgb="FF333399"/>
      <rgbColor rgb="FF2832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74</xdr:col>
      <xdr:colOff>99360</xdr:colOff>
      <xdr:row>1</xdr:row>
      <xdr:rowOff>124200</xdr:rowOff>
    </xdr:from>
    <xdr:to>
      <xdr:col>77</xdr:col>
      <xdr:colOff>4320</xdr:colOff>
      <xdr:row>3</xdr:row>
      <xdr:rowOff>118800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2786480" y="276480"/>
          <a:ext cx="419400" cy="45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140760</xdr:colOff>
      <xdr:row>1</xdr:row>
      <xdr:rowOff>124200</xdr:rowOff>
    </xdr:from>
    <xdr:to>
      <xdr:col>33</xdr:col>
      <xdr:colOff>45720</xdr:colOff>
      <xdr:row>3</xdr:row>
      <xdr:rowOff>118800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5284080" y="276480"/>
          <a:ext cx="41940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Z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S21" activeCellId="0" sqref="AS21"/>
    </sheetView>
  </sheetViews>
  <sheetFormatPr defaultRowHeight="14"/>
  <cols>
    <col collapsed="false" hidden="false" max="79" min="1" style="1" width="2.42857142857143"/>
    <col collapsed="false" hidden="false" max="1025" min="80" style="1" width="9.04591836734694"/>
  </cols>
  <sheetData>
    <row r="1" customFormat="false" ht="12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2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</row>
    <row r="2" customFormat="false" ht="14" hidden="false" customHeight="false" outlineLevel="0" collapsed="false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2"/>
      <c r="AJ2" s="3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5"/>
    </row>
    <row r="3" customFormat="false" ht="22.5" hidden="false" customHeight="false" outlineLevel="0" collapsed="false">
      <c r="B3" s="6"/>
      <c r="C3" s="7" t="s">
        <v>0</v>
      </c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2"/>
      <c r="AJ3" s="6"/>
      <c r="AK3" s="7" t="s">
        <v>1</v>
      </c>
      <c r="AL3" s="7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10"/>
    </row>
    <row r="4" customFormat="false" ht="14" hidden="false" customHeight="false" outlineLevel="0" collapsed="false">
      <c r="B4" s="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  <c r="AI4" s="2"/>
      <c r="AJ4" s="6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10"/>
    </row>
    <row r="5" customFormat="false" ht="14" hidden="false" customHeight="false" outlineLevel="0" collapsed="false">
      <c r="B5" s="6"/>
      <c r="C5" s="11" t="s">
        <v>2</v>
      </c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0"/>
      <c r="AI5" s="2"/>
      <c r="AJ5" s="6"/>
      <c r="AK5" s="11" t="s">
        <v>3</v>
      </c>
      <c r="AL5" s="11"/>
      <c r="AM5" s="12"/>
      <c r="AN5" s="12"/>
      <c r="AO5" s="12"/>
      <c r="AP5" s="12"/>
      <c r="AQ5" s="12"/>
      <c r="AR5" s="12"/>
      <c r="AS5" s="12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"/>
      <c r="BE5" s="11" t="s">
        <v>4</v>
      </c>
      <c r="BF5" s="13"/>
      <c r="BG5" s="13"/>
      <c r="BH5" s="13"/>
      <c r="BI5" s="13"/>
      <c r="BJ5" s="13"/>
      <c r="BK5" s="13"/>
      <c r="BL5" s="13"/>
      <c r="BM5" s="11"/>
      <c r="BN5" s="11"/>
      <c r="BO5" s="11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0"/>
    </row>
    <row r="6" customFormat="false" ht="8.25" hidden="false" customHeight="true" outlineLevel="0" collapsed="false">
      <c r="B6" s="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  <c r="AI6" s="2"/>
      <c r="AJ6" s="6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10"/>
    </row>
    <row r="7" customFormat="false" ht="9.75" hidden="false" customHeight="true" outlineLevel="0" collapsed="false">
      <c r="B7" s="6"/>
      <c r="C7" s="14" t="s">
        <v>5</v>
      </c>
      <c r="D7" s="14"/>
      <c r="E7" s="14"/>
      <c r="F7" s="14"/>
      <c r="G7" s="14" t="s">
        <v>6</v>
      </c>
      <c r="H7" s="14"/>
      <c r="I7" s="14"/>
      <c r="J7" s="9"/>
      <c r="K7" s="14" t="s">
        <v>7</v>
      </c>
      <c r="L7" s="14"/>
      <c r="M7" s="14"/>
      <c r="N7" s="14"/>
      <c r="O7" s="14"/>
      <c r="P7" s="14"/>
      <c r="Q7" s="14"/>
      <c r="R7" s="14"/>
      <c r="S7" s="9"/>
      <c r="T7" s="15" t="s">
        <v>8</v>
      </c>
      <c r="U7" s="15"/>
      <c r="V7" s="15"/>
      <c r="W7" s="15"/>
      <c r="X7" s="15"/>
      <c r="Y7" s="15"/>
      <c r="Z7" s="9"/>
      <c r="AA7" s="9"/>
      <c r="AB7" s="9"/>
      <c r="AC7" s="9"/>
      <c r="AD7" s="9"/>
      <c r="AE7" s="9"/>
      <c r="AF7" s="9"/>
      <c r="AG7" s="9"/>
      <c r="AH7" s="16"/>
      <c r="AI7" s="17"/>
      <c r="AJ7" s="18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14" t="s">
        <v>7</v>
      </c>
      <c r="AZ7" s="14"/>
      <c r="BA7" s="14"/>
      <c r="BB7" s="14"/>
      <c r="BC7" s="14"/>
      <c r="BD7" s="19"/>
      <c r="BE7" s="14" t="s">
        <v>9</v>
      </c>
      <c r="BF7" s="14"/>
      <c r="BG7" s="14"/>
      <c r="BH7" s="14"/>
      <c r="BI7" s="9"/>
      <c r="BJ7" s="14" t="s">
        <v>10</v>
      </c>
      <c r="BK7" s="14"/>
      <c r="BL7" s="14"/>
      <c r="BM7" s="14"/>
      <c r="BN7" s="14"/>
      <c r="BO7" s="19"/>
      <c r="BP7" s="14" t="s">
        <v>11</v>
      </c>
      <c r="BQ7" s="14"/>
      <c r="BR7" s="14"/>
      <c r="BS7" s="14"/>
      <c r="BT7" s="19"/>
      <c r="BU7" s="14" t="s">
        <v>12</v>
      </c>
      <c r="BV7" s="14"/>
      <c r="BW7" s="14"/>
      <c r="BX7" s="14"/>
      <c r="BY7" s="14"/>
      <c r="BZ7" s="10"/>
    </row>
    <row r="8" customFormat="false" ht="14" hidden="false" customHeight="false" outlineLevel="0" collapsed="false">
      <c r="B8" s="6"/>
      <c r="C8" s="20" t="n">
        <v>200000</v>
      </c>
      <c r="D8" s="20"/>
      <c r="E8" s="20"/>
      <c r="F8" s="20"/>
      <c r="G8" s="21" t="s">
        <v>13</v>
      </c>
      <c r="H8" s="21"/>
      <c r="I8" s="21"/>
      <c r="J8" s="9"/>
      <c r="K8" s="21" t="s">
        <v>14</v>
      </c>
      <c r="L8" s="21"/>
      <c r="M8" s="21"/>
      <c r="N8" s="21"/>
      <c r="O8" s="21"/>
      <c r="P8" s="21"/>
      <c r="Q8" s="21"/>
      <c r="R8" s="21"/>
      <c r="S8" s="9"/>
      <c r="T8" s="22" t="s">
        <v>15</v>
      </c>
      <c r="U8" s="22"/>
      <c r="V8" s="22"/>
      <c r="W8" s="22"/>
      <c r="X8" s="22"/>
      <c r="Y8" s="22"/>
      <c r="Z8" s="9"/>
      <c r="AA8" s="9"/>
      <c r="AB8" s="9"/>
      <c r="AC8" s="9"/>
      <c r="AD8" s="9"/>
      <c r="AE8" s="9"/>
      <c r="AF8" s="9"/>
      <c r="AG8" s="9"/>
      <c r="AH8" s="23"/>
      <c r="AI8" s="24"/>
      <c r="AJ8" s="25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26" t="n">
        <f aca="false">VLOOKUP(K8,coverage,2,0)</f>
        <v>0.001</v>
      </c>
      <c r="AZ8" s="26"/>
      <c r="BA8" s="26"/>
      <c r="BB8" s="26"/>
      <c r="BC8" s="26"/>
      <c r="BD8" s="27"/>
      <c r="BE8" s="28" t="n">
        <f aca="false">VLOOKUP(C41,distribution_partner,2,0)</f>
        <v>0.039</v>
      </c>
      <c r="BF8" s="28"/>
      <c r="BG8" s="28"/>
      <c r="BH8" s="28"/>
      <c r="BI8" s="29" t="s">
        <v>16</v>
      </c>
      <c r="BJ8" s="28" t="n">
        <f aca="false">VLOOKUP("Administration (variable)",pricing_parameter,2,0)</f>
        <v>0.03</v>
      </c>
      <c r="BK8" s="28"/>
      <c r="BL8" s="28"/>
      <c r="BM8" s="28"/>
      <c r="BN8" s="28"/>
      <c r="BO8" s="29" t="s">
        <v>16</v>
      </c>
      <c r="BP8" s="28" t="n">
        <f aca="false">VLOOKUP("Taxes",pricing_parameter,2,0)+VLOOKUP("Fees",pricing_parameter,2,0)</f>
        <v>0.04</v>
      </c>
      <c r="BQ8" s="28"/>
      <c r="BR8" s="28"/>
      <c r="BS8" s="28"/>
      <c r="BT8" s="29" t="s">
        <v>17</v>
      </c>
      <c r="BU8" s="28" t="n">
        <f aca="false">BE8+BJ8+BP8</f>
        <v>0.109</v>
      </c>
      <c r="BV8" s="28"/>
      <c r="BW8" s="28"/>
      <c r="BX8" s="28"/>
      <c r="BY8" s="28"/>
      <c r="BZ8" s="10"/>
    </row>
    <row r="9" customFormat="false" ht="8.25" hidden="false" customHeight="true" outlineLevel="0" collapsed="false"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0"/>
      <c r="AI9" s="2"/>
      <c r="AJ9" s="6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30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10"/>
    </row>
    <row r="10" customFormat="false" ht="9.75" hidden="false" customHeight="true" outlineLevel="0" collapsed="false">
      <c r="B10" s="6"/>
      <c r="C10" s="14" t="s">
        <v>18</v>
      </c>
      <c r="D10" s="14"/>
      <c r="E10" s="14"/>
      <c r="F10" s="14"/>
      <c r="G10" s="14"/>
      <c r="H10" s="14"/>
      <c r="I10" s="14"/>
      <c r="J10" s="9"/>
      <c r="K10" s="14" t="s">
        <v>19</v>
      </c>
      <c r="L10" s="14"/>
      <c r="M10" s="14"/>
      <c r="N10" s="9"/>
      <c r="O10" s="14" t="s">
        <v>20</v>
      </c>
      <c r="P10" s="14"/>
      <c r="Q10" s="14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  <c r="AI10" s="2"/>
      <c r="AJ10" s="6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14" t="s">
        <v>8</v>
      </c>
      <c r="AZ10" s="14"/>
      <c r="BA10" s="14"/>
      <c r="BB10" s="14"/>
      <c r="BC10" s="14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14" t="s">
        <v>21</v>
      </c>
      <c r="BV10" s="14"/>
      <c r="BW10" s="14"/>
      <c r="BX10" s="14"/>
      <c r="BY10" s="14"/>
      <c r="BZ10" s="10"/>
    </row>
    <row r="11" customFormat="false" ht="14" hidden="false" customHeight="false" outlineLevel="0" collapsed="false">
      <c r="B11" s="6"/>
      <c r="C11" s="31" t="s">
        <v>22</v>
      </c>
      <c r="D11" s="31"/>
      <c r="E11" s="31"/>
      <c r="F11" s="31"/>
      <c r="G11" s="31"/>
      <c r="H11" s="31"/>
      <c r="I11" s="31"/>
      <c r="J11" s="9"/>
      <c r="K11" s="20" t="n">
        <v>6</v>
      </c>
      <c r="L11" s="20"/>
      <c r="M11" s="32" t="s">
        <v>23</v>
      </c>
      <c r="N11" s="9"/>
      <c r="O11" s="20" t="n">
        <v>12</v>
      </c>
      <c r="P11" s="20"/>
      <c r="Q11" s="32" t="s">
        <v>23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  <c r="AI11" s="2"/>
      <c r="AJ11" s="6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33" t="n">
        <f aca="false">VLOOKUP(T8,forwarder,2,0)</f>
        <v>1.3</v>
      </c>
      <c r="AZ11" s="33"/>
      <c r="BA11" s="33"/>
      <c r="BB11" s="33"/>
      <c r="BC11" s="33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34" t="n">
        <f aca="false">VLOOKUP("Administration (fixed)",pricing_parameter,2,0)</f>
        <v>50</v>
      </c>
      <c r="BV11" s="34"/>
      <c r="BW11" s="34"/>
      <c r="BX11" s="35" t="str">
        <f aca="false">$G$8</f>
        <v>USD</v>
      </c>
      <c r="BY11" s="35"/>
      <c r="BZ11" s="10"/>
    </row>
    <row r="12" customFormat="false" ht="8.25" hidden="false" customHeight="true" outlineLevel="0" collapsed="false"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  <c r="AI12" s="2"/>
      <c r="AJ12" s="6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0"/>
    </row>
    <row r="13" customFormat="false" ht="8.25" hidden="false" customHeight="true" outlineLevel="0" collapsed="false"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  <c r="AI13" s="2"/>
      <c r="AJ13" s="6"/>
      <c r="AK13" s="14" t="s">
        <v>18</v>
      </c>
      <c r="AL13" s="14"/>
      <c r="AM13" s="14"/>
      <c r="AN13" s="14"/>
      <c r="AO13" s="14"/>
      <c r="AP13" s="14"/>
      <c r="AQ13" s="9"/>
      <c r="AR13" s="14" t="s">
        <v>24</v>
      </c>
      <c r="AS13" s="14"/>
      <c r="AT13" s="14"/>
      <c r="AU13" s="14"/>
      <c r="AV13" s="14"/>
      <c r="AW13" s="14"/>
      <c r="AX13" s="9"/>
      <c r="AY13" s="36" t="s">
        <v>25</v>
      </c>
      <c r="AZ13" s="36"/>
      <c r="BA13" s="36"/>
      <c r="BB13" s="36"/>
      <c r="BC13" s="36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10"/>
    </row>
    <row r="14" customFormat="false" ht="14" hidden="false" customHeight="false" outlineLevel="0" collapsed="false">
      <c r="B14" s="6"/>
      <c r="C14" s="11" t="s">
        <v>26</v>
      </c>
      <c r="D14" s="12"/>
      <c r="E14" s="12"/>
      <c r="F14" s="12"/>
      <c r="G14" s="12"/>
      <c r="H14" s="12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0"/>
      <c r="AI14" s="2"/>
      <c r="AJ14" s="6"/>
      <c r="AK14" s="37" t="n">
        <f aca="false">VLOOKUP(C11,container,2,0)</f>
        <v>1.1</v>
      </c>
      <c r="AL14" s="37"/>
      <c r="AM14" s="37"/>
      <c r="AN14" s="37"/>
      <c r="AO14" s="37"/>
      <c r="AP14" s="37"/>
      <c r="AQ14" s="29" t="s">
        <v>27</v>
      </c>
      <c r="AR14" s="37" t="n">
        <v>1</v>
      </c>
      <c r="AS14" s="37"/>
      <c r="AT14" s="37"/>
      <c r="AU14" s="37"/>
      <c r="AV14" s="37"/>
      <c r="AW14" s="37"/>
      <c r="AX14" s="29" t="s">
        <v>17</v>
      </c>
      <c r="AY14" s="38" t="n">
        <f aca="false">AK14*AR14</f>
        <v>1.1</v>
      </c>
      <c r="AZ14" s="38"/>
      <c r="BA14" s="38"/>
      <c r="BB14" s="38"/>
      <c r="BC14" s="38"/>
      <c r="BD14" s="9"/>
      <c r="BE14" s="11" t="s">
        <v>28</v>
      </c>
      <c r="BF14" s="13"/>
      <c r="BG14" s="13"/>
      <c r="BH14" s="13"/>
      <c r="BI14" s="13"/>
      <c r="BJ14" s="13"/>
      <c r="BK14" s="13"/>
      <c r="BL14" s="13"/>
      <c r="BM14" s="11"/>
      <c r="BN14" s="11"/>
      <c r="BO14" s="11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0"/>
    </row>
    <row r="15" customFormat="false" ht="8.25" hidden="false" customHeight="true" outlineLevel="0" collapsed="false"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  <c r="AI15" s="2"/>
      <c r="AJ15" s="6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10"/>
    </row>
    <row r="16" customFormat="false" ht="9.75" hidden="false" customHeight="true" outlineLevel="0" collapsed="false">
      <c r="B16" s="6"/>
      <c r="C16" s="14" t="s">
        <v>29</v>
      </c>
      <c r="D16" s="14"/>
      <c r="E16" s="14"/>
      <c r="F16" s="14"/>
      <c r="G16" s="14"/>
      <c r="H16" s="9"/>
      <c r="I16" s="14" t="s">
        <v>30</v>
      </c>
      <c r="J16" s="14"/>
      <c r="K16" s="14"/>
      <c r="L16" s="14"/>
      <c r="M16" s="14"/>
      <c r="N16" s="9"/>
      <c r="O16" s="14" t="s">
        <v>31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6"/>
      <c r="AI16" s="17"/>
      <c r="AJ16" s="18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36" t="s">
        <v>32</v>
      </c>
      <c r="AZ16" s="36"/>
      <c r="BA16" s="36"/>
      <c r="BB16" s="36"/>
      <c r="BC16" s="36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4" t="s">
        <v>33</v>
      </c>
      <c r="BV16" s="14"/>
      <c r="BW16" s="14"/>
      <c r="BX16" s="14"/>
      <c r="BY16" s="14"/>
      <c r="BZ16" s="10"/>
    </row>
    <row r="17" customFormat="false" ht="15" hidden="false" customHeight="true" outlineLevel="0" collapsed="false">
      <c r="B17" s="6"/>
      <c r="C17" s="39" t="n">
        <v>43081</v>
      </c>
      <c r="D17" s="39"/>
      <c r="E17" s="39"/>
      <c r="F17" s="39"/>
      <c r="G17" s="39"/>
      <c r="H17" s="9"/>
      <c r="I17" s="20" t="n">
        <v>20</v>
      </c>
      <c r="J17" s="20"/>
      <c r="K17" s="40" t="s">
        <v>34</v>
      </c>
      <c r="L17" s="40"/>
      <c r="M17" s="40"/>
      <c r="N17" s="9"/>
      <c r="O17" s="41" t="str">
        <f aca="false">IF(ISBLANK(C20),"",VLOOKUP(C20,airport,3,0))</f>
        <v>United States of America</v>
      </c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23"/>
      <c r="AI17" s="24"/>
      <c r="AJ17" s="25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38" t="n">
        <f aca="false">VLOOKUP(I17,trucking_time,2,0)*VLOOKUP(O17,country,2,0)</f>
        <v>1.3</v>
      </c>
      <c r="AZ17" s="38"/>
      <c r="BA17" s="38"/>
      <c r="BB17" s="38"/>
      <c r="BC17" s="38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8" t="n">
        <f aca="false">VLOOKUP("Target profit",pricing_parameter,2,0)</f>
        <v>0.2</v>
      </c>
      <c r="BV17" s="28"/>
      <c r="BW17" s="28"/>
      <c r="BX17" s="28"/>
      <c r="BY17" s="28"/>
      <c r="BZ17" s="10"/>
    </row>
    <row r="18" customFormat="false" ht="8.25" hidden="false" customHeight="true" outlineLevel="0" collapsed="false"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  <c r="AI18" s="2"/>
      <c r="AJ18" s="6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30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19"/>
      <c r="BV18" s="19"/>
      <c r="BW18" s="19"/>
      <c r="BX18" s="19"/>
      <c r="BY18" s="19"/>
      <c r="BZ18" s="10"/>
    </row>
    <row r="19" customFormat="false" ht="9.75" hidden="false" customHeight="true" outlineLevel="0" collapsed="false">
      <c r="B19" s="6"/>
      <c r="C19" s="14" t="s">
        <v>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9"/>
      <c r="U19" s="14" t="s">
        <v>36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6"/>
      <c r="AI19" s="17"/>
      <c r="AJ19" s="18"/>
      <c r="AK19" s="14" t="str">
        <f aca="false">C19</f>
        <v>Airport 1</v>
      </c>
      <c r="AL19" s="14"/>
      <c r="AM19" s="14"/>
      <c r="AN19" s="14"/>
      <c r="AO19" s="14"/>
      <c r="AP19" s="14"/>
      <c r="AQ19" s="9"/>
      <c r="AR19" s="14" t="str">
        <f aca="false">U19</f>
        <v>Ground Handler 1</v>
      </c>
      <c r="AS19" s="14"/>
      <c r="AT19" s="14"/>
      <c r="AU19" s="14"/>
      <c r="AV19" s="14"/>
      <c r="AW19" s="14"/>
      <c r="AX19" s="9"/>
      <c r="AY19" s="36" t="s">
        <v>37</v>
      </c>
      <c r="AZ19" s="36"/>
      <c r="BA19" s="36"/>
      <c r="BB19" s="36"/>
      <c r="BC19" s="36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0"/>
    </row>
    <row r="20" customFormat="false" ht="14" hidden="false" customHeight="false" outlineLevel="0" collapsed="false">
      <c r="B20" s="6"/>
      <c r="C20" s="31" t="s">
        <v>38</v>
      </c>
      <c r="D20" s="31"/>
      <c r="E20" s="42"/>
      <c r="F20" s="35" t="str">
        <f aca="false">IF(ISBLANK(C20),"",VLOOKUP(C20,airport,2,0))</f>
        <v>Boise Air Terminal/Gowen field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9"/>
      <c r="U20" s="31" t="s">
        <v>39</v>
      </c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23"/>
      <c r="AI20" s="24"/>
      <c r="AJ20" s="25"/>
      <c r="AK20" s="37" t="n">
        <f aca="false">IF(ISBLANK(C20),1,VLOOKUP(C20,airport,4,0))</f>
        <v>1</v>
      </c>
      <c r="AL20" s="37"/>
      <c r="AM20" s="37"/>
      <c r="AN20" s="37"/>
      <c r="AO20" s="37"/>
      <c r="AP20" s="37"/>
      <c r="AQ20" s="29" t="s">
        <v>27</v>
      </c>
      <c r="AR20" s="37" t="n">
        <f aca="false">IF(ISBLANK(C20),1,VLOOKUP(U20,ground_handler,2,0))</f>
        <v>1.2</v>
      </c>
      <c r="AS20" s="37"/>
      <c r="AT20" s="37"/>
      <c r="AU20" s="37"/>
      <c r="AV20" s="37"/>
      <c r="AW20" s="37"/>
      <c r="AX20" s="29" t="s">
        <v>17</v>
      </c>
      <c r="AY20" s="38" t="n">
        <f aca="false">AK20*AR20</f>
        <v>1.2</v>
      </c>
      <c r="AZ20" s="38"/>
      <c r="BA20" s="38"/>
      <c r="BB20" s="38"/>
      <c r="BC20" s="38"/>
      <c r="BD20" s="27"/>
      <c r="BE20" s="11" t="s">
        <v>1</v>
      </c>
      <c r="BF20" s="13"/>
      <c r="BG20" s="13"/>
      <c r="BH20" s="13"/>
      <c r="BI20" s="13"/>
      <c r="BJ20" s="13"/>
      <c r="BK20" s="13"/>
      <c r="BL20" s="13"/>
      <c r="BM20" s="11"/>
      <c r="BN20" s="11"/>
      <c r="BO20" s="11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0"/>
    </row>
    <row r="21" customFormat="false" ht="8.25" hidden="false" customHeight="true" outlineLevel="0" collapsed="false"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2"/>
      <c r="AJ21" s="6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30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10"/>
    </row>
    <row r="22" customFormat="false" ht="9.75" hidden="false" customHeight="true" outlineLevel="0" collapsed="false">
      <c r="B22" s="6"/>
      <c r="C22" s="14" t="s">
        <v>40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  <c r="U22" s="14" t="s">
        <v>41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6"/>
      <c r="AI22" s="17"/>
      <c r="AJ22" s="18"/>
      <c r="AK22" s="14" t="str">
        <f aca="false">C22</f>
        <v>Airport 2</v>
      </c>
      <c r="AL22" s="14"/>
      <c r="AM22" s="14"/>
      <c r="AN22" s="14"/>
      <c r="AO22" s="14"/>
      <c r="AP22" s="14"/>
      <c r="AQ22" s="9"/>
      <c r="AR22" s="14" t="str">
        <f aca="false">U22</f>
        <v>Ground Handler 2</v>
      </c>
      <c r="AS22" s="14"/>
      <c r="AT22" s="14"/>
      <c r="AU22" s="14"/>
      <c r="AV22" s="14"/>
      <c r="AW22" s="14"/>
      <c r="AX22" s="9"/>
      <c r="AY22" s="36" t="s">
        <v>42</v>
      </c>
      <c r="AZ22" s="36"/>
      <c r="BA22" s="36"/>
      <c r="BB22" s="36"/>
      <c r="BC22" s="36"/>
      <c r="BD22" s="19"/>
      <c r="BE22" s="14" t="s">
        <v>3</v>
      </c>
      <c r="BF22" s="14"/>
      <c r="BG22" s="14"/>
      <c r="BH22" s="14"/>
      <c r="BI22" s="14"/>
      <c r="BJ22" s="9"/>
      <c r="BK22" s="14" t="s">
        <v>21</v>
      </c>
      <c r="BL22" s="14"/>
      <c r="BM22" s="14"/>
      <c r="BN22" s="14"/>
      <c r="BO22" s="19"/>
      <c r="BP22" s="14" t="s">
        <v>43</v>
      </c>
      <c r="BQ22" s="14"/>
      <c r="BR22" s="14"/>
      <c r="BS22" s="14"/>
      <c r="BT22" s="19"/>
      <c r="BU22" s="14" t="s">
        <v>44</v>
      </c>
      <c r="BV22" s="14"/>
      <c r="BW22" s="14"/>
      <c r="BX22" s="14"/>
      <c r="BY22" s="14"/>
      <c r="BZ22" s="10"/>
    </row>
    <row r="23" customFormat="false" ht="14" hidden="false" customHeight="false" outlineLevel="0" collapsed="false">
      <c r="B23" s="6"/>
      <c r="C23" s="31" t="s">
        <v>45</v>
      </c>
      <c r="D23" s="31"/>
      <c r="E23" s="42" t="s">
        <v>46</v>
      </c>
      <c r="F23" s="35" t="str">
        <f aca="false">IF(ISBLANK(C23),"",VLOOKUP(C23,airport,2,0))</f>
        <v>Kadena Air Base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9"/>
      <c r="U23" s="31" t="s">
        <v>47</v>
      </c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23"/>
      <c r="AI23" s="24"/>
      <c r="AJ23" s="25"/>
      <c r="AK23" s="37" t="n">
        <f aca="false">IF(ISBLANK(C23),1,VLOOKUP(C23,airport,4,0))</f>
        <v>1</v>
      </c>
      <c r="AL23" s="37"/>
      <c r="AM23" s="37"/>
      <c r="AN23" s="37"/>
      <c r="AO23" s="37"/>
      <c r="AP23" s="37"/>
      <c r="AQ23" s="29" t="s">
        <v>27</v>
      </c>
      <c r="AR23" s="37" t="n">
        <f aca="false">IF(ISBLANK(C23),1,VLOOKUP(U23,ground_handler,2,0))</f>
        <v>1</v>
      </c>
      <c r="AS23" s="37"/>
      <c r="AT23" s="37"/>
      <c r="AU23" s="37"/>
      <c r="AV23" s="37"/>
      <c r="AW23" s="37"/>
      <c r="AX23" s="29" t="s">
        <v>17</v>
      </c>
      <c r="AY23" s="38" t="n">
        <f aca="false">AK23*AR23</f>
        <v>1</v>
      </c>
      <c r="AZ23" s="38"/>
      <c r="BA23" s="38"/>
      <c r="BB23" s="38"/>
      <c r="BC23" s="38"/>
      <c r="BD23" s="27"/>
      <c r="BE23" s="43" t="n">
        <f aca="false">AY23*C8*AY8*AY11*AY14*AY17*AY20*AY26*AY29*AY32*AY35*AY38</f>
        <v>515.3148</v>
      </c>
      <c r="BF23" s="43"/>
      <c r="BG23" s="43"/>
      <c r="BH23" s="35" t="str">
        <f aca="false">$G$8</f>
        <v>USD</v>
      </c>
      <c r="BI23" s="35"/>
      <c r="BJ23" s="29" t="s">
        <v>16</v>
      </c>
      <c r="BK23" s="34" t="n">
        <f aca="false">BU11</f>
        <v>50</v>
      </c>
      <c r="BL23" s="34"/>
      <c r="BM23" s="35" t="str">
        <f aca="false">$G$8</f>
        <v>USD</v>
      </c>
      <c r="BN23" s="35"/>
      <c r="BO23" s="29" t="s">
        <v>48</v>
      </c>
      <c r="BP23" s="38" t="n">
        <f aca="false">(1-BU8-BU17)</f>
        <v>0.691</v>
      </c>
      <c r="BQ23" s="38"/>
      <c r="BR23" s="38"/>
      <c r="BS23" s="38"/>
      <c r="BT23" s="29" t="s">
        <v>17</v>
      </c>
      <c r="BU23" s="34" t="n">
        <f aca="false">(BE23+BK23)/BP23</f>
        <v>818.111143270622</v>
      </c>
      <c r="BV23" s="34"/>
      <c r="BW23" s="34"/>
      <c r="BX23" s="41" t="str">
        <f aca="false">$G$8</f>
        <v>USD</v>
      </c>
      <c r="BY23" s="41"/>
      <c r="BZ23" s="10"/>
    </row>
    <row r="24" customFormat="false" ht="8.25" hidden="false" customHeight="true" outlineLevel="0" collapsed="false">
      <c r="B24" s="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  <c r="AI24" s="2"/>
      <c r="AJ24" s="6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30"/>
      <c r="BB24" s="9"/>
      <c r="BC24" s="9"/>
      <c r="BD24" s="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9"/>
      <c r="BY24" s="9"/>
      <c r="BZ24" s="10"/>
    </row>
    <row r="25" customFormat="false" ht="9.75" hidden="false" customHeight="true" outlineLevel="0" collapsed="false">
      <c r="B25" s="6"/>
      <c r="C25" s="14" t="s">
        <v>49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9"/>
      <c r="U25" s="14" t="s">
        <v>50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6"/>
      <c r="AI25" s="17"/>
      <c r="AJ25" s="18"/>
      <c r="AK25" s="14" t="str">
        <f aca="false">C25</f>
        <v>Airport 3</v>
      </c>
      <c r="AL25" s="14"/>
      <c r="AM25" s="14"/>
      <c r="AN25" s="14"/>
      <c r="AO25" s="14"/>
      <c r="AP25" s="14"/>
      <c r="AQ25" s="9"/>
      <c r="AR25" s="14" t="str">
        <f aca="false">U25</f>
        <v>Ground Handler 3</v>
      </c>
      <c r="AS25" s="14"/>
      <c r="AT25" s="14"/>
      <c r="AU25" s="14"/>
      <c r="AV25" s="14"/>
      <c r="AW25" s="14"/>
      <c r="AX25" s="9"/>
      <c r="AY25" s="36" t="s">
        <v>51</v>
      </c>
      <c r="AZ25" s="36"/>
      <c r="BA25" s="36"/>
      <c r="BB25" s="36"/>
      <c r="BC25" s="36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0"/>
    </row>
    <row r="26" customFormat="false" ht="14" hidden="false" customHeight="false" outlineLevel="0" collapsed="false">
      <c r="B26" s="6"/>
      <c r="C26" s="31" t="s">
        <v>52</v>
      </c>
      <c r="D26" s="31"/>
      <c r="E26" s="42"/>
      <c r="F26" s="35" t="str">
        <f aca="false">IF(ISBLANK(C26),"",VLOOKUP(C26,airport,2,0))</f>
        <v>Sydney Kingsford Smith International Airport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9"/>
      <c r="U26" s="31" t="s">
        <v>53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23"/>
      <c r="AI26" s="24"/>
      <c r="AJ26" s="25"/>
      <c r="AK26" s="37" t="n">
        <f aca="false">IF(ISBLANK(C26),1,VLOOKUP(C26,airport,4,0))</f>
        <v>1</v>
      </c>
      <c r="AL26" s="37"/>
      <c r="AM26" s="37"/>
      <c r="AN26" s="37"/>
      <c r="AO26" s="37"/>
      <c r="AP26" s="37"/>
      <c r="AQ26" s="29" t="s">
        <v>27</v>
      </c>
      <c r="AR26" s="37" t="n">
        <f aca="false">IF(ISBLANK(C26),1,VLOOKUP(U26,ground_handler,2,0))</f>
        <v>1</v>
      </c>
      <c r="AS26" s="37"/>
      <c r="AT26" s="37"/>
      <c r="AU26" s="37"/>
      <c r="AV26" s="37"/>
      <c r="AW26" s="37"/>
      <c r="AX26" s="29" t="s">
        <v>17</v>
      </c>
      <c r="AY26" s="38" t="n">
        <f aca="false">AK26*AR26</f>
        <v>1</v>
      </c>
      <c r="AZ26" s="38"/>
      <c r="BA26" s="38"/>
      <c r="BB26" s="38"/>
      <c r="BC26" s="38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10"/>
    </row>
    <row r="27" customFormat="false" ht="8.25" hidden="false" customHeight="true" outlineLevel="0" collapsed="false">
      <c r="B27" s="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2"/>
      <c r="AJ27" s="6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30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10"/>
    </row>
    <row r="28" customFormat="false" ht="9.75" hidden="false" customHeight="true" outlineLevel="0" collapsed="false">
      <c r="B28" s="6"/>
      <c r="C28" s="14" t="s">
        <v>54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9"/>
      <c r="U28" s="14" t="s">
        <v>55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  <c r="AI28" s="17"/>
      <c r="AJ28" s="18"/>
      <c r="AK28" s="14" t="str">
        <f aca="false">C28</f>
        <v>Airport 4</v>
      </c>
      <c r="AL28" s="14"/>
      <c r="AM28" s="14"/>
      <c r="AN28" s="14"/>
      <c r="AO28" s="14"/>
      <c r="AP28" s="14"/>
      <c r="AQ28" s="9"/>
      <c r="AR28" s="14" t="str">
        <f aca="false">U28</f>
        <v>Ground Handler 4</v>
      </c>
      <c r="AS28" s="14"/>
      <c r="AT28" s="14"/>
      <c r="AU28" s="14"/>
      <c r="AV28" s="14"/>
      <c r="AW28" s="14"/>
      <c r="AX28" s="9"/>
      <c r="AY28" s="36" t="s">
        <v>56</v>
      </c>
      <c r="AZ28" s="36"/>
      <c r="BA28" s="36"/>
      <c r="BB28" s="36"/>
      <c r="BC28" s="36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0"/>
    </row>
    <row r="29" customFormat="false" ht="14" hidden="false" customHeight="false" outlineLevel="0" collapsed="false">
      <c r="B29" s="6"/>
      <c r="C29" s="31"/>
      <c r="D29" s="31"/>
      <c r="E29" s="42"/>
      <c r="F29" s="35" t="str">
        <f aca="false">IF(ISBLANK(C29),"",VLOOKUP(C29,airport,2,0))</f>
        <v/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9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23"/>
      <c r="AI29" s="24"/>
      <c r="AJ29" s="25"/>
      <c r="AK29" s="37" t="n">
        <f aca="false">IF(ISBLANK(C29),1,VLOOKUP(C29,airport,4,0))</f>
        <v>1</v>
      </c>
      <c r="AL29" s="37"/>
      <c r="AM29" s="37"/>
      <c r="AN29" s="37"/>
      <c r="AO29" s="37"/>
      <c r="AP29" s="37"/>
      <c r="AQ29" s="29" t="s">
        <v>27</v>
      </c>
      <c r="AR29" s="37" t="n">
        <f aca="false">IF(ISBLANK(C29),1,VLOOKUP(U29,ground_handler,2,0))</f>
        <v>1</v>
      </c>
      <c r="AS29" s="37"/>
      <c r="AT29" s="37"/>
      <c r="AU29" s="37"/>
      <c r="AV29" s="37"/>
      <c r="AW29" s="37"/>
      <c r="AX29" s="29" t="s">
        <v>17</v>
      </c>
      <c r="AY29" s="38" t="n">
        <f aca="false">AK29*AR29</f>
        <v>1</v>
      </c>
      <c r="AZ29" s="38"/>
      <c r="BA29" s="38"/>
      <c r="BB29" s="38"/>
      <c r="BC29" s="38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10"/>
    </row>
    <row r="30" customFormat="false" ht="8.25" hidden="false" customHeight="true" outlineLevel="0" collapsed="false">
      <c r="B30" s="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0"/>
      <c r="AI30" s="2"/>
      <c r="AJ30" s="6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30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10"/>
    </row>
    <row r="31" customFormat="false" ht="9.75" hidden="false" customHeight="true" outlineLevel="0" collapsed="false">
      <c r="B31" s="6"/>
      <c r="C31" s="14" t="s">
        <v>57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9"/>
      <c r="U31" s="14" t="s">
        <v>58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6"/>
      <c r="AI31" s="17"/>
      <c r="AJ31" s="18"/>
      <c r="AK31" s="14" t="str">
        <f aca="false">C31</f>
        <v>Airport 5</v>
      </c>
      <c r="AL31" s="14"/>
      <c r="AM31" s="14"/>
      <c r="AN31" s="14"/>
      <c r="AO31" s="14"/>
      <c r="AP31" s="14"/>
      <c r="AQ31" s="9"/>
      <c r="AR31" s="14" t="str">
        <f aca="false">U31</f>
        <v>Ground Handler 5</v>
      </c>
      <c r="AS31" s="14"/>
      <c r="AT31" s="14"/>
      <c r="AU31" s="14"/>
      <c r="AV31" s="14"/>
      <c r="AW31" s="14"/>
      <c r="AX31" s="9"/>
      <c r="AY31" s="36" t="s">
        <v>59</v>
      </c>
      <c r="AZ31" s="36"/>
      <c r="BA31" s="36"/>
      <c r="BB31" s="36"/>
      <c r="BC31" s="36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0"/>
    </row>
    <row r="32" customFormat="false" ht="14" hidden="false" customHeight="false" outlineLevel="0" collapsed="false">
      <c r="B32" s="6"/>
      <c r="C32" s="31"/>
      <c r="D32" s="31"/>
      <c r="E32" s="42"/>
      <c r="F32" s="35" t="str">
        <f aca="false">IF(ISBLANK(C32),"",VLOOKUP(C32,airport,2,0))</f>
        <v/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9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23"/>
      <c r="AI32" s="24"/>
      <c r="AJ32" s="25"/>
      <c r="AK32" s="37" t="n">
        <f aca="false">IF(ISBLANK(C32),1,VLOOKUP(C32,airport,4,0))</f>
        <v>1</v>
      </c>
      <c r="AL32" s="37"/>
      <c r="AM32" s="37"/>
      <c r="AN32" s="37"/>
      <c r="AO32" s="37"/>
      <c r="AP32" s="37"/>
      <c r="AQ32" s="29" t="s">
        <v>27</v>
      </c>
      <c r="AR32" s="37" t="n">
        <f aca="false">IF(ISBLANK(C32),1,VLOOKUP(U32,ground_handler,2,0))</f>
        <v>1</v>
      </c>
      <c r="AS32" s="37"/>
      <c r="AT32" s="37"/>
      <c r="AU32" s="37"/>
      <c r="AV32" s="37"/>
      <c r="AW32" s="37"/>
      <c r="AX32" s="29" t="s">
        <v>17</v>
      </c>
      <c r="AY32" s="38" t="n">
        <f aca="false">AK32*AR32</f>
        <v>1</v>
      </c>
      <c r="AZ32" s="38"/>
      <c r="BA32" s="38"/>
      <c r="BB32" s="38"/>
      <c r="BC32" s="38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10"/>
    </row>
    <row r="33" customFormat="false" ht="8.25" hidden="false" customHeight="true" outlineLevel="0" collapsed="false">
      <c r="B33" s="6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0"/>
      <c r="AI33" s="2"/>
      <c r="AJ33" s="6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30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10"/>
    </row>
    <row r="34" customFormat="false" ht="9.75" hidden="false" customHeight="true" outlineLevel="0" collapsed="false">
      <c r="B34" s="6"/>
      <c r="C34" s="14" t="s">
        <v>60</v>
      </c>
      <c r="D34" s="14"/>
      <c r="E34" s="14"/>
      <c r="F34" s="14"/>
      <c r="G34" s="14"/>
      <c r="H34" s="9"/>
      <c r="I34" s="14" t="s">
        <v>30</v>
      </c>
      <c r="J34" s="14"/>
      <c r="K34" s="14"/>
      <c r="L34" s="14"/>
      <c r="M34" s="14"/>
      <c r="N34" s="9"/>
      <c r="O34" s="14" t="s">
        <v>61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6"/>
      <c r="AI34" s="17"/>
      <c r="AJ34" s="18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36" t="s">
        <v>62</v>
      </c>
      <c r="AZ34" s="36"/>
      <c r="BA34" s="36"/>
      <c r="BB34" s="36"/>
      <c r="BC34" s="36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0"/>
    </row>
    <row r="35" customFormat="false" ht="15" hidden="false" customHeight="true" outlineLevel="0" collapsed="false">
      <c r="B35" s="6"/>
      <c r="C35" s="39" t="n">
        <v>43085</v>
      </c>
      <c r="D35" s="39"/>
      <c r="E35" s="39"/>
      <c r="F35" s="39"/>
      <c r="G35" s="39"/>
      <c r="H35" s="9"/>
      <c r="I35" s="20" t="n">
        <v>5</v>
      </c>
      <c r="J35" s="20"/>
      <c r="K35" s="40" t="s">
        <v>34</v>
      </c>
      <c r="L35" s="40"/>
      <c r="M35" s="40"/>
      <c r="N35" s="9"/>
      <c r="O35" s="41" t="str">
        <f aca="false">IF(ISBLANK(C32),IF(ISBLANK(C29),IF(ISBLANK(C26),IF(ISBLANK(C23),"",VLOOKUP(C23,airport,3,0)),VLOOKUP(C26,airport,3,0)),VLOOKUP(C29,airport,3,0)),VLOOKUP(C32,airport,3,0))</f>
        <v>Australia</v>
      </c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23"/>
      <c r="AI35" s="24"/>
      <c r="AJ35" s="25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38" t="n">
        <f aca="false">VLOOKUP(I35,trucking_time,2,0)*VLOOKUP(O35,country,2,0)</f>
        <v>1.1</v>
      </c>
      <c r="AZ35" s="38"/>
      <c r="BA35" s="38"/>
      <c r="BB35" s="38"/>
      <c r="BC35" s="38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10"/>
    </row>
    <row r="36" customFormat="false" ht="8.25" hidden="false" customHeight="true" outlineLevel="0" collapsed="false"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0"/>
      <c r="AI36" s="2"/>
      <c r="AJ36" s="6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30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10"/>
    </row>
    <row r="37" customFormat="false" ht="8.25" hidden="false" customHeight="true" outlineLevel="0" collapsed="false"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0"/>
      <c r="AI37" s="2"/>
      <c r="AJ37" s="6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14" t="s">
        <v>63</v>
      </c>
      <c r="AZ37" s="14"/>
      <c r="BA37" s="14"/>
      <c r="BB37" s="14"/>
      <c r="BC37" s="14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10"/>
    </row>
    <row r="38" customFormat="false" ht="14" hidden="false" customHeight="false" outlineLevel="0" collapsed="false">
      <c r="B38" s="6"/>
      <c r="C38" s="11" t="s">
        <v>9</v>
      </c>
      <c r="D38" s="12"/>
      <c r="E38" s="12"/>
      <c r="F38" s="12"/>
      <c r="G38" s="12"/>
      <c r="H38" s="12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0"/>
      <c r="AI38" s="2"/>
      <c r="AJ38" s="6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26" t="n">
        <f aca="false">1+VLOOKUP("Loss adjustment expense",pricing_parameter,2,0)</f>
        <v>1.05</v>
      </c>
      <c r="AZ38" s="26"/>
      <c r="BA38" s="26"/>
      <c r="BB38" s="26"/>
      <c r="BC38" s="26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10"/>
    </row>
    <row r="39" customFormat="false" ht="8.25" hidden="false" customHeight="true" outlineLevel="0" collapsed="false"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0"/>
      <c r="AI39" s="2"/>
      <c r="AJ39" s="6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10"/>
    </row>
    <row r="40" customFormat="false" ht="9.75" hidden="false" customHeight="true" outlineLevel="0" collapsed="false">
      <c r="B40" s="6"/>
      <c r="C40" s="14" t="s">
        <v>64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6"/>
      <c r="AI40" s="17"/>
      <c r="AJ40" s="18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10"/>
    </row>
    <row r="41" customFormat="false" ht="14" hidden="false" customHeight="false" outlineLevel="0" collapsed="false">
      <c r="B41" s="6"/>
      <c r="C41" s="44" t="s">
        <v>15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23"/>
      <c r="AI41" s="24"/>
      <c r="AJ41" s="25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10"/>
    </row>
    <row r="42" customFormat="false" ht="14.5" hidden="false" customHeight="false" outlineLevel="0" collapsed="false">
      <c r="B42" s="45"/>
      <c r="C42" s="46"/>
      <c r="D42" s="46"/>
      <c r="E42" s="46"/>
      <c r="F42" s="46"/>
      <c r="G42" s="46"/>
      <c r="H42" s="46"/>
      <c r="I42" s="46"/>
      <c r="J42" s="46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8"/>
      <c r="AI42" s="2"/>
      <c r="AJ42" s="45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9" t="s">
        <v>65</v>
      </c>
    </row>
    <row r="43" customFormat="false" ht="14.5" hidden="false" customHeight="false" outlineLevel="0" collapsed="false"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5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</row>
    <row r="44" customFormat="false" ht="8.25" hidden="false" customHeight="true" outlineLevel="0" collapsed="false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3"/>
    </row>
    <row r="45" customFormat="false" ht="14" hidden="false" customHeight="false" outlineLevel="0" collapsed="false">
      <c r="B45" s="54"/>
      <c r="C45" s="55" t="s">
        <v>66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56"/>
    </row>
    <row r="46" customFormat="false" ht="14" hidden="false" customHeight="false" outlineLevel="0" collapsed="false">
      <c r="B46" s="54"/>
      <c r="C46" s="2" t="s">
        <v>67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56"/>
    </row>
    <row r="47" customFormat="false" ht="14" hidden="false" customHeight="false" outlineLevel="0" collapsed="false">
      <c r="B47" s="54"/>
      <c r="C47" s="2" t="s">
        <v>68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56"/>
    </row>
    <row r="48" customFormat="false" ht="14" hidden="false" customHeight="false" outlineLevel="0" collapsed="false">
      <c r="B48" s="54"/>
      <c r="C48" s="2" t="s">
        <v>69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56"/>
    </row>
    <row r="49" customFormat="false" ht="8.25" hidden="false" customHeight="true" outlineLevel="0" collapsed="false">
      <c r="B49" s="57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8"/>
    </row>
  </sheetData>
  <mergeCells count="71">
    <mergeCell ref="C8:F8"/>
    <mergeCell ref="G8:I8"/>
    <mergeCell ref="K8:R8"/>
    <mergeCell ref="T8:Y8"/>
    <mergeCell ref="AY8:BC8"/>
    <mergeCell ref="BE8:BH8"/>
    <mergeCell ref="BJ8:BN8"/>
    <mergeCell ref="BP8:BS8"/>
    <mergeCell ref="BU8:BY8"/>
    <mergeCell ref="C11:I11"/>
    <mergeCell ref="K11:L11"/>
    <mergeCell ref="O11:P11"/>
    <mergeCell ref="AY11:BC11"/>
    <mergeCell ref="BU11:BW11"/>
    <mergeCell ref="BX11:BY11"/>
    <mergeCell ref="AY13:BC13"/>
    <mergeCell ref="AK14:AP14"/>
    <mergeCell ref="AR14:AW14"/>
    <mergeCell ref="AY14:BC14"/>
    <mergeCell ref="AY16:BC16"/>
    <mergeCell ref="C17:G17"/>
    <mergeCell ref="I17:J17"/>
    <mergeCell ref="AY17:BC17"/>
    <mergeCell ref="BU17:BY17"/>
    <mergeCell ref="AY19:BC19"/>
    <mergeCell ref="C20:D20"/>
    <mergeCell ref="F20:S20"/>
    <mergeCell ref="U20:AG20"/>
    <mergeCell ref="AK20:AP20"/>
    <mergeCell ref="AR20:AW20"/>
    <mergeCell ref="AY20:BC20"/>
    <mergeCell ref="AY22:BC22"/>
    <mergeCell ref="C23:D23"/>
    <mergeCell ref="F23:S23"/>
    <mergeCell ref="U23:AG23"/>
    <mergeCell ref="AK23:AP23"/>
    <mergeCell ref="AR23:AW23"/>
    <mergeCell ref="AY23:BC23"/>
    <mergeCell ref="BE23:BG23"/>
    <mergeCell ref="BH23:BI23"/>
    <mergeCell ref="BK23:BL23"/>
    <mergeCell ref="BM23:BN23"/>
    <mergeCell ref="BP23:BS23"/>
    <mergeCell ref="BU23:BW23"/>
    <mergeCell ref="AY25:BC25"/>
    <mergeCell ref="C26:D26"/>
    <mergeCell ref="F26:S26"/>
    <mergeCell ref="U26:AG26"/>
    <mergeCell ref="AK26:AP26"/>
    <mergeCell ref="AR26:AW26"/>
    <mergeCell ref="AY26:BC26"/>
    <mergeCell ref="AY28:BC28"/>
    <mergeCell ref="C29:D29"/>
    <mergeCell ref="F29:S29"/>
    <mergeCell ref="U29:AG29"/>
    <mergeCell ref="AK29:AP29"/>
    <mergeCell ref="AR29:AW29"/>
    <mergeCell ref="AY29:BC29"/>
    <mergeCell ref="AY31:BC31"/>
    <mergeCell ref="C32:D32"/>
    <mergeCell ref="F32:S32"/>
    <mergeCell ref="U32:AG32"/>
    <mergeCell ref="AK32:AP32"/>
    <mergeCell ref="AR32:AW32"/>
    <mergeCell ref="AY32:BC32"/>
    <mergeCell ref="AY34:BC34"/>
    <mergeCell ref="C35:G35"/>
    <mergeCell ref="I35:J35"/>
    <mergeCell ref="AY35:BC35"/>
    <mergeCell ref="AY38:BC38"/>
    <mergeCell ref="C41:S41"/>
  </mergeCells>
  <dataValidations count="10">
    <dataValidation allowBlank="true" operator="between" showDropDown="false" showErrorMessage="true" showInputMessage="true" sqref="K8" type="list">
      <formula1>coverage_name</formula1>
      <formula2>0</formula2>
    </dataValidation>
    <dataValidation allowBlank="true" operator="between" showDropDown="false" showErrorMessage="true" showInputMessage="true" sqref="C20 E20 C23:E23 C26:E26 C29:E29 C32:E32 C33:J33" type="list">
      <formula1>airport_code</formula1>
      <formula2>0</formula2>
    </dataValidation>
    <dataValidation allowBlank="true" operator="between" showDropDown="false" showErrorMessage="true" showInputMessage="true" sqref="U20 U23 U26 U29 U32 L33" type="list">
      <formula1>ground_handler_name</formula1>
      <formula2>0</formula2>
    </dataValidation>
    <dataValidation allowBlank="true" operator="between" showDropDown="false" showErrorMessage="true" showInputMessage="true" sqref="T8" type="list">
      <formula1>forwarder_name</formula1>
      <formula2>0</formula2>
    </dataValidation>
    <dataValidation allowBlank="true" operator="between" showDropDown="false" showErrorMessage="true" showInputMessage="true" sqref="C17 C35 H35 K35" type="date">
      <formula1>42736</formula1>
      <formula2>46752</formula2>
    </dataValidation>
    <dataValidation allowBlank="true" operator="between" showDropDown="false" showErrorMessage="true" showInputMessage="true" sqref="C11" type="list">
      <formula1>container_name</formula1>
      <formula2>0</formula2>
    </dataValidation>
    <dataValidation allowBlank="true" operator="between" showDropDown="false" showErrorMessage="true" showInputMessage="true" sqref="C8 G8 BU11" type="whole">
      <formula1>1</formula1>
      <formula2>2000000</formula2>
    </dataValidation>
    <dataValidation allowBlank="true" operator="between" showDropDown="false" showErrorMessage="true" showInputMessage="true" sqref="I17 I35" type="list">
      <formula1>trucking_time_hours</formula1>
      <formula2>0</formula2>
    </dataValidation>
    <dataValidation allowBlank="true" operator="between" showDropDown="false" showErrorMessage="true" showInputMessage="true" sqref="K11 O11:P11" type="list">
      <formula1>temperature</formula1>
      <formula2>0</formula2>
    </dataValidation>
    <dataValidation allowBlank="true" operator="between" showDropDown="false" showErrorMessage="true" showInputMessage="true" sqref="C41:S41" type="list">
      <formula1>distribution_partner_name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H575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S27" activeCellId="0" sqref="S27"/>
    </sheetView>
  </sheetViews>
  <sheetFormatPr defaultRowHeight="12.5"/>
  <cols>
    <col collapsed="false" hidden="false" max="1" min="1" style="59" width="3.51020408163265"/>
    <col collapsed="false" hidden="false" max="2" min="2" style="59" width="22.4081632653061"/>
    <col collapsed="false" hidden="false" max="3" min="3" style="59" width="7.02040816326531"/>
    <col collapsed="false" hidden="false" max="4" min="4" style="59" width="3.51020408163265"/>
    <col collapsed="false" hidden="false" max="5" min="5" style="59" width="26.0510204081633"/>
    <col collapsed="false" hidden="false" max="6" min="6" style="59" width="7.02040816326531"/>
    <col collapsed="false" hidden="false" max="7" min="7" style="59" width="3.51020408163265"/>
    <col collapsed="false" hidden="false" max="8" min="8" style="59" width="46.8418367346939"/>
    <col collapsed="false" hidden="false" max="9" min="9" style="59" width="7.02040816326531"/>
    <col collapsed="false" hidden="false" max="10" min="10" style="59" width="3.51020408163265"/>
    <col collapsed="false" hidden="false" max="11" min="11" style="59" width="17.5510204081633"/>
    <col collapsed="false" hidden="false" max="12" min="12" style="59" width="7.02040816326531"/>
    <col collapsed="false" hidden="false" max="13" min="13" style="59" width="3.51020408163265"/>
    <col collapsed="false" hidden="false" max="14" min="14" style="59" width="9.04591836734694"/>
    <col collapsed="false" hidden="false" max="15" min="15" style="59" width="41.5765306122449"/>
    <col collapsed="false" hidden="false" max="16" min="16" style="59" width="26.1887755102041"/>
    <col collapsed="false" hidden="false" max="17" min="17" style="60" width="7.02040816326531"/>
    <col collapsed="false" hidden="false" max="18" min="18" style="59" width="3.51020408163265"/>
    <col collapsed="false" hidden="false" max="19" min="19" style="59" width="31.1836734693878"/>
    <col collapsed="false" hidden="false" max="20" min="20" style="60" width="7.02040816326531"/>
    <col collapsed="false" hidden="false" max="21" min="21" style="59" width="3.51020408163265"/>
    <col collapsed="false" hidden="false" max="22" min="22" style="59" width="9.04591836734694"/>
    <col collapsed="false" hidden="false" max="23" min="23" style="59" width="19.1683673469388"/>
    <col collapsed="false" hidden="false" max="24" min="24" style="59" width="3.51020408163265"/>
    <col collapsed="false" hidden="false" max="25" min="25" style="59" width="13.0918367346939"/>
    <col collapsed="false" hidden="false" max="26" min="26" style="59" width="3.51020408163265"/>
    <col collapsed="false" hidden="false" max="27" min="27" style="59" width="13.0918367346939"/>
    <col collapsed="false" hidden="false" max="28" min="28" style="59" width="7.02040816326531"/>
    <col collapsed="false" hidden="false" max="29" min="29" style="59" width="3.51020408163265"/>
    <col collapsed="false" hidden="false" max="30" min="30" style="59" width="26.0510204081633"/>
    <col collapsed="false" hidden="false" max="31" min="31" style="59" width="9.04591836734694"/>
    <col collapsed="false" hidden="false" max="32" min="32" style="59" width="3.51020408163265"/>
    <col collapsed="false" hidden="false" max="33" min="33" style="59" width="26.0510204081633"/>
    <col collapsed="false" hidden="false" max="1025" min="34" style="59" width="9.04591836734694"/>
  </cols>
  <sheetData>
    <row r="1" customFormat="false" ht="12.5" hidden="false" customHeight="false" outlineLevel="0" collapsed="false">
      <c r="B1" s="0"/>
      <c r="C1" s="0"/>
      <c r="E1" s="0"/>
      <c r="F1" s="0"/>
      <c r="H1" s="0"/>
      <c r="I1" s="0"/>
      <c r="K1" s="0"/>
      <c r="L1" s="0"/>
      <c r="N1" s="0"/>
      <c r="O1" s="0"/>
      <c r="P1" s="0"/>
      <c r="Q1" s="0"/>
      <c r="S1" s="0"/>
      <c r="T1" s="0"/>
      <c r="V1" s="0"/>
      <c r="W1" s="0"/>
      <c r="Y1" s="0"/>
      <c r="AA1" s="0"/>
      <c r="AB1" s="0"/>
      <c r="AD1" s="0"/>
      <c r="AE1" s="0"/>
      <c r="AG1" s="0"/>
      <c r="AH1" s="0"/>
    </row>
    <row r="2" customFormat="false" ht="12.5" hidden="false" customHeight="false" outlineLevel="0" collapsed="false">
      <c r="B2" s="61" t="s">
        <v>7</v>
      </c>
      <c r="C2" s="61"/>
      <c r="E2" s="61" t="s">
        <v>8</v>
      </c>
      <c r="F2" s="61"/>
      <c r="H2" s="61" t="s">
        <v>70</v>
      </c>
      <c r="I2" s="61"/>
      <c r="K2" s="61" t="s">
        <v>71</v>
      </c>
      <c r="L2" s="61"/>
      <c r="N2" s="61" t="s">
        <v>72</v>
      </c>
      <c r="O2" s="61"/>
      <c r="P2" s="61"/>
      <c r="Q2" s="62"/>
      <c r="S2" s="61" t="s">
        <v>73</v>
      </c>
      <c r="T2" s="62"/>
      <c r="V2" s="61" t="s">
        <v>6</v>
      </c>
      <c r="W2" s="61"/>
      <c r="Y2" s="61" t="s">
        <v>24</v>
      </c>
      <c r="AA2" s="61" t="s">
        <v>30</v>
      </c>
      <c r="AB2" s="61"/>
      <c r="AD2" s="61" t="s">
        <v>64</v>
      </c>
      <c r="AE2" s="61"/>
      <c r="AG2" s="61" t="s">
        <v>74</v>
      </c>
      <c r="AH2" s="61"/>
    </row>
    <row r="3" customFormat="false" ht="12.5" hidden="false" customHeight="false" outlineLevel="0" collapsed="false">
      <c r="B3" s="63" t="s">
        <v>75</v>
      </c>
      <c r="C3" s="63" t="s">
        <v>76</v>
      </c>
      <c r="E3" s="63" t="s">
        <v>75</v>
      </c>
      <c r="F3" s="63" t="s">
        <v>76</v>
      </c>
      <c r="H3" s="63" t="s">
        <v>75</v>
      </c>
      <c r="I3" s="63" t="s">
        <v>76</v>
      </c>
      <c r="K3" s="63" t="s">
        <v>75</v>
      </c>
      <c r="L3" s="63" t="s">
        <v>76</v>
      </c>
      <c r="N3" s="63" t="s">
        <v>77</v>
      </c>
      <c r="O3" s="63" t="s">
        <v>75</v>
      </c>
      <c r="P3" s="63" t="s">
        <v>73</v>
      </c>
      <c r="Q3" s="64" t="s">
        <v>76</v>
      </c>
      <c r="S3" s="63" t="s">
        <v>75</v>
      </c>
      <c r="T3" s="64" t="s">
        <v>76</v>
      </c>
      <c r="V3" s="63" t="s">
        <v>77</v>
      </c>
      <c r="W3" s="63" t="s">
        <v>75</v>
      </c>
      <c r="Y3" s="63" t="s">
        <v>78</v>
      </c>
      <c r="AA3" s="63" t="s">
        <v>34</v>
      </c>
      <c r="AB3" s="63" t="s">
        <v>76</v>
      </c>
      <c r="AD3" s="63" t="s">
        <v>75</v>
      </c>
      <c r="AE3" s="63" t="s">
        <v>79</v>
      </c>
      <c r="AG3" s="63" t="s">
        <v>75</v>
      </c>
      <c r="AH3" s="63" t="s">
        <v>79</v>
      </c>
    </row>
    <row r="4" customFormat="false" ht="12.5" hidden="false" customHeight="false" outlineLevel="0" collapsed="false">
      <c r="B4" s="65" t="s">
        <v>14</v>
      </c>
      <c r="C4" s="65" t="n">
        <v>0.001</v>
      </c>
      <c r="E4" s="65" t="s">
        <v>80</v>
      </c>
      <c r="F4" s="66" t="n">
        <v>1.3</v>
      </c>
      <c r="H4" s="65" t="s">
        <v>81</v>
      </c>
      <c r="I4" s="66" t="n">
        <v>1</v>
      </c>
      <c r="K4" s="65" t="s">
        <v>82</v>
      </c>
      <c r="L4" s="66" t="n">
        <v>5.5</v>
      </c>
      <c r="N4" s="65" t="s">
        <v>83</v>
      </c>
      <c r="O4" s="65" t="s">
        <v>84</v>
      </c>
      <c r="P4" s="65" t="s">
        <v>85</v>
      </c>
      <c r="Q4" s="66" t="n">
        <v>1</v>
      </c>
      <c r="S4" s="67" t="s">
        <v>86</v>
      </c>
      <c r="T4" s="68" t="n">
        <v>2</v>
      </c>
      <c r="V4" s="65" t="s">
        <v>13</v>
      </c>
      <c r="W4" s="65" t="s">
        <v>87</v>
      </c>
      <c r="Y4" s="67" t="n">
        <v>-20</v>
      </c>
      <c r="AA4" s="69" t="n">
        <v>0</v>
      </c>
      <c r="AB4" s="70" t="n">
        <v>1</v>
      </c>
      <c r="AD4" s="69" t="s">
        <v>88</v>
      </c>
      <c r="AE4" s="71" t="n">
        <v>0</v>
      </c>
      <c r="AG4" s="69" t="s">
        <v>89</v>
      </c>
      <c r="AH4" s="71" t="n">
        <v>0.05</v>
      </c>
    </row>
    <row r="5" customFormat="false" ht="12.5" hidden="false" customHeight="false" outlineLevel="0" collapsed="false">
      <c r="B5" s="72" t="s">
        <v>90</v>
      </c>
      <c r="C5" s="72" t="n">
        <v>0.005</v>
      </c>
      <c r="E5" s="69" t="s">
        <v>91</v>
      </c>
      <c r="F5" s="70" t="n">
        <v>1</v>
      </c>
      <c r="H5" s="69" t="s">
        <v>39</v>
      </c>
      <c r="I5" s="70" t="n">
        <v>1.2</v>
      </c>
      <c r="K5" s="69" t="s">
        <v>92</v>
      </c>
      <c r="L5" s="70" t="n">
        <v>4.3</v>
      </c>
      <c r="N5" s="69" t="s">
        <v>93</v>
      </c>
      <c r="O5" s="69" t="s">
        <v>94</v>
      </c>
      <c r="P5" s="69" t="s">
        <v>95</v>
      </c>
      <c r="Q5" s="66" t="n">
        <v>1</v>
      </c>
      <c r="S5" s="69" t="s">
        <v>96</v>
      </c>
      <c r="T5" s="70" t="n">
        <v>1</v>
      </c>
      <c r="V5" s="69" t="s">
        <v>97</v>
      </c>
      <c r="W5" s="69" t="s">
        <v>98</v>
      </c>
      <c r="Y5" s="69" t="n">
        <v>-19</v>
      </c>
      <c r="AA5" s="69" t="n">
        <v>1</v>
      </c>
      <c r="AB5" s="70" t="n">
        <v>1</v>
      </c>
      <c r="AD5" s="59" t="s">
        <v>99</v>
      </c>
      <c r="AE5" s="73" t="n">
        <v>0.055</v>
      </c>
      <c r="AG5" s="69" t="s">
        <v>100</v>
      </c>
      <c r="AH5" s="74" t="n">
        <v>50</v>
      </c>
    </row>
    <row r="6" customFormat="false" ht="12.5" hidden="false" customHeight="false" outlineLevel="0" collapsed="false">
      <c r="E6" s="69" t="s">
        <v>101</v>
      </c>
      <c r="F6" s="70" t="n">
        <v>1.6</v>
      </c>
      <c r="H6" s="69" t="s">
        <v>102</v>
      </c>
      <c r="I6" s="70" t="n">
        <v>1.2</v>
      </c>
      <c r="K6" s="69" t="s">
        <v>103</v>
      </c>
      <c r="L6" s="70" t="n">
        <v>4.1</v>
      </c>
      <c r="N6" s="69" t="s">
        <v>104</v>
      </c>
      <c r="O6" s="69" t="s">
        <v>105</v>
      </c>
      <c r="P6" s="69" t="s">
        <v>106</v>
      </c>
      <c r="Q6" s="70" t="n">
        <v>2</v>
      </c>
      <c r="S6" s="69" t="s">
        <v>107</v>
      </c>
      <c r="T6" s="70" t="n">
        <v>1.5</v>
      </c>
      <c r="V6" s="69" t="s">
        <v>108</v>
      </c>
      <c r="W6" s="69" t="s">
        <v>109</v>
      </c>
      <c r="Y6" s="69" t="n">
        <v>-18</v>
      </c>
      <c r="AA6" s="69" t="n">
        <v>2</v>
      </c>
      <c r="AB6" s="70" t="n">
        <v>1</v>
      </c>
      <c r="AD6" s="69" t="s">
        <v>110</v>
      </c>
      <c r="AE6" s="73" t="n">
        <v>0.032</v>
      </c>
      <c r="AG6" s="69" t="s">
        <v>111</v>
      </c>
      <c r="AH6" s="73" t="n">
        <v>0.03</v>
      </c>
    </row>
    <row r="7" customFormat="false" ht="12.5" hidden="false" customHeight="false" outlineLevel="0" collapsed="false">
      <c r="E7" s="69" t="s">
        <v>99</v>
      </c>
      <c r="F7" s="70" t="n">
        <v>1</v>
      </c>
      <c r="H7" s="69" t="s">
        <v>112</v>
      </c>
      <c r="I7" s="70" t="n">
        <v>1.4</v>
      </c>
      <c r="K7" s="69" t="s">
        <v>113</v>
      </c>
      <c r="L7" s="70" t="n">
        <v>5.2</v>
      </c>
      <c r="N7" s="69" t="s">
        <v>114</v>
      </c>
      <c r="O7" s="69" t="s">
        <v>115</v>
      </c>
      <c r="P7" s="69" t="s">
        <v>116</v>
      </c>
      <c r="Q7" s="66" t="n">
        <v>1</v>
      </c>
      <c r="S7" s="69" t="s">
        <v>117</v>
      </c>
      <c r="T7" s="70" t="n">
        <v>1.5</v>
      </c>
      <c r="V7" s="69" t="s">
        <v>118</v>
      </c>
      <c r="W7" s="69" t="s">
        <v>119</v>
      </c>
      <c r="Y7" s="69" t="n">
        <v>-17</v>
      </c>
      <c r="AA7" s="69" t="n">
        <v>3</v>
      </c>
      <c r="AB7" s="70" t="n">
        <v>1</v>
      </c>
      <c r="AD7" s="69" t="s">
        <v>120</v>
      </c>
      <c r="AE7" s="73" t="n">
        <v>0.044</v>
      </c>
      <c r="AG7" s="69" t="s">
        <v>121</v>
      </c>
      <c r="AH7" s="73" t="n">
        <v>0.03</v>
      </c>
    </row>
    <row r="8" customFormat="false" ht="12.5" hidden="false" customHeight="false" outlineLevel="0" collapsed="false">
      <c r="E8" s="69" t="s">
        <v>122</v>
      </c>
      <c r="F8" s="70" t="n">
        <v>1</v>
      </c>
      <c r="H8" s="69" t="s">
        <v>123</v>
      </c>
      <c r="I8" s="70" t="n">
        <v>1.2</v>
      </c>
      <c r="K8" s="69" t="s">
        <v>124</v>
      </c>
      <c r="L8" s="70" t="n">
        <v>1.2</v>
      </c>
      <c r="N8" s="69" t="s">
        <v>125</v>
      </c>
      <c r="O8" s="69" t="s">
        <v>126</v>
      </c>
      <c r="P8" s="69" t="s">
        <v>127</v>
      </c>
      <c r="Q8" s="70" t="n">
        <v>1.5</v>
      </c>
      <c r="S8" s="69" t="s">
        <v>128</v>
      </c>
      <c r="T8" s="70" t="n">
        <v>1.5</v>
      </c>
      <c r="V8" s="69" t="s">
        <v>129</v>
      </c>
      <c r="W8" s="69" t="s">
        <v>130</v>
      </c>
      <c r="Y8" s="69" t="n">
        <v>-16</v>
      </c>
      <c r="AA8" s="69" t="n">
        <v>4</v>
      </c>
      <c r="AB8" s="70" t="n">
        <v>1</v>
      </c>
      <c r="AD8" s="69" t="s">
        <v>15</v>
      </c>
      <c r="AE8" s="73" t="n">
        <v>0.039</v>
      </c>
      <c r="AG8" s="69" t="s">
        <v>131</v>
      </c>
      <c r="AH8" s="73" t="n">
        <v>0.01</v>
      </c>
    </row>
    <row r="9" customFormat="false" ht="12.5" hidden="false" customHeight="false" outlineLevel="0" collapsed="false">
      <c r="E9" s="69" t="s">
        <v>132</v>
      </c>
      <c r="F9" s="70" t="n">
        <v>1.3</v>
      </c>
      <c r="H9" s="69" t="s">
        <v>133</v>
      </c>
      <c r="I9" s="70" t="n">
        <v>1</v>
      </c>
      <c r="K9" s="69" t="s">
        <v>134</v>
      </c>
      <c r="L9" s="70" t="n">
        <v>1.6</v>
      </c>
      <c r="N9" s="69" t="s">
        <v>135</v>
      </c>
      <c r="O9" s="69" t="s">
        <v>136</v>
      </c>
      <c r="P9" s="69" t="s">
        <v>137</v>
      </c>
      <c r="Q9" s="70" t="n">
        <v>1.5</v>
      </c>
      <c r="S9" s="69" t="s">
        <v>138</v>
      </c>
      <c r="T9" s="70" t="n">
        <v>1</v>
      </c>
      <c r="V9" s="69" t="s">
        <v>139</v>
      </c>
      <c r="W9" s="69" t="s">
        <v>140</v>
      </c>
      <c r="Y9" s="69" t="n">
        <v>-15</v>
      </c>
      <c r="AA9" s="69" t="n">
        <v>5</v>
      </c>
      <c r="AB9" s="70" t="n">
        <v>1.1</v>
      </c>
      <c r="AD9" s="72" t="s">
        <v>141</v>
      </c>
      <c r="AE9" s="75" t="n">
        <v>0.051</v>
      </c>
      <c r="AG9" s="72" t="s">
        <v>142</v>
      </c>
      <c r="AH9" s="75" t="n">
        <v>0.2</v>
      </c>
    </row>
    <row r="10" customFormat="false" ht="12.5" hidden="false" customHeight="false" outlineLevel="0" collapsed="false">
      <c r="E10" s="69" t="s">
        <v>143</v>
      </c>
      <c r="F10" s="70" t="n">
        <v>1.3</v>
      </c>
      <c r="H10" s="69" t="s">
        <v>144</v>
      </c>
      <c r="I10" s="70" t="n">
        <v>1.2</v>
      </c>
      <c r="K10" s="69" t="s">
        <v>145</v>
      </c>
      <c r="L10" s="70" t="n">
        <v>0.7</v>
      </c>
      <c r="N10" s="69" t="s">
        <v>146</v>
      </c>
      <c r="O10" s="69" t="s">
        <v>147</v>
      </c>
      <c r="P10" s="69" t="s">
        <v>148</v>
      </c>
      <c r="Q10" s="70" t="n">
        <v>1.5</v>
      </c>
      <c r="S10" s="69" t="s">
        <v>149</v>
      </c>
      <c r="T10" s="70" t="n">
        <v>2</v>
      </c>
      <c r="V10" s="69" t="s">
        <v>150</v>
      </c>
      <c r="W10" s="69" t="s">
        <v>151</v>
      </c>
      <c r="Y10" s="69" t="n">
        <v>-14</v>
      </c>
      <c r="AA10" s="69" t="n">
        <v>6</v>
      </c>
      <c r="AB10" s="70" t="n">
        <v>1.1</v>
      </c>
    </row>
    <row r="11" customFormat="false" ht="12.5" hidden="false" customHeight="false" outlineLevel="0" collapsed="false">
      <c r="E11" s="69" t="s">
        <v>120</v>
      </c>
      <c r="F11" s="70" t="n">
        <v>1.6</v>
      </c>
      <c r="H11" s="69" t="s">
        <v>152</v>
      </c>
      <c r="I11" s="70" t="n">
        <v>1.2</v>
      </c>
      <c r="K11" s="69" t="s">
        <v>153</v>
      </c>
      <c r="L11" s="70" t="n">
        <v>0.8</v>
      </c>
      <c r="N11" s="69" t="s">
        <v>154</v>
      </c>
      <c r="O11" s="69" t="s">
        <v>155</v>
      </c>
      <c r="P11" s="69" t="s">
        <v>148</v>
      </c>
      <c r="Q11" s="70" t="n">
        <v>1.5</v>
      </c>
      <c r="S11" s="69" t="s">
        <v>156</v>
      </c>
      <c r="T11" s="70" t="n">
        <v>1.5</v>
      </c>
      <c r="V11" s="69" t="s">
        <v>157</v>
      </c>
      <c r="W11" s="69" t="s">
        <v>158</v>
      </c>
      <c r="Y11" s="69" t="n">
        <v>-13</v>
      </c>
      <c r="AA11" s="69" t="n">
        <v>7</v>
      </c>
      <c r="AB11" s="70" t="n">
        <v>1.1</v>
      </c>
    </row>
    <row r="12" customFormat="false" ht="12.5" hidden="false" customHeight="false" outlineLevel="0" collapsed="false">
      <c r="E12" s="69" t="s">
        <v>159</v>
      </c>
      <c r="F12" s="70" t="n">
        <v>1.6</v>
      </c>
      <c r="H12" s="69" t="s">
        <v>160</v>
      </c>
      <c r="I12" s="66" t="n">
        <v>1</v>
      </c>
      <c r="K12" s="69" t="s">
        <v>22</v>
      </c>
      <c r="L12" s="70" t="n">
        <v>1.1</v>
      </c>
      <c r="N12" s="69" t="s">
        <v>161</v>
      </c>
      <c r="O12" s="69" t="s">
        <v>162</v>
      </c>
      <c r="P12" s="69" t="s">
        <v>163</v>
      </c>
      <c r="Q12" s="70" t="n">
        <v>2</v>
      </c>
      <c r="S12" s="69" t="s">
        <v>164</v>
      </c>
      <c r="T12" s="70" t="n">
        <v>2</v>
      </c>
      <c r="V12" s="69" t="s">
        <v>165</v>
      </c>
      <c r="W12" s="69" t="s">
        <v>166</v>
      </c>
      <c r="Y12" s="69" t="n">
        <v>-12</v>
      </c>
      <c r="AA12" s="69" t="n">
        <v>8</v>
      </c>
      <c r="AB12" s="70" t="n">
        <v>1.1</v>
      </c>
    </row>
    <row r="13" customFormat="false" ht="12.5" hidden="false" customHeight="false" outlineLevel="0" collapsed="false">
      <c r="E13" s="69" t="s">
        <v>167</v>
      </c>
      <c r="F13" s="70" t="n">
        <v>1.3</v>
      </c>
      <c r="H13" s="69" t="s">
        <v>168</v>
      </c>
      <c r="I13" s="70" t="n">
        <v>1.4</v>
      </c>
      <c r="K13" s="72" t="s">
        <v>169</v>
      </c>
      <c r="L13" s="76" t="n">
        <v>1</v>
      </c>
      <c r="N13" s="69" t="s">
        <v>170</v>
      </c>
      <c r="O13" s="69" t="s">
        <v>171</v>
      </c>
      <c r="P13" s="69" t="s">
        <v>172</v>
      </c>
      <c r="Q13" s="66" t="n">
        <v>1</v>
      </c>
      <c r="S13" s="69" t="s">
        <v>173</v>
      </c>
      <c r="T13" s="70" t="n">
        <v>1</v>
      </c>
      <c r="V13" s="72" t="s">
        <v>174</v>
      </c>
      <c r="W13" s="72" t="s">
        <v>175</v>
      </c>
      <c r="Y13" s="69" t="n">
        <v>-11</v>
      </c>
      <c r="AA13" s="69" t="n">
        <v>9</v>
      </c>
      <c r="AB13" s="70" t="n">
        <v>1.2</v>
      </c>
    </row>
    <row r="14" customFormat="false" ht="12.5" hidden="false" customHeight="false" outlineLevel="0" collapsed="false">
      <c r="E14" s="69" t="s">
        <v>176</v>
      </c>
      <c r="F14" s="70" t="n">
        <v>1</v>
      </c>
      <c r="H14" s="69" t="s">
        <v>177</v>
      </c>
      <c r="I14" s="66" t="n">
        <v>1</v>
      </c>
      <c r="N14" s="69" t="s">
        <v>178</v>
      </c>
      <c r="O14" s="69" t="s">
        <v>179</v>
      </c>
      <c r="P14" s="69" t="s">
        <v>95</v>
      </c>
      <c r="Q14" s="66" t="n">
        <v>1</v>
      </c>
      <c r="S14" s="69" t="s">
        <v>180</v>
      </c>
      <c r="T14" s="70" t="n">
        <v>1.5</v>
      </c>
      <c r="Y14" s="69" t="n">
        <v>-10</v>
      </c>
      <c r="AA14" s="69" t="n">
        <v>10</v>
      </c>
      <c r="AB14" s="70" t="n">
        <v>1.2</v>
      </c>
    </row>
    <row r="15" customFormat="false" ht="12.5" hidden="false" customHeight="false" outlineLevel="0" collapsed="false">
      <c r="E15" s="69" t="s">
        <v>110</v>
      </c>
      <c r="F15" s="70" t="n">
        <v>1</v>
      </c>
      <c r="H15" s="69" t="s">
        <v>181</v>
      </c>
      <c r="I15" s="66" t="n">
        <v>1</v>
      </c>
      <c r="N15" s="69" t="s">
        <v>182</v>
      </c>
      <c r="O15" s="69" t="s">
        <v>183</v>
      </c>
      <c r="P15" s="69" t="s">
        <v>184</v>
      </c>
      <c r="Q15" s="70" t="n">
        <v>1</v>
      </c>
      <c r="S15" s="69" t="s">
        <v>185</v>
      </c>
      <c r="T15" s="70" t="n">
        <v>1.5</v>
      </c>
      <c r="Y15" s="69" t="n">
        <v>-9</v>
      </c>
      <c r="AA15" s="69" t="n">
        <v>11</v>
      </c>
      <c r="AB15" s="70" t="n">
        <v>1.2</v>
      </c>
    </row>
    <row r="16" customFormat="false" ht="12.5" hidden="false" customHeight="false" outlineLevel="0" collapsed="false">
      <c r="E16" s="69" t="s">
        <v>186</v>
      </c>
      <c r="F16" s="70" t="n">
        <v>1</v>
      </c>
      <c r="H16" s="69" t="s">
        <v>47</v>
      </c>
      <c r="I16" s="66" t="n">
        <v>1</v>
      </c>
      <c r="N16" s="69" t="s">
        <v>187</v>
      </c>
      <c r="O16" s="69" t="s">
        <v>188</v>
      </c>
      <c r="P16" s="69" t="s">
        <v>95</v>
      </c>
      <c r="Q16" s="66" t="n">
        <v>1</v>
      </c>
      <c r="S16" s="69" t="s">
        <v>189</v>
      </c>
      <c r="T16" s="70" t="n">
        <v>1.5</v>
      </c>
      <c r="Y16" s="69" t="n">
        <v>-8</v>
      </c>
      <c r="AA16" s="69" t="n">
        <v>12</v>
      </c>
      <c r="AB16" s="70" t="n">
        <v>1.2</v>
      </c>
    </row>
    <row r="17" customFormat="false" ht="12.5" hidden="false" customHeight="false" outlineLevel="0" collapsed="false">
      <c r="E17" s="69" t="s">
        <v>190</v>
      </c>
      <c r="F17" s="70" t="n">
        <v>1</v>
      </c>
      <c r="H17" s="69" t="s">
        <v>191</v>
      </c>
      <c r="I17" s="70" t="n">
        <v>1.2</v>
      </c>
      <c r="N17" s="69" t="s">
        <v>192</v>
      </c>
      <c r="O17" s="69" t="s">
        <v>193</v>
      </c>
      <c r="P17" s="69" t="s">
        <v>194</v>
      </c>
      <c r="Q17" s="66" t="n">
        <v>1</v>
      </c>
      <c r="S17" s="69" t="s">
        <v>172</v>
      </c>
      <c r="T17" s="70" t="n">
        <v>1</v>
      </c>
      <c r="Y17" s="69" t="n">
        <v>-7</v>
      </c>
      <c r="AA17" s="69" t="n">
        <v>16</v>
      </c>
      <c r="AB17" s="70" t="n">
        <v>1.3</v>
      </c>
    </row>
    <row r="18" customFormat="false" ht="12.5" hidden="false" customHeight="false" outlineLevel="0" collapsed="false">
      <c r="E18" s="69" t="s">
        <v>195</v>
      </c>
      <c r="F18" s="70" t="n">
        <v>1.3</v>
      </c>
      <c r="H18" s="69" t="s">
        <v>196</v>
      </c>
      <c r="I18" s="70" t="n">
        <v>1.2</v>
      </c>
      <c r="N18" s="69" t="s">
        <v>197</v>
      </c>
      <c r="O18" s="69" t="s">
        <v>198</v>
      </c>
      <c r="P18" s="69" t="s">
        <v>95</v>
      </c>
      <c r="Q18" s="66" t="n">
        <v>1</v>
      </c>
      <c r="S18" s="69" t="s">
        <v>199</v>
      </c>
      <c r="T18" s="70" t="n">
        <v>1</v>
      </c>
      <c r="Y18" s="69" t="n">
        <v>-6</v>
      </c>
      <c r="AA18" s="69" t="n">
        <v>20</v>
      </c>
      <c r="AB18" s="70" t="n">
        <v>1.3</v>
      </c>
    </row>
    <row r="19" customFormat="false" ht="12.5" hidden="false" customHeight="false" outlineLevel="0" collapsed="false">
      <c r="E19" s="69" t="s">
        <v>15</v>
      </c>
      <c r="F19" s="70" t="n">
        <v>1.3</v>
      </c>
      <c r="H19" s="69" t="s">
        <v>200</v>
      </c>
      <c r="I19" s="70" t="n">
        <v>1.2</v>
      </c>
      <c r="N19" s="69" t="s">
        <v>201</v>
      </c>
      <c r="O19" s="69" t="s">
        <v>202</v>
      </c>
      <c r="P19" s="69" t="s">
        <v>203</v>
      </c>
      <c r="Q19" s="66" t="n">
        <v>1</v>
      </c>
      <c r="S19" s="69" t="s">
        <v>204</v>
      </c>
      <c r="T19" s="70" t="n">
        <v>1.5</v>
      </c>
      <c r="Y19" s="69" t="n">
        <v>-5</v>
      </c>
      <c r="AA19" s="69" t="n">
        <v>24</v>
      </c>
      <c r="AB19" s="70" t="n">
        <v>1.3</v>
      </c>
    </row>
    <row r="20" customFormat="false" ht="12.5" hidden="false" customHeight="false" outlineLevel="0" collapsed="false">
      <c r="E20" s="69" t="s">
        <v>205</v>
      </c>
      <c r="F20" s="70" t="n">
        <v>1.6</v>
      </c>
      <c r="H20" s="69" t="s">
        <v>206</v>
      </c>
      <c r="I20" s="70" t="n">
        <v>1.4</v>
      </c>
      <c r="N20" s="69" t="s">
        <v>207</v>
      </c>
      <c r="O20" s="69" t="s">
        <v>208</v>
      </c>
      <c r="P20" s="69" t="s">
        <v>116</v>
      </c>
      <c r="Q20" s="66" t="n">
        <v>1</v>
      </c>
      <c r="S20" s="69" t="s">
        <v>209</v>
      </c>
      <c r="T20" s="70" t="n">
        <v>1</v>
      </c>
      <c r="Y20" s="69" t="n">
        <v>-4</v>
      </c>
      <c r="AA20" s="69" t="n">
        <v>30</v>
      </c>
      <c r="AB20" s="70" t="n">
        <v>1.5</v>
      </c>
    </row>
    <row r="21" customFormat="false" ht="12.5" hidden="false" customHeight="false" outlineLevel="0" collapsed="false">
      <c r="E21" s="69" t="s">
        <v>210</v>
      </c>
      <c r="F21" s="70" t="n">
        <v>1.6</v>
      </c>
      <c r="H21" s="69" t="s">
        <v>53</v>
      </c>
      <c r="I21" s="66" t="n">
        <v>1</v>
      </c>
      <c r="N21" s="69" t="s">
        <v>211</v>
      </c>
      <c r="O21" s="69" t="s">
        <v>212</v>
      </c>
      <c r="P21" s="69" t="s">
        <v>213</v>
      </c>
      <c r="Q21" s="70" t="n">
        <v>1.5</v>
      </c>
      <c r="S21" s="69" t="s">
        <v>214</v>
      </c>
      <c r="T21" s="70" t="n">
        <v>1.5</v>
      </c>
      <c r="Y21" s="69" t="n">
        <v>-3</v>
      </c>
      <c r="AA21" s="69" t="n">
        <v>36</v>
      </c>
      <c r="AB21" s="70" t="n">
        <v>1.5</v>
      </c>
    </row>
    <row r="22" customFormat="false" ht="12.5" hidden="false" customHeight="false" outlineLevel="0" collapsed="false">
      <c r="E22" s="69" t="s">
        <v>215</v>
      </c>
      <c r="F22" s="70" t="n">
        <v>1.3</v>
      </c>
      <c r="H22" s="69" t="s">
        <v>216</v>
      </c>
      <c r="I22" s="70" t="n">
        <v>1.2</v>
      </c>
      <c r="N22" s="69" t="s">
        <v>217</v>
      </c>
      <c r="O22" s="69" t="s">
        <v>218</v>
      </c>
      <c r="P22" s="69" t="s">
        <v>194</v>
      </c>
      <c r="Q22" s="66" t="n">
        <v>1</v>
      </c>
      <c r="S22" s="69" t="s">
        <v>219</v>
      </c>
      <c r="T22" s="70" t="n">
        <v>2</v>
      </c>
      <c r="Y22" s="69" t="n">
        <v>-2</v>
      </c>
      <c r="AA22" s="69" t="n">
        <v>42</v>
      </c>
      <c r="AB22" s="70" t="n">
        <v>1.7</v>
      </c>
    </row>
    <row r="23" customFormat="false" ht="12.5" hidden="false" customHeight="false" outlineLevel="0" collapsed="false">
      <c r="E23" s="69" t="s">
        <v>220</v>
      </c>
      <c r="F23" s="70" t="n">
        <v>1</v>
      </c>
      <c r="H23" s="69" t="s">
        <v>221</v>
      </c>
      <c r="I23" s="66" t="n">
        <v>1</v>
      </c>
      <c r="N23" s="69" t="s">
        <v>222</v>
      </c>
      <c r="O23" s="69" t="s">
        <v>223</v>
      </c>
      <c r="P23" s="69" t="s">
        <v>117</v>
      </c>
      <c r="Q23" s="70" t="n">
        <v>1.5</v>
      </c>
      <c r="S23" s="69" t="s">
        <v>224</v>
      </c>
      <c r="T23" s="70" t="n">
        <v>1.5</v>
      </c>
      <c r="Y23" s="69" t="n">
        <v>-1</v>
      </c>
      <c r="AA23" s="69" t="n">
        <v>48</v>
      </c>
      <c r="AB23" s="70" t="n">
        <v>1.7</v>
      </c>
    </row>
    <row r="24" customFormat="false" ht="12.5" hidden="false" customHeight="false" outlineLevel="0" collapsed="false">
      <c r="E24" s="69" t="s">
        <v>225</v>
      </c>
      <c r="F24" s="70" t="n">
        <v>1</v>
      </c>
      <c r="H24" s="69" t="s">
        <v>226</v>
      </c>
      <c r="I24" s="70" t="n">
        <v>1.4</v>
      </c>
      <c r="N24" s="69" t="s">
        <v>227</v>
      </c>
      <c r="O24" s="69" t="s">
        <v>228</v>
      </c>
      <c r="P24" s="69" t="s">
        <v>229</v>
      </c>
      <c r="Q24" s="70" t="n">
        <v>2</v>
      </c>
      <c r="S24" s="69" t="s">
        <v>230</v>
      </c>
      <c r="T24" s="70" t="n">
        <v>1.5</v>
      </c>
      <c r="Y24" s="69" t="n">
        <v>0</v>
      </c>
      <c r="AA24" s="69" t="n">
        <v>54</v>
      </c>
      <c r="AB24" s="70" t="n">
        <v>1.7</v>
      </c>
    </row>
    <row r="25" customFormat="false" ht="12.5" hidden="false" customHeight="false" outlineLevel="0" collapsed="false">
      <c r="E25" s="69" t="s">
        <v>231</v>
      </c>
      <c r="F25" s="70" t="n">
        <v>1.6</v>
      </c>
      <c r="H25" s="69" t="s">
        <v>232</v>
      </c>
      <c r="I25" s="70" t="n">
        <v>1.4</v>
      </c>
      <c r="N25" s="69" t="s">
        <v>233</v>
      </c>
      <c r="O25" s="69" t="s">
        <v>234</v>
      </c>
      <c r="P25" s="69" t="s">
        <v>95</v>
      </c>
      <c r="Q25" s="66" t="n">
        <v>1</v>
      </c>
      <c r="S25" s="69" t="s">
        <v>235</v>
      </c>
      <c r="T25" s="70" t="n">
        <v>1</v>
      </c>
      <c r="Y25" s="69" t="n">
        <v>1</v>
      </c>
      <c r="AA25" s="69" t="n">
        <v>60</v>
      </c>
      <c r="AB25" s="70" t="n">
        <v>2</v>
      </c>
    </row>
    <row r="26" customFormat="false" ht="12.5" hidden="false" customHeight="false" outlineLevel="0" collapsed="false">
      <c r="E26" s="69" t="s">
        <v>236</v>
      </c>
      <c r="F26" s="70" t="n">
        <v>1.3</v>
      </c>
      <c r="H26" s="69" t="s">
        <v>237</v>
      </c>
      <c r="I26" s="66" t="n">
        <v>1</v>
      </c>
      <c r="N26" s="69" t="s">
        <v>238</v>
      </c>
      <c r="O26" s="69" t="s">
        <v>239</v>
      </c>
      <c r="P26" s="69" t="s">
        <v>240</v>
      </c>
      <c r="Q26" s="70" t="n">
        <v>1.5</v>
      </c>
      <c r="S26" s="69" t="s">
        <v>241</v>
      </c>
      <c r="T26" s="70" t="n">
        <v>1.5</v>
      </c>
      <c r="Y26" s="69" t="n">
        <v>2</v>
      </c>
      <c r="AA26" s="69" t="n">
        <v>72</v>
      </c>
      <c r="AB26" s="70" t="n">
        <v>2</v>
      </c>
    </row>
    <row r="27" customFormat="false" ht="12.5" hidden="false" customHeight="false" outlineLevel="0" collapsed="false">
      <c r="E27" s="69" t="s">
        <v>242</v>
      </c>
      <c r="F27" s="70" t="n">
        <v>1</v>
      </c>
      <c r="H27" s="69" t="s">
        <v>243</v>
      </c>
      <c r="I27" s="66" t="n">
        <v>1</v>
      </c>
      <c r="N27" s="69" t="s">
        <v>244</v>
      </c>
      <c r="O27" s="69" t="s">
        <v>245</v>
      </c>
      <c r="P27" s="69" t="s">
        <v>246</v>
      </c>
      <c r="Q27" s="66" t="n">
        <v>1</v>
      </c>
      <c r="S27" s="69" t="s">
        <v>247</v>
      </c>
      <c r="T27" s="70" t="n">
        <v>1.5</v>
      </c>
      <c r="Y27" s="69" t="n">
        <v>3</v>
      </c>
      <c r="AA27" s="72" t="n">
        <v>96</v>
      </c>
      <c r="AB27" s="76" t="n">
        <v>3</v>
      </c>
    </row>
    <row r="28" customFormat="false" ht="12.5" hidden="false" customHeight="false" outlineLevel="0" collapsed="false">
      <c r="E28" s="72" t="s">
        <v>248</v>
      </c>
      <c r="F28" s="76" t="n">
        <v>1.6</v>
      </c>
      <c r="H28" s="69" t="s">
        <v>249</v>
      </c>
      <c r="I28" s="70" t="n">
        <v>1.2</v>
      </c>
      <c r="N28" s="69" t="s">
        <v>250</v>
      </c>
      <c r="O28" s="69" t="s">
        <v>251</v>
      </c>
      <c r="P28" s="69" t="s">
        <v>95</v>
      </c>
      <c r="Q28" s="66" t="n">
        <v>1</v>
      </c>
      <c r="S28" s="69" t="s">
        <v>252</v>
      </c>
      <c r="T28" s="70" t="n">
        <v>1.5</v>
      </c>
      <c r="Y28" s="69" t="n">
        <v>4</v>
      </c>
    </row>
    <row r="29" customFormat="false" ht="12.5" hidden="false" customHeight="false" outlineLevel="0" collapsed="false">
      <c r="H29" s="69" t="s">
        <v>253</v>
      </c>
      <c r="I29" s="70" t="n">
        <v>1.2</v>
      </c>
      <c r="N29" s="69" t="s">
        <v>254</v>
      </c>
      <c r="O29" s="69" t="s">
        <v>255</v>
      </c>
      <c r="P29" s="69" t="s">
        <v>256</v>
      </c>
      <c r="Q29" s="66" t="n">
        <v>1</v>
      </c>
      <c r="S29" s="69" t="s">
        <v>257</v>
      </c>
      <c r="T29" s="70" t="n">
        <v>1.5</v>
      </c>
      <c r="Y29" s="69" t="n">
        <v>5</v>
      </c>
    </row>
    <row r="30" customFormat="false" ht="12.5" hidden="false" customHeight="false" outlineLevel="0" collapsed="false">
      <c r="B30" s="59" t="e">
        <f aca="false">distribution_partner</f>
        <v>#VALUE!</v>
      </c>
      <c r="H30" s="69" t="s">
        <v>258</v>
      </c>
      <c r="I30" s="70" t="n">
        <v>1.2</v>
      </c>
      <c r="N30" s="69" t="s">
        <v>259</v>
      </c>
      <c r="O30" s="69" t="s">
        <v>260</v>
      </c>
      <c r="P30" s="69" t="s">
        <v>261</v>
      </c>
      <c r="Q30" s="66" t="n">
        <v>1</v>
      </c>
      <c r="S30" s="69" t="s">
        <v>262</v>
      </c>
      <c r="T30" s="70" t="n">
        <v>1.5</v>
      </c>
      <c r="Y30" s="69" t="n">
        <v>6</v>
      </c>
    </row>
    <row r="31" customFormat="false" ht="12.5" hidden="false" customHeight="false" outlineLevel="0" collapsed="false">
      <c r="H31" s="69" t="s">
        <v>263</v>
      </c>
      <c r="I31" s="66" t="n">
        <v>1</v>
      </c>
      <c r="N31" s="69" t="s">
        <v>264</v>
      </c>
      <c r="O31" s="69" t="s">
        <v>265</v>
      </c>
      <c r="P31" s="69" t="s">
        <v>95</v>
      </c>
      <c r="Q31" s="66" t="n">
        <v>1</v>
      </c>
      <c r="S31" s="69" t="s">
        <v>266</v>
      </c>
      <c r="T31" s="70" t="n">
        <v>1.5</v>
      </c>
      <c r="Y31" s="69" t="n">
        <v>7</v>
      </c>
    </row>
    <row r="32" customFormat="false" ht="12.5" hidden="false" customHeight="false" outlineLevel="0" collapsed="false">
      <c r="H32" s="69" t="s">
        <v>267</v>
      </c>
      <c r="I32" s="66" t="n">
        <v>1</v>
      </c>
      <c r="N32" s="69" t="s">
        <v>268</v>
      </c>
      <c r="O32" s="69" t="s">
        <v>269</v>
      </c>
      <c r="P32" s="69" t="s">
        <v>270</v>
      </c>
      <c r="Q32" s="70" t="n">
        <v>2</v>
      </c>
      <c r="S32" s="69" t="s">
        <v>271</v>
      </c>
      <c r="T32" s="70" t="n">
        <v>1.5</v>
      </c>
      <c r="Y32" s="69" t="n">
        <v>8</v>
      </c>
    </row>
    <row r="33" customFormat="false" ht="12.5" hidden="false" customHeight="false" outlineLevel="0" collapsed="false">
      <c r="H33" s="69" t="s">
        <v>272</v>
      </c>
      <c r="I33" s="66" t="n">
        <v>1</v>
      </c>
      <c r="N33" s="69" t="s">
        <v>273</v>
      </c>
      <c r="O33" s="69" t="s">
        <v>274</v>
      </c>
      <c r="P33" s="69" t="s">
        <v>275</v>
      </c>
      <c r="Q33" s="66" t="n">
        <v>1</v>
      </c>
      <c r="S33" s="69" t="s">
        <v>276</v>
      </c>
      <c r="T33" s="70" t="n">
        <v>1.5</v>
      </c>
      <c r="Y33" s="69" t="n">
        <v>9</v>
      </c>
    </row>
    <row r="34" customFormat="false" ht="12.5" hidden="false" customHeight="false" outlineLevel="0" collapsed="false">
      <c r="H34" s="69" t="s">
        <v>277</v>
      </c>
      <c r="I34" s="70" t="n">
        <v>1.4</v>
      </c>
      <c r="N34" s="69" t="s">
        <v>278</v>
      </c>
      <c r="O34" s="69" t="s">
        <v>279</v>
      </c>
      <c r="P34" s="69" t="s">
        <v>95</v>
      </c>
      <c r="Q34" s="66" t="n">
        <v>1</v>
      </c>
      <c r="S34" s="69" t="s">
        <v>280</v>
      </c>
      <c r="T34" s="70" t="n">
        <v>1.5</v>
      </c>
      <c r="Y34" s="69" t="n">
        <v>10</v>
      </c>
    </row>
    <row r="35" customFormat="false" ht="12.5" hidden="false" customHeight="false" outlineLevel="0" collapsed="false">
      <c r="H35" s="69" t="s">
        <v>281</v>
      </c>
      <c r="I35" s="66" t="n">
        <v>1</v>
      </c>
      <c r="N35" s="69" t="s">
        <v>282</v>
      </c>
      <c r="O35" s="69" t="s">
        <v>283</v>
      </c>
      <c r="P35" s="69" t="s">
        <v>95</v>
      </c>
      <c r="Q35" s="66" t="n">
        <v>1</v>
      </c>
      <c r="S35" s="69" t="s">
        <v>284</v>
      </c>
      <c r="T35" s="70" t="n">
        <v>1</v>
      </c>
      <c r="Y35" s="69" t="n">
        <v>11</v>
      </c>
    </row>
    <row r="36" customFormat="false" ht="12.5" hidden="false" customHeight="false" outlineLevel="0" collapsed="false">
      <c r="H36" s="69" t="s">
        <v>285</v>
      </c>
      <c r="I36" s="70" t="n">
        <v>1.2</v>
      </c>
      <c r="N36" s="69" t="s">
        <v>286</v>
      </c>
      <c r="O36" s="69" t="s">
        <v>287</v>
      </c>
      <c r="P36" s="69" t="s">
        <v>148</v>
      </c>
      <c r="Q36" s="70" t="n">
        <v>1.5</v>
      </c>
      <c r="S36" s="69" t="s">
        <v>288</v>
      </c>
      <c r="T36" s="70" t="n">
        <v>1</v>
      </c>
      <c r="Y36" s="69" t="n">
        <v>12</v>
      </c>
    </row>
    <row r="37" customFormat="false" ht="12.5" hidden="false" customHeight="false" outlineLevel="0" collapsed="false">
      <c r="H37" s="69" t="s">
        <v>289</v>
      </c>
      <c r="I37" s="66" t="n">
        <v>1</v>
      </c>
      <c r="N37" s="69" t="s">
        <v>290</v>
      </c>
      <c r="O37" s="69" t="s">
        <v>291</v>
      </c>
      <c r="P37" s="69" t="s">
        <v>95</v>
      </c>
      <c r="Q37" s="66" t="n">
        <v>1</v>
      </c>
      <c r="S37" s="69" t="s">
        <v>292</v>
      </c>
      <c r="T37" s="70" t="n">
        <v>1</v>
      </c>
      <c r="Y37" s="69" t="n">
        <v>13</v>
      </c>
    </row>
    <row r="38" customFormat="false" ht="12.5" hidden="false" customHeight="false" outlineLevel="0" collapsed="false">
      <c r="H38" s="69" t="s">
        <v>293</v>
      </c>
      <c r="I38" s="70" t="n">
        <v>1.2</v>
      </c>
      <c r="N38" s="69" t="s">
        <v>294</v>
      </c>
      <c r="O38" s="69" t="s">
        <v>295</v>
      </c>
      <c r="P38" s="69" t="s">
        <v>95</v>
      </c>
      <c r="Q38" s="66" t="n">
        <v>1</v>
      </c>
      <c r="S38" s="69" t="s">
        <v>296</v>
      </c>
      <c r="T38" s="70" t="n">
        <v>1.5</v>
      </c>
      <c r="Y38" s="69" t="n">
        <v>14</v>
      </c>
    </row>
    <row r="39" customFormat="false" ht="12.5" hidden="false" customHeight="false" outlineLevel="0" collapsed="false">
      <c r="H39" s="69" t="s">
        <v>297</v>
      </c>
      <c r="I39" s="66" t="n">
        <v>1</v>
      </c>
      <c r="N39" s="69" t="s">
        <v>298</v>
      </c>
      <c r="O39" s="69" t="s">
        <v>299</v>
      </c>
      <c r="P39" s="69" t="s">
        <v>214</v>
      </c>
      <c r="Q39" s="70" t="n">
        <v>1.5</v>
      </c>
      <c r="S39" s="69" t="s">
        <v>300</v>
      </c>
      <c r="T39" s="70" t="n">
        <v>1.5</v>
      </c>
      <c r="Y39" s="69" t="n">
        <v>15</v>
      </c>
    </row>
    <row r="40" customFormat="false" ht="12.5" hidden="false" customHeight="false" outlineLevel="0" collapsed="false">
      <c r="H40" s="69" t="s">
        <v>301</v>
      </c>
      <c r="I40" s="66" t="n">
        <v>1</v>
      </c>
      <c r="N40" s="69" t="s">
        <v>302</v>
      </c>
      <c r="O40" s="69" t="s">
        <v>303</v>
      </c>
      <c r="P40" s="69" t="s">
        <v>194</v>
      </c>
      <c r="Q40" s="66" t="n">
        <v>1</v>
      </c>
      <c r="S40" s="69" t="s">
        <v>304</v>
      </c>
      <c r="T40" s="70" t="n">
        <v>2</v>
      </c>
      <c r="Y40" s="69" t="n">
        <v>16</v>
      </c>
    </row>
    <row r="41" customFormat="false" ht="12.5" hidden="false" customHeight="false" outlineLevel="0" collapsed="false">
      <c r="H41" s="69" t="s">
        <v>305</v>
      </c>
      <c r="I41" s="70" t="n">
        <v>1.4</v>
      </c>
      <c r="N41" s="69" t="s">
        <v>306</v>
      </c>
      <c r="O41" s="69" t="s">
        <v>307</v>
      </c>
      <c r="P41" s="69" t="s">
        <v>95</v>
      </c>
      <c r="Q41" s="66" t="n">
        <v>1</v>
      </c>
      <c r="S41" s="69" t="s">
        <v>308</v>
      </c>
      <c r="T41" s="70" t="n">
        <v>1.5</v>
      </c>
      <c r="Y41" s="69" t="n">
        <v>17</v>
      </c>
    </row>
    <row r="42" customFormat="false" ht="12.5" hidden="false" customHeight="false" outlineLevel="0" collapsed="false">
      <c r="H42" s="69" t="s">
        <v>309</v>
      </c>
      <c r="I42" s="70" t="n">
        <v>1.2</v>
      </c>
      <c r="N42" s="69" t="s">
        <v>310</v>
      </c>
      <c r="O42" s="69" t="s">
        <v>311</v>
      </c>
      <c r="P42" s="69" t="s">
        <v>312</v>
      </c>
      <c r="Q42" s="70" t="n">
        <v>1.5</v>
      </c>
      <c r="S42" s="69" t="s">
        <v>313</v>
      </c>
      <c r="T42" s="70" t="n">
        <v>1.5</v>
      </c>
      <c r="Y42" s="69" t="n">
        <v>18</v>
      </c>
    </row>
    <row r="43" customFormat="false" ht="12.5" hidden="false" customHeight="false" outlineLevel="0" collapsed="false">
      <c r="H43" s="69" t="s">
        <v>314</v>
      </c>
      <c r="I43" s="70" t="n">
        <v>1.2</v>
      </c>
      <c r="N43" s="69" t="s">
        <v>315</v>
      </c>
      <c r="O43" s="69" t="s">
        <v>316</v>
      </c>
      <c r="P43" s="69" t="s">
        <v>280</v>
      </c>
      <c r="Q43" s="70" t="n">
        <v>1.5</v>
      </c>
      <c r="S43" s="69" t="s">
        <v>317</v>
      </c>
      <c r="T43" s="70" t="n">
        <v>1</v>
      </c>
      <c r="Y43" s="69" t="n">
        <v>19</v>
      </c>
    </row>
    <row r="44" customFormat="false" ht="12.5" hidden="false" customHeight="false" outlineLevel="0" collapsed="false">
      <c r="H44" s="69" t="s">
        <v>318</v>
      </c>
      <c r="I44" s="66" t="n">
        <v>1</v>
      </c>
      <c r="N44" s="69" t="s">
        <v>319</v>
      </c>
      <c r="O44" s="69" t="s">
        <v>320</v>
      </c>
      <c r="P44" s="69" t="s">
        <v>321</v>
      </c>
      <c r="Q44" s="70" t="n">
        <v>1.5</v>
      </c>
      <c r="S44" s="69" t="s">
        <v>322</v>
      </c>
      <c r="T44" s="70" t="n">
        <v>1</v>
      </c>
      <c r="Y44" s="69" t="n">
        <v>20</v>
      </c>
    </row>
    <row r="45" customFormat="false" ht="12.5" hidden="false" customHeight="false" outlineLevel="0" collapsed="false">
      <c r="H45" s="69" t="s">
        <v>323</v>
      </c>
      <c r="I45" s="70" t="n">
        <v>1.4</v>
      </c>
      <c r="N45" s="69" t="s">
        <v>324</v>
      </c>
      <c r="O45" s="69" t="s">
        <v>325</v>
      </c>
      <c r="P45" s="69" t="s">
        <v>95</v>
      </c>
      <c r="Q45" s="66" t="n">
        <v>1</v>
      </c>
      <c r="S45" s="69" t="s">
        <v>326</v>
      </c>
      <c r="T45" s="70" t="n">
        <v>1</v>
      </c>
      <c r="Y45" s="69" t="n">
        <v>21</v>
      </c>
    </row>
    <row r="46" customFormat="false" ht="12.5" hidden="false" customHeight="false" outlineLevel="0" collapsed="false">
      <c r="H46" s="69" t="s">
        <v>327</v>
      </c>
      <c r="I46" s="70" t="n">
        <v>1.4</v>
      </c>
      <c r="N46" s="69" t="s">
        <v>328</v>
      </c>
      <c r="O46" s="69" t="s">
        <v>329</v>
      </c>
      <c r="P46" s="69" t="s">
        <v>116</v>
      </c>
      <c r="Q46" s="66" t="n">
        <v>1</v>
      </c>
      <c r="S46" s="69" t="s">
        <v>330</v>
      </c>
      <c r="T46" s="70" t="n">
        <v>2</v>
      </c>
      <c r="Y46" s="69" t="n">
        <v>22</v>
      </c>
    </row>
    <row r="47" customFormat="false" ht="12.5" hidden="false" customHeight="false" outlineLevel="0" collapsed="false">
      <c r="H47" s="69" t="s">
        <v>331</v>
      </c>
      <c r="I47" s="70" t="n">
        <v>1.4</v>
      </c>
      <c r="N47" s="69" t="s">
        <v>332</v>
      </c>
      <c r="O47" s="69" t="s">
        <v>333</v>
      </c>
      <c r="P47" s="69" t="s">
        <v>334</v>
      </c>
      <c r="Q47" s="66" t="n">
        <v>1</v>
      </c>
      <c r="S47" s="69" t="s">
        <v>335</v>
      </c>
      <c r="T47" s="70" t="n">
        <v>2</v>
      </c>
      <c r="Y47" s="69" t="n">
        <v>23</v>
      </c>
    </row>
    <row r="48" customFormat="false" ht="12.5" hidden="false" customHeight="false" outlineLevel="0" collapsed="false">
      <c r="H48" s="69" t="s">
        <v>336</v>
      </c>
      <c r="I48" s="66" t="n">
        <v>1</v>
      </c>
      <c r="N48" s="69" t="s">
        <v>337</v>
      </c>
      <c r="O48" s="69" t="s">
        <v>338</v>
      </c>
      <c r="P48" s="69" t="s">
        <v>95</v>
      </c>
      <c r="Q48" s="66" t="n">
        <v>1</v>
      </c>
      <c r="S48" s="69" t="s">
        <v>339</v>
      </c>
      <c r="T48" s="70" t="n">
        <v>1</v>
      </c>
      <c r="Y48" s="69" t="n">
        <v>24</v>
      </c>
    </row>
    <row r="49" customFormat="false" ht="12.5" hidden="false" customHeight="false" outlineLevel="0" collapsed="false">
      <c r="H49" s="69" t="s">
        <v>340</v>
      </c>
      <c r="I49" s="66" t="n">
        <v>1</v>
      </c>
      <c r="N49" s="69" t="s">
        <v>341</v>
      </c>
      <c r="O49" s="69" t="s">
        <v>342</v>
      </c>
      <c r="P49" s="69" t="s">
        <v>343</v>
      </c>
      <c r="Q49" s="70" t="n">
        <v>2</v>
      </c>
      <c r="S49" s="69" t="s">
        <v>344</v>
      </c>
      <c r="T49" s="70" t="n">
        <v>1.5</v>
      </c>
      <c r="Y49" s="69" t="n">
        <v>25</v>
      </c>
    </row>
    <row r="50" customFormat="false" ht="12.5" hidden="false" customHeight="false" outlineLevel="0" collapsed="false">
      <c r="H50" s="69" t="s">
        <v>345</v>
      </c>
      <c r="I50" s="66" t="n">
        <v>1</v>
      </c>
      <c r="N50" s="69" t="s">
        <v>346</v>
      </c>
      <c r="O50" s="69" t="s">
        <v>347</v>
      </c>
      <c r="P50" s="69" t="s">
        <v>348</v>
      </c>
      <c r="Q50" s="66" t="n">
        <v>1</v>
      </c>
      <c r="S50" s="69" t="s">
        <v>349</v>
      </c>
      <c r="T50" s="70" t="n">
        <v>1</v>
      </c>
      <c r="Y50" s="69" t="n">
        <v>26</v>
      </c>
    </row>
    <row r="51" customFormat="false" ht="12.5" hidden="false" customHeight="false" outlineLevel="0" collapsed="false">
      <c r="H51" s="69" t="s">
        <v>350</v>
      </c>
      <c r="I51" s="66" t="n">
        <v>1</v>
      </c>
      <c r="N51" s="69" t="s">
        <v>351</v>
      </c>
      <c r="O51" s="69" t="s">
        <v>352</v>
      </c>
      <c r="P51" s="69" t="s">
        <v>116</v>
      </c>
      <c r="Q51" s="66" t="n">
        <v>1</v>
      </c>
      <c r="S51" s="69" t="s">
        <v>353</v>
      </c>
      <c r="T51" s="70" t="n">
        <v>1</v>
      </c>
      <c r="Y51" s="69" t="n">
        <v>27</v>
      </c>
    </row>
    <row r="52" customFormat="false" ht="12.5" hidden="false" customHeight="false" outlineLevel="0" collapsed="false">
      <c r="H52" s="69" t="s">
        <v>354</v>
      </c>
      <c r="I52" s="70" t="n">
        <v>1.2</v>
      </c>
      <c r="N52" s="69" t="s">
        <v>355</v>
      </c>
      <c r="O52" s="69" t="s">
        <v>356</v>
      </c>
      <c r="P52" s="69" t="s">
        <v>95</v>
      </c>
      <c r="Q52" s="66" t="n">
        <v>1</v>
      </c>
      <c r="S52" s="69" t="s">
        <v>357</v>
      </c>
      <c r="T52" s="70" t="n">
        <v>1.5</v>
      </c>
      <c r="Y52" s="72" t="n">
        <v>28</v>
      </c>
    </row>
    <row r="53" customFormat="false" ht="12.5" hidden="false" customHeight="false" outlineLevel="0" collapsed="false">
      <c r="H53" s="69" t="s">
        <v>358</v>
      </c>
      <c r="I53" s="66" t="n">
        <v>1</v>
      </c>
      <c r="N53" s="69" t="s">
        <v>359</v>
      </c>
      <c r="O53" s="69" t="s">
        <v>360</v>
      </c>
      <c r="P53" s="69" t="s">
        <v>116</v>
      </c>
      <c r="Q53" s="66" t="n">
        <v>1</v>
      </c>
      <c r="S53" s="69" t="s">
        <v>361</v>
      </c>
      <c r="T53" s="70" t="n">
        <v>1.5</v>
      </c>
    </row>
    <row r="54" customFormat="false" ht="12.5" hidden="false" customHeight="false" outlineLevel="0" collapsed="false">
      <c r="H54" s="69" t="s">
        <v>362</v>
      </c>
      <c r="I54" s="70" t="n">
        <v>1.2</v>
      </c>
      <c r="N54" s="69" t="s">
        <v>363</v>
      </c>
      <c r="O54" s="69" t="s">
        <v>364</v>
      </c>
      <c r="P54" s="69" t="s">
        <v>95</v>
      </c>
      <c r="Q54" s="66" t="n">
        <v>1</v>
      </c>
      <c r="S54" s="69" t="s">
        <v>365</v>
      </c>
      <c r="T54" s="70" t="n">
        <v>1.5</v>
      </c>
    </row>
    <row r="55" customFormat="false" ht="12.5" hidden="false" customHeight="false" outlineLevel="0" collapsed="false">
      <c r="H55" s="69" t="s">
        <v>366</v>
      </c>
      <c r="I55" s="70" t="n">
        <v>1.2</v>
      </c>
      <c r="N55" s="69" t="s">
        <v>367</v>
      </c>
      <c r="O55" s="69" t="s">
        <v>368</v>
      </c>
      <c r="P55" s="69" t="s">
        <v>148</v>
      </c>
      <c r="Q55" s="70" t="n">
        <v>1.5</v>
      </c>
      <c r="S55" s="69" t="s">
        <v>369</v>
      </c>
      <c r="T55" s="70" t="n">
        <v>1.5</v>
      </c>
    </row>
    <row r="56" customFormat="false" ht="12.5" hidden="false" customHeight="false" outlineLevel="0" collapsed="false">
      <c r="H56" s="69" t="s">
        <v>370</v>
      </c>
      <c r="I56" s="70" t="n">
        <v>1.2</v>
      </c>
      <c r="N56" s="69" t="s">
        <v>371</v>
      </c>
      <c r="O56" s="69" t="s">
        <v>372</v>
      </c>
      <c r="P56" s="69" t="s">
        <v>373</v>
      </c>
      <c r="Q56" s="70" t="n">
        <v>1.5</v>
      </c>
      <c r="S56" s="69" t="s">
        <v>374</v>
      </c>
      <c r="T56" s="70" t="n">
        <v>2</v>
      </c>
    </row>
    <row r="57" customFormat="false" ht="12.5" hidden="false" customHeight="false" outlineLevel="0" collapsed="false">
      <c r="H57" s="69" t="s">
        <v>375</v>
      </c>
      <c r="I57" s="70" t="n">
        <v>1.4</v>
      </c>
      <c r="N57" s="69" t="s">
        <v>376</v>
      </c>
      <c r="O57" s="69" t="s">
        <v>377</v>
      </c>
      <c r="P57" s="69" t="s">
        <v>378</v>
      </c>
      <c r="Q57" s="70" t="n">
        <v>2</v>
      </c>
      <c r="S57" s="69" t="s">
        <v>379</v>
      </c>
      <c r="T57" s="70" t="n">
        <v>2</v>
      </c>
    </row>
    <row r="58" customFormat="false" ht="12.5" hidden="false" customHeight="false" outlineLevel="0" collapsed="false">
      <c r="H58" s="69" t="s">
        <v>380</v>
      </c>
      <c r="I58" s="66" t="n">
        <v>1</v>
      </c>
      <c r="N58" s="69" t="s">
        <v>381</v>
      </c>
      <c r="O58" s="69" t="s">
        <v>382</v>
      </c>
      <c r="P58" s="69" t="s">
        <v>85</v>
      </c>
      <c r="Q58" s="66" t="n">
        <v>1</v>
      </c>
      <c r="S58" s="69" t="s">
        <v>383</v>
      </c>
      <c r="T58" s="70" t="n">
        <v>1.5</v>
      </c>
    </row>
    <row r="59" customFormat="false" ht="12.5" hidden="false" customHeight="false" outlineLevel="0" collapsed="false">
      <c r="H59" s="69" t="s">
        <v>384</v>
      </c>
      <c r="I59" s="66" t="n">
        <v>1</v>
      </c>
      <c r="N59" s="69" t="s">
        <v>385</v>
      </c>
      <c r="O59" s="69" t="s">
        <v>386</v>
      </c>
      <c r="P59" s="69" t="s">
        <v>348</v>
      </c>
      <c r="Q59" s="66" t="n">
        <v>1</v>
      </c>
      <c r="S59" s="69" t="s">
        <v>387</v>
      </c>
      <c r="T59" s="70" t="n">
        <v>1.5</v>
      </c>
    </row>
    <row r="60" customFormat="false" ht="12.5" hidden="false" customHeight="false" outlineLevel="0" collapsed="false">
      <c r="H60" s="69" t="s">
        <v>388</v>
      </c>
      <c r="I60" s="66" t="n">
        <v>1</v>
      </c>
      <c r="N60" s="69" t="s">
        <v>389</v>
      </c>
      <c r="O60" s="69" t="s">
        <v>390</v>
      </c>
      <c r="P60" s="69" t="s">
        <v>270</v>
      </c>
      <c r="Q60" s="70" t="n">
        <v>2</v>
      </c>
      <c r="S60" s="69" t="s">
        <v>391</v>
      </c>
      <c r="T60" s="70" t="n">
        <v>1.5</v>
      </c>
    </row>
    <row r="61" customFormat="false" ht="12.5" hidden="false" customHeight="false" outlineLevel="0" collapsed="false">
      <c r="H61" s="69" t="s">
        <v>392</v>
      </c>
      <c r="I61" s="70" t="n">
        <v>1.4</v>
      </c>
      <c r="N61" s="69" t="s">
        <v>393</v>
      </c>
      <c r="O61" s="69" t="s">
        <v>394</v>
      </c>
      <c r="P61" s="69" t="s">
        <v>95</v>
      </c>
      <c r="Q61" s="66" t="n">
        <v>1</v>
      </c>
      <c r="S61" s="69" t="s">
        <v>395</v>
      </c>
      <c r="T61" s="70" t="n">
        <v>1</v>
      </c>
    </row>
    <row r="62" customFormat="false" ht="12.5" hidden="false" customHeight="false" outlineLevel="0" collapsed="false">
      <c r="H62" s="69" t="s">
        <v>396</v>
      </c>
      <c r="I62" s="70" t="n">
        <v>1.4</v>
      </c>
      <c r="N62" s="69" t="s">
        <v>397</v>
      </c>
      <c r="O62" s="69" t="s">
        <v>398</v>
      </c>
      <c r="P62" s="69" t="s">
        <v>95</v>
      </c>
      <c r="Q62" s="66" t="n">
        <v>1</v>
      </c>
      <c r="S62" s="69" t="s">
        <v>399</v>
      </c>
      <c r="T62" s="70" t="n">
        <v>1.5</v>
      </c>
    </row>
    <row r="63" customFormat="false" ht="12.5" hidden="false" customHeight="false" outlineLevel="0" collapsed="false">
      <c r="H63" s="69" t="s">
        <v>400</v>
      </c>
      <c r="I63" s="66" t="n">
        <v>1</v>
      </c>
      <c r="N63" s="69" t="s">
        <v>401</v>
      </c>
      <c r="O63" s="69" t="s">
        <v>402</v>
      </c>
      <c r="P63" s="69" t="s">
        <v>95</v>
      </c>
      <c r="Q63" s="66" t="n">
        <v>1</v>
      </c>
      <c r="S63" s="69" t="s">
        <v>403</v>
      </c>
      <c r="T63" s="70" t="n">
        <v>1</v>
      </c>
    </row>
    <row r="64" customFormat="false" ht="12.5" hidden="false" customHeight="false" outlineLevel="0" collapsed="false">
      <c r="H64" s="69" t="s">
        <v>404</v>
      </c>
      <c r="I64" s="66" t="n">
        <v>1</v>
      </c>
      <c r="N64" s="69" t="s">
        <v>405</v>
      </c>
      <c r="O64" s="69" t="s">
        <v>406</v>
      </c>
      <c r="P64" s="69" t="s">
        <v>172</v>
      </c>
      <c r="Q64" s="66" t="n">
        <v>1</v>
      </c>
      <c r="S64" s="69" t="s">
        <v>407</v>
      </c>
      <c r="T64" s="70" t="n">
        <v>1</v>
      </c>
    </row>
    <row r="65" customFormat="false" ht="12.5" hidden="false" customHeight="false" outlineLevel="0" collapsed="false">
      <c r="H65" s="69" t="s">
        <v>408</v>
      </c>
      <c r="I65" s="70" t="n">
        <v>1.2</v>
      </c>
      <c r="N65" s="69" t="s">
        <v>409</v>
      </c>
      <c r="O65" s="69" t="s">
        <v>410</v>
      </c>
      <c r="P65" s="69" t="s">
        <v>411</v>
      </c>
      <c r="Q65" s="66" t="n">
        <v>1</v>
      </c>
      <c r="S65" s="69" t="s">
        <v>85</v>
      </c>
      <c r="T65" s="70" t="n">
        <v>1</v>
      </c>
    </row>
    <row r="66" customFormat="false" ht="12.5" hidden="false" customHeight="false" outlineLevel="0" collapsed="false">
      <c r="H66" s="69" t="s">
        <v>412</v>
      </c>
      <c r="I66" s="70" t="n">
        <v>1.2</v>
      </c>
      <c r="N66" s="69" t="s">
        <v>413</v>
      </c>
      <c r="O66" s="69" t="s">
        <v>414</v>
      </c>
      <c r="P66" s="69" t="s">
        <v>365</v>
      </c>
      <c r="Q66" s="70" t="n">
        <v>1.5</v>
      </c>
      <c r="S66" s="69" t="s">
        <v>415</v>
      </c>
      <c r="T66" s="70" t="n">
        <v>2</v>
      </c>
    </row>
    <row r="67" customFormat="false" ht="12.5" hidden="false" customHeight="false" outlineLevel="0" collapsed="false">
      <c r="H67" s="69" t="s">
        <v>416</v>
      </c>
      <c r="I67" s="70" t="n">
        <v>1.2</v>
      </c>
      <c r="N67" s="69" t="s">
        <v>417</v>
      </c>
      <c r="O67" s="69" t="s">
        <v>418</v>
      </c>
      <c r="P67" s="69" t="s">
        <v>116</v>
      </c>
      <c r="Q67" s="66" t="n">
        <v>1</v>
      </c>
      <c r="S67" s="69" t="s">
        <v>419</v>
      </c>
      <c r="T67" s="70" t="n">
        <v>1.5</v>
      </c>
    </row>
    <row r="68" customFormat="false" ht="12.5" hidden="false" customHeight="false" outlineLevel="0" collapsed="false">
      <c r="H68" s="69" t="s">
        <v>420</v>
      </c>
      <c r="I68" s="66" t="n">
        <v>1</v>
      </c>
      <c r="N68" s="69" t="s">
        <v>38</v>
      </c>
      <c r="O68" s="69" t="s">
        <v>421</v>
      </c>
      <c r="P68" s="69" t="s">
        <v>95</v>
      </c>
      <c r="Q68" s="66" t="n">
        <v>1</v>
      </c>
      <c r="S68" s="69" t="s">
        <v>422</v>
      </c>
      <c r="T68" s="70" t="n">
        <v>1.5</v>
      </c>
    </row>
    <row r="69" customFormat="false" ht="12.5" hidden="false" customHeight="false" outlineLevel="0" collapsed="false">
      <c r="H69" s="69" t="s">
        <v>423</v>
      </c>
      <c r="I69" s="70" t="n">
        <v>1.2</v>
      </c>
      <c r="N69" s="69" t="s">
        <v>424</v>
      </c>
      <c r="O69" s="69" t="s">
        <v>425</v>
      </c>
      <c r="P69" s="69" t="s">
        <v>296</v>
      </c>
      <c r="Q69" s="70" t="n">
        <v>1.5</v>
      </c>
      <c r="S69" s="69" t="s">
        <v>426</v>
      </c>
      <c r="T69" s="70" t="n">
        <v>1.5</v>
      </c>
    </row>
    <row r="70" customFormat="false" ht="12.5" hidden="false" customHeight="false" outlineLevel="0" collapsed="false">
      <c r="H70" s="69" t="s">
        <v>427</v>
      </c>
      <c r="I70" s="66" t="n">
        <v>1</v>
      </c>
      <c r="N70" s="69" t="s">
        <v>428</v>
      </c>
      <c r="O70" s="69" t="s">
        <v>429</v>
      </c>
      <c r="P70" s="69" t="s">
        <v>270</v>
      </c>
      <c r="Q70" s="70" t="n">
        <v>2</v>
      </c>
      <c r="S70" s="69" t="s">
        <v>430</v>
      </c>
      <c r="T70" s="70" t="n">
        <v>1.5</v>
      </c>
    </row>
    <row r="71" customFormat="false" ht="12.5" hidden="false" customHeight="false" outlineLevel="0" collapsed="false">
      <c r="H71" s="69" t="s">
        <v>431</v>
      </c>
      <c r="I71" s="70" t="n">
        <v>1.4</v>
      </c>
      <c r="N71" s="69" t="s">
        <v>432</v>
      </c>
      <c r="O71" s="69" t="s">
        <v>433</v>
      </c>
      <c r="P71" s="69" t="s">
        <v>334</v>
      </c>
      <c r="Q71" s="66" t="n">
        <v>1</v>
      </c>
      <c r="S71" s="69" t="s">
        <v>434</v>
      </c>
      <c r="T71" s="70" t="n">
        <v>1.5</v>
      </c>
    </row>
    <row r="72" customFormat="false" ht="12.5" hidden="false" customHeight="false" outlineLevel="0" collapsed="false">
      <c r="H72" s="69" t="s">
        <v>435</v>
      </c>
      <c r="I72" s="66" t="n">
        <v>1</v>
      </c>
      <c r="N72" s="69" t="s">
        <v>436</v>
      </c>
      <c r="O72" s="69" t="s">
        <v>437</v>
      </c>
      <c r="P72" s="69" t="s">
        <v>95</v>
      </c>
      <c r="Q72" s="66" t="n">
        <v>1</v>
      </c>
      <c r="S72" s="69" t="s">
        <v>438</v>
      </c>
      <c r="T72" s="70" t="n">
        <v>1.5</v>
      </c>
    </row>
    <row r="73" customFormat="false" ht="12.5" hidden="false" customHeight="false" outlineLevel="0" collapsed="false">
      <c r="H73" s="69" t="s">
        <v>439</v>
      </c>
      <c r="I73" s="70" t="n">
        <v>1.2</v>
      </c>
      <c r="N73" s="69" t="s">
        <v>440</v>
      </c>
      <c r="O73" s="69" t="s">
        <v>441</v>
      </c>
      <c r="P73" s="69" t="s">
        <v>442</v>
      </c>
      <c r="Q73" s="66" t="n">
        <v>1</v>
      </c>
      <c r="S73" s="69" t="s">
        <v>443</v>
      </c>
      <c r="T73" s="70" t="n">
        <v>2</v>
      </c>
    </row>
    <row r="74" customFormat="false" ht="12.5" hidden="false" customHeight="false" outlineLevel="0" collapsed="false">
      <c r="H74" s="69" t="s">
        <v>444</v>
      </c>
      <c r="I74" s="70" t="n">
        <v>1.4</v>
      </c>
      <c r="N74" s="69" t="s">
        <v>445</v>
      </c>
      <c r="O74" s="69" t="s">
        <v>446</v>
      </c>
      <c r="P74" s="69" t="s">
        <v>348</v>
      </c>
      <c r="Q74" s="66" t="n">
        <v>1</v>
      </c>
      <c r="S74" s="69" t="s">
        <v>447</v>
      </c>
      <c r="T74" s="70" t="n">
        <v>1</v>
      </c>
    </row>
    <row r="75" customFormat="false" ht="12.5" hidden="false" customHeight="false" outlineLevel="0" collapsed="false">
      <c r="H75" s="69" t="s">
        <v>448</v>
      </c>
      <c r="I75" s="70" t="n">
        <v>1.2</v>
      </c>
      <c r="N75" s="69" t="s">
        <v>449</v>
      </c>
      <c r="O75" s="69" t="s">
        <v>450</v>
      </c>
      <c r="P75" s="69" t="s">
        <v>116</v>
      </c>
      <c r="Q75" s="66" t="n">
        <v>1</v>
      </c>
      <c r="S75" s="69" t="s">
        <v>163</v>
      </c>
      <c r="T75" s="70" t="n">
        <v>2</v>
      </c>
    </row>
    <row r="76" customFormat="false" ht="12.5" hidden="false" customHeight="false" outlineLevel="0" collapsed="false">
      <c r="H76" s="69" t="s">
        <v>451</v>
      </c>
      <c r="I76" s="66" t="n">
        <v>1</v>
      </c>
      <c r="N76" s="69" t="s">
        <v>452</v>
      </c>
      <c r="O76" s="69" t="s">
        <v>453</v>
      </c>
      <c r="P76" s="69" t="s">
        <v>235</v>
      </c>
      <c r="Q76" s="66" t="n">
        <v>1</v>
      </c>
      <c r="S76" s="69" t="s">
        <v>454</v>
      </c>
      <c r="T76" s="70" t="n">
        <v>1</v>
      </c>
    </row>
    <row r="77" customFormat="false" ht="12.5" hidden="false" customHeight="false" outlineLevel="0" collapsed="false">
      <c r="H77" s="69" t="s">
        <v>455</v>
      </c>
      <c r="I77" s="70" t="n">
        <v>1.4</v>
      </c>
      <c r="N77" s="69" t="s">
        <v>456</v>
      </c>
      <c r="O77" s="69" t="s">
        <v>457</v>
      </c>
      <c r="P77" s="69" t="s">
        <v>280</v>
      </c>
      <c r="Q77" s="70" t="n">
        <v>1.5</v>
      </c>
      <c r="S77" s="69" t="s">
        <v>458</v>
      </c>
      <c r="T77" s="70" t="n">
        <v>1</v>
      </c>
    </row>
    <row r="78" customFormat="false" ht="12.5" hidden="false" customHeight="false" outlineLevel="0" collapsed="false">
      <c r="H78" s="69" t="s">
        <v>459</v>
      </c>
      <c r="I78" s="70" t="n">
        <v>1.2</v>
      </c>
      <c r="N78" s="69" t="s">
        <v>460</v>
      </c>
      <c r="O78" s="69" t="s">
        <v>461</v>
      </c>
      <c r="P78" s="69" t="s">
        <v>411</v>
      </c>
      <c r="Q78" s="66" t="n">
        <v>1</v>
      </c>
      <c r="S78" s="69" t="s">
        <v>462</v>
      </c>
      <c r="T78" s="70" t="n">
        <v>1</v>
      </c>
    </row>
    <row r="79" customFormat="false" ht="12.5" hidden="false" customHeight="false" outlineLevel="0" collapsed="false">
      <c r="H79" s="69" t="s">
        <v>463</v>
      </c>
      <c r="I79" s="70" t="n">
        <v>1</v>
      </c>
      <c r="N79" s="69" t="s">
        <v>464</v>
      </c>
      <c r="O79" s="69" t="s">
        <v>465</v>
      </c>
      <c r="P79" s="69" t="s">
        <v>343</v>
      </c>
      <c r="Q79" s="70" t="n">
        <v>2</v>
      </c>
      <c r="S79" s="69" t="s">
        <v>466</v>
      </c>
      <c r="T79" s="70" t="n">
        <v>1</v>
      </c>
    </row>
    <row r="80" customFormat="false" ht="12.5" hidden="false" customHeight="false" outlineLevel="0" collapsed="false">
      <c r="H80" s="72" t="s">
        <v>467</v>
      </c>
      <c r="I80" s="76" t="n">
        <v>1</v>
      </c>
      <c r="N80" s="69" t="s">
        <v>468</v>
      </c>
      <c r="O80" s="69" t="s">
        <v>469</v>
      </c>
      <c r="P80" s="69" t="s">
        <v>95</v>
      </c>
      <c r="Q80" s="66" t="n">
        <v>1</v>
      </c>
      <c r="S80" s="69" t="s">
        <v>411</v>
      </c>
      <c r="T80" s="70" t="n">
        <v>1</v>
      </c>
    </row>
    <row r="81" customFormat="false" ht="12.5" hidden="false" customHeight="false" outlineLevel="0" collapsed="false">
      <c r="N81" s="69" t="s">
        <v>470</v>
      </c>
      <c r="O81" s="69" t="s">
        <v>471</v>
      </c>
      <c r="P81" s="69" t="s">
        <v>472</v>
      </c>
      <c r="Q81" s="70" t="n">
        <v>1</v>
      </c>
      <c r="S81" s="69" t="s">
        <v>473</v>
      </c>
      <c r="T81" s="70" t="n">
        <v>1.5</v>
      </c>
    </row>
    <row r="82" customFormat="false" ht="12.5" hidden="false" customHeight="false" outlineLevel="0" collapsed="false">
      <c r="N82" s="69" t="s">
        <v>474</v>
      </c>
      <c r="O82" s="69" t="s">
        <v>475</v>
      </c>
      <c r="P82" s="69" t="s">
        <v>476</v>
      </c>
      <c r="Q82" s="66" t="n">
        <v>1</v>
      </c>
      <c r="S82" s="69" t="s">
        <v>477</v>
      </c>
      <c r="T82" s="70" t="n">
        <v>1.5</v>
      </c>
    </row>
    <row r="83" customFormat="false" ht="12.5" hidden="false" customHeight="false" outlineLevel="0" collapsed="false">
      <c r="N83" s="69" t="s">
        <v>478</v>
      </c>
      <c r="O83" s="69" t="s">
        <v>479</v>
      </c>
      <c r="P83" s="69" t="s">
        <v>95</v>
      </c>
      <c r="Q83" s="66" t="n">
        <v>1</v>
      </c>
      <c r="S83" s="69" t="s">
        <v>480</v>
      </c>
      <c r="T83" s="70" t="n">
        <v>1.5</v>
      </c>
    </row>
    <row r="84" customFormat="false" ht="12.5" hidden="false" customHeight="false" outlineLevel="0" collapsed="false">
      <c r="N84" s="69" t="s">
        <v>481</v>
      </c>
      <c r="O84" s="69" t="s">
        <v>482</v>
      </c>
      <c r="P84" s="69" t="s">
        <v>95</v>
      </c>
      <c r="Q84" s="66" t="n">
        <v>1</v>
      </c>
      <c r="S84" s="69" t="s">
        <v>483</v>
      </c>
      <c r="T84" s="70" t="n">
        <v>1.5</v>
      </c>
    </row>
    <row r="85" customFormat="false" ht="12.5" hidden="false" customHeight="false" outlineLevel="0" collapsed="false">
      <c r="N85" s="69" t="s">
        <v>484</v>
      </c>
      <c r="O85" s="69" t="s">
        <v>485</v>
      </c>
      <c r="P85" s="69" t="s">
        <v>292</v>
      </c>
      <c r="Q85" s="66" t="n">
        <v>1</v>
      </c>
      <c r="S85" s="69" t="s">
        <v>486</v>
      </c>
      <c r="T85" s="70" t="n">
        <v>1.5</v>
      </c>
    </row>
    <row r="86" customFormat="false" ht="12.5" hidden="false" customHeight="false" outlineLevel="0" collapsed="false">
      <c r="N86" s="69" t="s">
        <v>487</v>
      </c>
      <c r="O86" s="69" t="s">
        <v>488</v>
      </c>
      <c r="P86" s="69" t="s">
        <v>241</v>
      </c>
      <c r="Q86" s="70" t="n">
        <v>1.5</v>
      </c>
      <c r="S86" s="69" t="s">
        <v>489</v>
      </c>
      <c r="T86" s="70" t="n">
        <v>1.5</v>
      </c>
    </row>
    <row r="87" customFormat="false" ht="12.5" hidden="false" customHeight="false" outlineLevel="0" collapsed="false">
      <c r="N87" s="69" t="s">
        <v>490</v>
      </c>
      <c r="O87" s="69" t="s">
        <v>491</v>
      </c>
      <c r="P87" s="69" t="s">
        <v>116</v>
      </c>
      <c r="Q87" s="66" t="n">
        <v>1</v>
      </c>
      <c r="S87" s="69" t="s">
        <v>442</v>
      </c>
      <c r="T87" s="70" t="n">
        <v>1</v>
      </c>
    </row>
    <row r="88" customFormat="false" ht="12.5" hidden="false" customHeight="false" outlineLevel="0" collapsed="false">
      <c r="N88" s="69" t="s">
        <v>492</v>
      </c>
      <c r="O88" s="69" t="s">
        <v>493</v>
      </c>
      <c r="P88" s="69" t="s">
        <v>95</v>
      </c>
      <c r="Q88" s="66" t="n">
        <v>1</v>
      </c>
      <c r="S88" s="69" t="s">
        <v>137</v>
      </c>
      <c r="T88" s="70" t="n">
        <v>1.5</v>
      </c>
    </row>
    <row r="89" customFormat="false" ht="12.5" hidden="false" customHeight="false" outlineLevel="0" collapsed="false">
      <c r="N89" s="69" t="s">
        <v>494</v>
      </c>
      <c r="O89" s="69" t="s">
        <v>495</v>
      </c>
      <c r="P89" s="69" t="s">
        <v>348</v>
      </c>
      <c r="Q89" s="66" t="n">
        <v>1</v>
      </c>
      <c r="S89" s="69" t="s">
        <v>496</v>
      </c>
      <c r="T89" s="70" t="n">
        <v>1</v>
      </c>
    </row>
    <row r="90" customFormat="false" ht="12.5" hidden="false" customHeight="false" outlineLevel="0" collapsed="false">
      <c r="N90" s="69" t="s">
        <v>497</v>
      </c>
      <c r="O90" s="69" t="s">
        <v>498</v>
      </c>
      <c r="P90" s="69" t="s">
        <v>430</v>
      </c>
      <c r="Q90" s="70" t="n">
        <v>1.5</v>
      </c>
      <c r="S90" s="69" t="s">
        <v>261</v>
      </c>
      <c r="T90" s="70" t="n">
        <v>1</v>
      </c>
    </row>
    <row r="91" customFormat="false" ht="12.5" hidden="false" customHeight="false" outlineLevel="0" collapsed="false">
      <c r="N91" s="69" t="s">
        <v>499</v>
      </c>
      <c r="O91" s="69" t="s">
        <v>500</v>
      </c>
      <c r="P91" s="69" t="s">
        <v>344</v>
      </c>
      <c r="Q91" s="70" t="n">
        <v>1.5</v>
      </c>
      <c r="S91" s="69" t="s">
        <v>501</v>
      </c>
      <c r="T91" s="70" t="n">
        <v>1</v>
      </c>
    </row>
    <row r="92" customFormat="false" ht="12.5" hidden="false" customHeight="false" outlineLevel="0" collapsed="false">
      <c r="N92" s="69" t="s">
        <v>502</v>
      </c>
      <c r="O92" s="69" t="s">
        <v>503</v>
      </c>
      <c r="P92" s="69" t="s">
        <v>95</v>
      </c>
      <c r="Q92" s="66" t="n">
        <v>1</v>
      </c>
      <c r="S92" s="69" t="s">
        <v>504</v>
      </c>
      <c r="T92" s="70" t="n">
        <v>1.5</v>
      </c>
    </row>
    <row r="93" customFormat="false" ht="12.5" hidden="false" customHeight="false" outlineLevel="0" collapsed="false">
      <c r="N93" s="69" t="s">
        <v>505</v>
      </c>
      <c r="O93" s="69" t="s">
        <v>506</v>
      </c>
      <c r="P93" s="69" t="s">
        <v>172</v>
      </c>
      <c r="Q93" s="66" t="n">
        <v>1</v>
      </c>
      <c r="S93" s="69" t="s">
        <v>507</v>
      </c>
      <c r="T93" s="70" t="n">
        <v>1.5</v>
      </c>
    </row>
    <row r="94" customFormat="false" ht="12.5" hidden="false" customHeight="false" outlineLevel="0" collapsed="false">
      <c r="N94" s="69" t="s">
        <v>508</v>
      </c>
      <c r="O94" s="69" t="s">
        <v>509</v>
      </c>
      <c r="P94" s="69" t="s">
        <v>270</v>
      </c>
      <c r="Q94" s="70" t="n">
        <v>2</v>
      </c>
      <c r="S94" s="69" t="s">
        <v>510</v>
      </c>
      <c r="T94" s="70" t="n">
        <v>1.5</v>
      </c>
    </row>
    <row r="95" customFormat="false" ht="12.5" hidden="false" customHeight="false" outlineLevel="0" collapsed="false">
      <c r="N95" s="69" t="s">
        <v>511</v>
      </c>
      <c r="O95" s="69" t="s">
        <v>512</v>
      </c>
      <c r="P95" s="69" t="s">
        <v>378</v>
      </c>
      <c r="Q95" s="70" t="n">
        <v>2</v>
      </c>
      <c r="S95" s="69" t="s">
        <v>513</v>
      </c>
      <c r="T95" s="70" t="n">
        <v>1.5</v>
      </c>
    </row>
    <row r="96" customFormat="false" ht="12.5" hidden="false" customHeight="false" outlineLevel="0" collapsed="false">
      <c r="N96" s="69" t="s">
        <v>514</v>
      </c>
      <c r="O96" s="69" t="s">
        <v>515</v>
      </c>
      <c r="P96" s="69" t="s">
        <v>270</v>
      </c>
      <c r="Q96" s="70" t="n">
        <v>2</v>
      </c>
      <c r="S96" s="69" t="s">
        <v>516</v>
      </c>
      <c r="T96" s="70" t="n">
        <v>1</v>
      </c>
    </row>
    <row r="97" customFormat="false" ht="12.5" hidden="false" customHeight="false" outlineLevel="0" collapsed="false">
      <c r="N97" s="69" t="s">
        <v>517</v>
      </c>
      <c r="O97" s="69" t="s">
        <v>518</v>
      </c>
      <c r="P97" s="69" t="s">
        <v>411</v>
      </c>
      <c r="Q97" s="66" t="n">
        <v>1</v>
      </c>
      <c r="S97" s="69" t="s">
        <v>519</v>
      </c>
      <c r="T97" s="70" t="n">
        <v>1.5</v>
      </c>
    </row>
    <row r="98" customFormat="false" ht="12.5" hidden="false" customHeight="false" outlineLevel="0" collapsed="false">
      <c r="N98" s="69" t="s">
        <v>520</v>
      </c>
      <c r="O98" s="69" t="s">
        <v>521</v>
      </c>
      <c r="P98" s="69" t="s">
        <v>522</v>
      </c>
      <c r="Q98" s="70" t="n">
        <v>1.5</v>
      </c>
      <c r="S98" s="69" t="s">
        <v>523</v>
      </c>
      <c r="T98" s="70" t="n">
        <v>1.5</v>
      </c>
    </row>
    <row r="99" customFormat="false" ht="12.5" hidden="false" customHeight="false" outlineLevel="0" collapsed="false">
      <c r="N99" s="69" t="s">
        <v>524</v>
      </c>
      <c r="O99" s="69" t="s">
        <v>525</v>
      </c>
      <c r="P99" s="69" t="s">
        <v>280</v>
      </c>
      <c r="Q99" s="70" t="n">
        <v>1.5</v>
      </c>
      <c r="S99" s="69" t="s">
        <v>526</v>
      </c>
      <c r="T99" s="70" t="n">
        <v>1.5</v>
      </c>
    </row>
    <row r="100" customFormat="false" ht="12.5" hidden="false" customHeight="false" outlineLevel="0" collapsed="false">
      <c r="N100" s="69" t="s">
        <v>527</v>
      </c>
      <c r="O100" s="69" t="s">
        <v>528</v>
      </c>
      <c r="P100" s="69" t="s">
        <v>529</v>
      </c>
      <c r="Q100" s="70" t="n">
        <v>1.5</v>
      </c>
      <c r="S100" s="69" t="s">
        <v>530</v>
      </c>
      <c r="T100" s="70" t="n">
        <v>2</v>
      </c>
    </row>
    <row r="101" customFormat="false" ht="12.5" hidden="false" customHeight="false" outlineLevel="0" collapsed="false">
      <c r="N101" s="69" t="s">
        <v>531</v>
      </c>
      <c r="O101" s="69" t="s">
        <v>532</v>
      </c>
      <c r="P101" s="69" t="s">
        <v>442</v>
      </c>
      <c r="Q101" s="66" t="n">
        <v>1</v>
      </c>
      <c r="S101" s="69" t="s">
        <v>533</v>
      </c>
      <c r="T101" s="70" t="n">
        <v>1.5</v>
      </c>
    </row>
    <row r="102" customFormat="false" ht="12.5" hidden="false" customHeight="false" outlineLevel="0" collapsed="false">
      <c r="N102" s="69" t="s">
        <v>534</v>
      </c>
      <c r="O102" s="69" t="s">
        <v>535</v>
      </c>
      <c r="P102" s="69" t="s">
        <v>344</v>
      </c>
      <c r="Q102" s="70" t="n">
        <v>1.5</v>
      </c>
      <c r="S102" s="69" t="s">
        <v>536</v>
      </c>
      <c r="T102" s="70" t="n">
        <v>1</v>
      </c>
    </row>
    <row r="103" customFormat="false" ht="12.5" hidden="false" customHeight="false" outlineLevel="0" collapsed="false">
      <c r="N103" s="69" t="s">
        <v>537</v>
      </c>
      <c r="O103" s="69" t="s">
        <v>538</v>
      </c>
      <c r="P103" s="69" t="s">
        <v>522</v>
      </c>
      <c r="Q103" s="70" t="n">
        <v>1.5</v>
      </c>
      <c r="S103" s="69" t="s">
        <v>539</v>
      </c>
      <c r="T103" s="70" t="n">
        <v>2</v>
      </c>
    </row>
    <row r="104" customFormat="false" ht="12.5" hidden="false" customHeight="false" outlineLevel="0" collapsed="false">
      <c r="N104" s="69" t="s">
        <v>540</v>
      </c>
      <c r="O104" s="69" t="s">
        <v>541</v>
      </c>
      <c r="P104" s="69" t="s">
        <v>95</v>
      </c>
      <c r="Q104" s="66" t="n">
        <v>1</v>
      </c>
      <c r="S104" s="69" t="s">
        <v>476</v>
      </c>
      <c r="T104" s="70" t="n">
        <v>1</v>
      </c>
    </row>
    <row r="105" customFormat="false" ht="12.5" hidden="false" customHeight="false" outlineLevel="0" collapsed="false">
      <c r="N105" s="69" t="s">
        <v>542</v>
      </c>
      <c r="O105" s="69" t="s">
        <v>543</v>
      </c>
      <c r="P105" s="69" t="s">
        <v>203</v>
      </c>
      <c r="Q105" s="66" t="n">
        <v>1</v>
      </c>
      <c r="S105" s="69" t="s">
        <v>544</v>
      </c>
      <c r="T105" s="70" t="n">
        <v>1</v>
      </c>
    </row>
    <row r="106" customFormat="false" ht="12.5" hidden="false" customHeight="false" outlineLevel="0" collapsed="false">
      <c r="N106" s="69" t="s">
        <v>545</v>
      </c>
      <c r="O106" s="69" t="s">
        <v>546</v>
      </c>
      <c r="P106" s="69" t="s">
        <v>95</v>
      </c>
      <c r="Q106" s="66" t="n">
        <v>1</v>
      </c>
      <c r="S106" s="69" t="s">
        <v>270</v>
      </c>
      <c r="T106" s="70" t="n">
        <v>2</v>
      </c>
    </row>
    <row r="107" customFormat="false" ht="12.5" hidden="false" customHeight="false" outlineLevel="0" collapsed="false">
      <c r="N107" s="69" t="s">
        <v>547</v>
      </c>
      <c r="O107" s="69" t="s">
        <v>548</v>
      </c>
      <c r="P107" s="69" t="s">
        <v>348</v>
      </c>
      <c r="Q107" s="66" t="n">
        <v>1</v>
      </c>
      <c r="S107" s="69" t="s">
        <v>529</v>
      </c>
      <c r="T107" s="70" t="n">
        <v>1.5</v>
      </c>
    </row>
    <row r="108" customFormat="false" ht="12.5" hidden="false" customHeight="false" outlineLevel="0" collapsed="false">
      <c r="N108" s="69" t="s">
        <v>549</v>
      </c>
      <c r="O108" s="69" t="s">
        <v>550</v>
      </c>
      <c r="P108" s="69" t="s">
        <v>95</v>
      </c>
      <c r="Q108" s="66" t="n">
        <v>1</v>
      </c>
      <c r="S108" s="69" t="s">
        <v>551</v>
      </c>
      <c r="T108" s="70" t="n">
        <v>2</v>
      </c>
    </row>
    <row r="109" customFormat="false" ht="12.5" hidden="false" customHeight="false" outlineLevel="0" collapsed="false">
      <c r="N109" s="69" t="s">
        <v>552</v>
      </c>
      <c r="O109" s="69" t="s">
        <v>553</v>
      </c>
      <c r="P109" s="69" t="s">
        <v>554</v>
      </c>
      <c r="Q109" s="66" t="n">
        <v>1</v>
      </c>
      <c r="S109" s="69" t="s">
        <v>343</v>
      </c>
      <c r="T109" s="70" t="n">
        <v>2</v>
      </c>
    </row>
    <row r="110" customFormat="false" ht="12.5" hidden="false" customHeight="false" outlineLevel="0" collapsed="false">
      <c r="N110" s="69" t="s">
        <v>555</v>
      </c>
      <c r="O110" s="69" t="s">
        <v>556</v>
      </c>
      <c r="P110" s="69" t="s">
        <v>554</v>
      </c>
      <c r="Q110" s="66" t="n">
        <v>1</v>
      </c>
      <c r="S110" s="69" t="s">
        <v>557</v>
      </c>
      <c r="T110" s="70" t="n">
        <v>1</v>
      </c>
    </row>
    <row r="111" customFormat="false" ht="12.5" hidden="false" customHeight="false" outlineLevel="0" collapsed="false">
      <c r="N111" s="69" t="s">
        <v>558</v>
      </c>
      <c r="O111" s="69" t="s">
        <v>559</v>
      </c>
      <c r="P111" s="69" t="s">
        <v>344</v>
      </c>
      <c r="Q111" s="70" t="n">
        <v>1.5</v>
      </c>
      <c r="S111" s="69" t="s">
        <v>560</v>
      </c>
      <c r="T111" s="70" t="n">
        <v>1</v>
      </c>
    </row>
    <row r="112" customFormat="false" ht="12.5" hidden="false" customHeight="false" outlineLevel="0" collapsed="false">
      <c r="N112" s="69" t="s">
        <v>561</v>
      </c>
      <c r="O112" s="69" t="s">
        <v>562</v>
      </c>
      <c r="P112" s="69" t="s">
        <v>184</v>
      </c>
      <c r="Q112" s="66" t="n">
        <v>1</v>
      </c>
      <c r="S112" s="69" t="s">
        <v>563</v>
      </c>
      <c r="T112" s="70" t="n">
        <v>1</v>
      </c>
    </row>
    <row r="113" customFormat="false" ht="12.5" hidden="false" customHeight="false" outlineLevel="0" collapsed="false">
      <c r="N113" s="69" t="s">
        <v>564</v>
      </c>
      <c r="O113" s="69" t="s">
        <v>565</v>
      </c>
      <c r="P113" s="69" t="s">
        <v>95</v>
      </c>
      <c r="Q113" s="66" t="n">
        <v>1</v>
      </c>
      <c r="S113" s="69" t="s">
        <v>348</v>
      </c>
      <c r="T113" s="70" t="n">
        <v>1</v>
      </c>
    </row>
    <row r="114" customFormat="false" ht="12.5" hidden="false" customHeight="false" outlineLevel="0" collapsed="false">
      <c r="N114" s="69" t="s">
        <v>566</v>
      </c>
      <c r="O114" s="69" t="s">
        <v>567</v>
      </c>
      <c r="P114" s="69" t="s">
        <v>95</v>
      </c>
      <c r="Q114" s="66" t="n">
        <v>1</v>
      </c>
      <c r="S114" s="69" t="s">
        <v>568</v>
      </c>
      <c r="T114" s="70" t="n">
        <v>1.5</v>
      </c>
    </row>
    <row r="115" customFormat="false" ht="12.5" hidden="false" customHeight="false" outlineLevel="0" collapsed="false">
      <c r="N115" s="69" t="s">
        <v>569</v>
      </c>
      <c r="O115" s="69" t="s">
        <v>570</v>
      </c>
      <c r="P115" s="69" t="s">
        <v>571</v>
      </c>
      <c r="Q115" s="70" t="n">
        <v>1.5</v>
      </c>
      <c r="S115" s="69" t="s">
        <v>572</v>
      </c>
      <c r="T115" s="70" t="n">
        <v>1</v>
      </c>
    </row>
    <row r="116" customFormat="false" ht="12.5" hidden="false" customHeight="false" outlineLevel="0" collapsed="false">
      <c r="N116" s="69" t="s">
        <v>573</v>
      </c>
      <c r="O116" s="69" t="s">
        <v>574</v>
      </c>
      <c r="P116" s="69" t="s">
        <v>95</v>
      </c>
      <c r="Q116" s="66" t="n">
        <v>1</v>
      </c>
      <c r="S116" s="69" t="s">
        <v>575</v>
      </c>
      <c r="T116" s="70" t="n">
        <v>1</v>
      </c>
    </row>
    <row r="117" customFormat="false" ht="12.5" hidden="false" customHeight="false" outlineLevel="0" collapsed="false">
      <c r="N117" s="69" t="s">
        <v>576</v>
      </c>
      <c r="O117" s="69" t="s">
        <v>577</v>
      </c>
      <c r="P117" s="69" t="s">
        <v>578</v>
      </c>
      <c r="Q117" s="70" t="n">
        <v>1.5</v>
      </c>
      <c r="S117" s="69" t="s">
        <v>240</v>
      </c>
      <c r="T117" s="70" t="n">
        <v>1.5</v>
      </c>
    </row>
    <row r="118" customFormat="false" ht="12.5" hidden="false" customHeight="false" outlineLevel="0" collapsed="false">
      <c r="N118" s="69" t="s">
        <v>579</v>
      </c>
      <c r="O118" s="69" t="s">
        <v>580</v>
      </c>
      <c r="P118" s="69" t="s">
        <v>280</v>
      </c>
      <c r="Q118" s="70" t="n">
        <v>1.5</v>
      </c>
      <c r="S118" s="69" t="s">
        <v>213</v>
      </c>
      <c r="T118" s="70" t="n">
        <v>1.5</v>
      </c>
    </row>
    <row r="119" customFormat="false" ht="12.5" hidden="false" customHeight="false" outlineLevel="0" collapsed="false">
      <c r="N119" s="69" t="s">
        <v>581</v>
      </c>
      <c r="O119" s="69" t="s">
        <v>582</v>
      </c>
      <c r="P119" s="69" t="s">
        <v>373</v>
      </c>
      <c r="Q119" s="70" t="n">
        <v>1.5</v>
      </c>
      <c r="S119" s="69" t="s">
        <v>583</v>
      </c>
      <c r="T119" s="70" t="n">
        <v>1.5</v>
      </c>
    </row>
    <row r="120" customFormat="false" ht="12.5" hidden="false" customHeight="false" outlineLevel="0" collapsed="false">
      <c r="N120" s="69" t="s">
        <v>584</v>
      </c>
      <c r="O120" s="69" t="s">
        <v>585</v>
      </c>
      <c r="P120" s="69" t="s">
        <v>270</v>
      </c>
      <c r="Q120" s="70" t="n">
        <v>2</v>
      </c>
      <c r="S120" s="69" t="s">
        <v>586</v>
      </c>
      <c r="T120" s="70" t="n">
        <v>1.5</v>
      </c>
    </row>
    <row r="121" customFormat="false" ht="12.5" hidden="false" customHeight="false" outlineLevel="0" collapsed="false">
      <c r="N121" s="69" t="s">
        <v>587</v>
      </c>
      <c r="O121" s="69" t="s">
        <v>588</v>
      </c>
      <c r="P121" s="69" t="s">
        <v>95</v>
      </c>
      <c r="Q121" s="66" t="n">
        <v>1</v>
      </c>
      <c r="S121" s="69" t="s">
        <v>589</v>
      </c>
      <c r="T121" s="70" t="n">
        <v>2</v>
      </c>
    </row>
    <row r="122" customFormat="false" ht="12.5" hidden="false" customHeight="false" outlineLevel="0" collapsed="false">
      <c r="N122" s="69" t="s">
        <v>590</v>
      </c>
      <c r="O122" s="69" t="s">
        <v>591</v>
      </c>
      <c r="P122" s="69" t="s">
        <v>85</v>
      </c>
      <c r="Q122" s="66" t="n">
        <v>1</v>
      </c>
      <c r="S122" s="69" t="s">
        <v>554</v>
      </c>
      <c r="T122" s="70" t="n">
        <v>1</v>
      </c>
    </row>
    <row r="123" customFormat="false" ht="12.5" hidden="false" customHeight="false" outlineLevel="0" collapsed="false">
      <c r="N123" s="69" t="s">
        <v>46</v>
      </c>
      <c r="O123" s="69" t="s">
        <v>592</v>
      </c>
      <c r="P123" s="69" t="s">
        <v>95</v>
      </c>
      <c r="Q123" s="66" t="n">
        <v>1</v>
      </c>
      <c r="S123" s="69" t="s">
        <v>593</v>
      </c>
      <c r="T123" s="70" t="n">
        <v>1</v>
      </c>
    </row>
    <row r="124" customFormat="false" ht="12.5" hidden="false" customHeight="false" outlineLevel="0" collapsed="false">
      <c r="N124" s="69" t="s">
        <v>594</v>
      </c>
      <c r="O124" s="69" t="s">
        <v>595</v>
      </c>
      <c r="P124" s="69" t="s">
        <v>596</v>
      </c>
      <c r="Q124" s="70" t="n">
        <v>1.5</v>
      </c>
      <c r="S124" s="69" t="s">
        <v>597</v>
      </c>
      <c r="T124" s="70" t="n">
        <v>1.5</v>
      </c>
    </row>
    <row r="125" customFormat="false" ht="12.5" hidden="false" customHeight="false" outlineLevel="0" collapsed="false">
      <c r="N125" s="69" t="s">
        <v>598</v>
      </c>
      <c r="O125" s="69" t="s">
        <v>599</v>
      </c>
      <c r="P125" s="69" t="s">
        <v>522</v>
      </c>
      <c r="Q125" s="70" t="n">
        <v>1.5</v>
      </c>
      <c r="S125" s="69" t="s">
        <v>600</v>
      </c>
      <c r="T125" s="70" t="n">
        <v>1.5</v>
      </c>
    </row>
    <row r="126" customFormat="false" ht="12.5" hidden="false" customHeight="false" outlineLevel="0" collapsed="false">
      <c r="N126" s="69" t="s">
        <v>601</v>
      </c>
      <c r="O126" s="69" t="s">
        <v>602</v>
      </c>
      <c r="P126" s="69" t="s">
        <v>235</v>
      </c>
      <c r="Q126" s="66" t="n">
        <v>1</v>
      </c>
      <c r="S126" s="69" t="s">
        <v>603</v>
      </c>
      <c r="T126" s="70" t="n">
        <v>1</v>
      </c>
    </row>
    <row r="127" customFormat="false" ht="12.5" hidden="false" customHeight="false" outlineLevel="0" collapsed="false">
      <c r="N127" s="69" t="s">
        <v>604</v>
      </c>
      <c r="O127" s="69" t="s">
        <v>605</v>
      </c>
      <c r="P127" s="69" t="s">
        <v>95</v>
      </c>
      <c r="Q127" s="66" t="n">
        <v>1</v>
      </c>
      <c r="S127" s="69" t="s">
        <v>321</v>
      </c>
      <c r="T127" s="70" t="n">
        <v>1.5</v>
      </c>
    </row>
    <row r="128" customFormat="false" ht="12.5" hidden="false" customHeight="false" outlineLevel="0" collapsed="false">
      <c r="N128" s="69" t="s">
        <v>606</v>
      </c>
      <c r="O128" s="69" t="s">
        <v>607</v>
      </c>
      <c r="P128" s="69" t="s">
        <v>95</v>
      </c>
      <c r="Q128" s="66" t="n">
        <v>1</v>
      </c>
      <c r="S128" s="69" t="s">
        <v>608</v>
      </c>
      <c r="T128" s="70" t="n">
        <v>2</v>
      </c>
    </row>
    <row r="129" customFormat="false" ht="12.5" hidden="false" customHeight="false" outlineLevel="0" collapsed="false">
      <c r="N129" s="69" t="s">
        <v>609</v>
      </c>
      <c r="O129" s="69" t="s">
        <v>610</v>
      </c>
      <c r="P129" s="69" t="s">
        <v>344</v>
      </c>
      <c r="Q129" s="70" t="n">
        <v>1.5</v>
      </c>
      <c r="S129" s="69" t="s">
        <v>611</v>
      </c>
      <c r="T129" s="70" t="n">
        <v>2</v>
      </c>
    </row>
    <row r="130" customFormat="false" ht="12.5" hidden="false" customHeight="false" outlineLevel="0" collapsed="false">
      <c r="N130" s="69" t="s">
        <v>612</v>
      </c>
      <c r="O130" s="69" t="s">
        <v>613</v>
      </c>
      <c r="P130" s="69" t="s">
        <v>348</v>
      </c>
      <c r="Q130" s="66" t="n">
        <v>1</v>
      </c>
      <c r="S130" s="69" t="s">
        <v>614</v>
      </c>
      <c r="T130" s="70" t="n">
        <v>2</v>
      </c>
    </row>
    <row r="131" customFormat="false" ht="12.5" hidden="false" customHeight="false" outlineLevel="0" collapsed="false">
      <c r="N131" s="69" t="s">
        <v>615</v>
      </c>
      <c r="O131" s="69" t="s">
        <v>616</v>
      </c>
      <c r="P131" s="69" t="s">
        <v>572</v>
      </c>
      <c r="Q131" s="66" t="n">
        <v>1</v>
      </c>
      <c r="S131" s="69" t="s">
        <v>617</v>
      </c>
      <c r="T131" s="70" t="n">
        <v>1</v>
      </c>
    </row>
    <row r="132" customFormat="false" ht="12.5" hidden="false" customHeight="false" outlineLevel="0" collapsed="false">
      <c r="N132" s="69" t="s">
        <v>618</v>
      </c>
      <c r="O132" s="69" t="s">
        <v>619</v>
      </c>
      <c r="P132" s="69" t="s">
        <v>344</v>
      </c>
      <c r="Q132" s="70" t="n">
        <v>1.5</v>
      </c>
      <c r="S132" s="69" t="s">
        <v>620</v>
      </c>
      <c r="T132" s="70" t="n">
        <v>1</v>
      </c>
    </row>
    <row r="133" customFormat="false" ht="12.5" hidden="false" customHeight="false" outlineLevel="0" collapsed="false">
      <c r="N133" s="69" t="s">
        <v>621</v>
      </c>
      <c r="O133" s="69" t="s">
        <v>622</v>
      </c>
      <c r="P133" s="69" t="s">
        <v>127</v>
      </c>
      <c r="Q133" s="70" t="n">
        <v>1.5</v>
      </c>
      <c r="S133" s="69" t="s">
        <v>623</v>
      </c>
      <c r="T133" s="70" t="n">
        <v>1</v>
      </c>
    </row>
    <row r="134" customFormat="false" ht="12.5" hidden="false" customHeight="false" outlineLevel="0" collapsed="false">
      <c r="N134" s="69" t="s">
        <v>624</v>
      </c>
      <c r="O134" s="69" t="s">
        <v>625</v>
      </c>
      <c r="P134" s="69" t="s">
        <v>626</v>
      </c>
      <c r="Q134" s="70" t="n">
        <v>1.5</v>
      </c>
      <c r="S134" s="69" t="s">
        <v>627</v>
      </c>
      <c r="T134" s="70" t="n">
        <v>1.5</v>
      </c>
    </row>
    <row r="135" customFormat="false" ht="12.5" hidden="false" customHeight="false" outlineLevel="0" collapsed="false">
      <c r="N135" s="69" t="s">
        <v>628</v>
      </c>
      <c r="O135" s="69" t="s">
        <v>629</v>
      </c>
      <c r="P135" s="69" t="s">
        <v>95</v>
      </c>
      <c r="Q135" s="66" t="n">
        <v>1</v>
      </c>
      <c r="S135" s="69" t="s">
        <v>630</v>
      </c>
      <c r="T135" s="70" t="n">
        <v>1.5</v>
      </c>
    </row>
    <row r="136" customFormat="false" ht="12.5" hidden="false" customHeight="false" outlineLevel="0" collapsed="false">
      <c r="N136" s="69" t="s">
        <v>631</v>
      </c>
      <c r="O136" s="69" t="s">
        <v>632</v>
      </c>
      <c r="P136" s="69" t="s">
        <v>95</v>
      </c>
      <c r="Q136" s="66" t="n">
        <v>1</v>
      </c>
      <c r="S136" s="69" t="s">
        <v>633</v>
      </c>
      <c r="T136" s="70" t="n">
        <v>1.5</v>
      </c>
    </row>
    <row r="137" customFormat="false" ht="12.5" hidden="false" customHeight="false" outlineLevel="0" collapsed="false">
      <c r="N137" s="69" t="s">
        <v>634</v>
      </c>
      <c r="O137" s="69" t="s">
        <v>635</v>
      </c>
      <c r="P137" s="69" t="s">
        <v>280</v>
      </c>
      <c r="Q137" s="70" t="n">
        <v>1.5</v>
      </c>
      <c r="S137" s="69" t="s">
        <v>636</v>
      </c>
      <c r="T137" s="70" t="n">
        <v>1</v>
      </c>
    </row>
    <row r="138" customFormat="false" ht="12.5" hidden="false" customHeight="false" outlineLevel="0" collapsed="false">
      <c r="N138" s="69" t="s">
        <v>637</v>
      </c>
      <c r="O138" s="69" t="s">
        <v>638</v>
      </c>
      <c r="P138" s="69" t="s">
        <v>116</v>
      </c>
      <c r="Q138" s="66" t="n">
        <v>1</v>
      </c>
      <c r="S138" s="69" t="s">
        <v>639</v>
      </c>
      <c r="T138" s="70" t="n">
        <v>1</v>
      </c>
    </row>
    <row r="139" customFormat="false" ht="12.5" hidden="false" customHeight="false" outlineLevel="0" collapsed="false">
      <c r="N139" s="69" t="s">
        <v>640</v>
      </c>
      <c r="O139" s="69" t="s">
        <v>641</v>
      </c>
      <c r="P139" s="69" t="s">
        <v>95</v>
      </c>
      <c r="Q139" s="66" t="n">
        <v>1</v>
      </c>
      <c r="S139" s="69" t="s">
        <v>642</v>
      </c>
      <c r="T139" s="70" t="n">
        <v>1.5</v>
      </c>
    </row>
    <row r="140" customFormat="false" ht="12.5" hidden="false" customHeight="false" outlineLevel="0" collapsed="false">
      <c r="N140" s="69" t="s">
        <v>643</v>
      </c>
      <c r="O140" s="69" t="s">
        <v>644</v>
      </c>
      <c r="P140" s="69" t="s">
        <v>645</v>
      </c>
      <c r="Q140" s="70" t="n">
        <v>1.5</v>
      </c>
      <c r="S140" s="69" t="s">
        <v>646</v>
      </c>
      <c r="T140" s="70" t="n">
        <v>1</v>
      </c>
    </row>
    <row r="141" customFormat="false" ht="12.5" hidden="false" customHeight="false" outlineLevel="0" collapsed="false">
      <c r="N141" s="69" t="s">
        <v>647</v>
      </c>
      <c r="O141" s="69" t="s">
        <v>648</v>
      </c>
      <c r="P141" s="69" t="s">
        <v>95</v>
      </c>
      <c r="Q141" s="66" t="n">
        <v>1</v>
      </c>
      <c r="S141" s="69" t="s">
        <v>649</v>
      </c>
      <c r="T141" s="70" t="n">
        <v>1</v>
      </c>
    </row>
    <row r="142" customFormat="false" ht="12.5" hidden="false" customHeight="false" outlineLevel="0" collapsed="false">
      <c r="N142" s="69" t="s">
        <v>650</v>
      </c>
      <c r="O142" s="69" t="s">
        <v>651</v>
      </c>
      <c r="P142" s="69" t="s">
        <v>229</v>
      </c>
      <c r="Q142" s="70" t="n">
        <v>2</v>
      </c>
      <c r="S142" s="69" t="s">
        <v>652</v>
      </c>
      <c r="T142" s="70" t="n">
        <v>1</v>
      </c>
    </row>
    <row r="143" customFormat="false" ht="12.5" hidden="false" customHeight="false" outlineLevel="0" collapsed="false">
      <c r="N143" s="69" t="s">
        <v>653</v>
      </c>
      <c r="O143" s="69" t="s">
        <v>654</v>
      </c>
      <c r="P143" s="69" t="s">
        <v>655</v>
      </c>
      <c r="Q143" s="70" t="n">
        <v>2</v>
      </c>
      <c r="S143" s="69" t="s">
        <v>656</v>
      </c>
      <c r="T143" s="70" t="n">
        <v>1.5</v>
      </c>
    </row>
    <row r="144" customFormat="false" ht="12.5" hidden="false" customHeight="false" outlineLevel="0" collapsed="false">
      <c r="N144" s="69" t="s">
        <v>657</v>
      </c>
      <c r="O144" s="69" t="s">
        <v>658</v>
      </c>
      <c r="P144" s="69" t="s">
        <v>95</v>
      </c>
      <c r="Q144" s="66" t="n">
        <v>1</v>
      </c>
      <c r="S144" s="69" t="s">
        <v>659</v>
      </c>
      <c r="T144" s="70" t="n">
        <v>1.5</v>
      </c>
    </row>
    <row r="145" customFormat="false" ht="12.5" hidden="false" customHeight="false" outlineLevel="0" collapsed="false">
      <c r="N145" s="69" t="s">
        <v>660</v>
      </c>
      <c r="O145" s="69" t="s">
        <v>661</v>
      </c>
      <c r="P145" s="69" t="s">
        <v>95</v>
      </c>
      <c r="Q145" s="66" t="n">
        <v>1</v>
      </c>
      <c r="S145" s="69" t="s">
        <v>662</v>
      </c>
      <c r="T145" s="70" t="n">
        <v>1.5</v>
      </c>
    </row>
    <row r="146" customFormat="false" ht="12.5" hidden="false" customHeight="false" outlineLevel="0" collapsed="false">
      <c r="N146" s="69" t="s">
        <v>663</v>
      </c>
      <c r="O146" s="69" t="s">
        <v>664</v>
      </c>
      <c r="P146" s="69" t="s">
        <v>95</v>
      </c>
      <c r="Q146" s="66" t="n">
        <v>1</v>
      </c>
      <c r="S146" s="69" t="s">
        <v>127</v>
      </c>
      <c r="T146" s="70" t="n">
        <v>1.5</v>
      </c>
    </row>
    <row r="147" customFormat="false" ht="12.5" hidden="false" customHeight="false" outlineLevel="0" collapsed="false">
      <c r="N147" s="69" t="s">
        <v>665</v>
      </c>
      <c r="O147" s="69" t="s">
        <v>666</v>
      </c>
      <c r="P147" s="69" t="s">
        <v>270</v>
      </c>
      <c r="Q147" s="70" t="n">
        <v>2</v>
      </c>
      <c r="S147" s="69" t="s">
        <v>667</v>
      </c>
      <c r="T147" s="70" t="n">
        <v>1.5</v>
      </c>
    </row>
    <row r="148" customFormat="false" ht="12.5" hidden="false" customHeight="false" outlineLevel="0" collapsed="false">
      <c r="N148" s="69" t="s">
        <v>668</v>
      </c>
      <c r="O148" s="69" t="s">
        <v>669</v>
      </c>
      <c r="P148" s="69" t="s">
        <v>95</v>
      </c>
      <c r="Q148" s="66" t="n">
        <v>1</v>
      </c>
      <c r="S148" s="69" t="s">
        <v>670</v>
      </c>
      <c r="T148" s="70" t="n">
        <v>1.5</v>
      </c>
    </row>
    <row r="149" customFormat="false" ht="12.5" hidden="false" customHeight="false" outlineLevel="0" collapsed="false">
      <c r="N149" s="69" t="s">
        <v>671</v>
      </c>
      <c r="O149" s="69" t="s">
        <v>672</v>
      </c>
      <c r="P149" s="69" t="s">
        <v>95</v>
      </c>
      <c r="Q149" s="66" t="n">
        <v>1</v>
      </c>
      <c r="S149" s="69" t="s">
        <v>673</v>
      </c>
      <c r="T149" s="70" t="n">
        <v>1</v>
      </c>
    </row>
    <row r="150" customFormat="false" ht="12.5" hidden="false" customHeight="false" outlineLevel="0" collapsed="false">
      <c r="N150" s="69" t="s">
        <v>674</v>
      </c>
      <c r="O150" s="69" t="s">
        <v>675</v>
      </c>
      <c r="P150" s="69" t="s">
        <v>676</v>
      </c>
      <c r="Q150" s="70" t="n">
        <v>1.5</v>
      </c>
      <c r="S150" s="69" t="s">
        <v>677</v>
      </c>
      <c r="T150" s="70" t="n">
        <v>1.5</v>
      </c>
    </row>
    <row r="151" customFormat="false" ht="12.5" hidden="false" customHeight="false" outlineLevel="0" collapsed="false">
      <c r="N151" s="69" t="s">
        <v>678</v>
      </c>
      <c r="O151" s="69" t="s">
        <v>679</v>
      </c>
      <c r="P151" s="69" t="s">
        <v>680</v>
      </c>
      <c r="Q151" s="70" t="n">
        <v>1.5</v>
      </c>
      <c r="S151" s="69" t="s">
        <v>681</v>
      </c>
      <c r="T151" s="70" t="n">
        <v>1</v>
      </c>
    </row>
    <row r="152" customFormat="false" ht="12.5" hidden="false" customHeight="false" outlineLevel="0" collapsed="false">
      <c r="N152" s="69" t="s">
        <v>682</v>
      </c>
      <c r="O152" s="69" t="s">
        <v>683</v>
      </c>
      <c r="P152" s="69" t="s">
        <v>344</v>
      </c>
      <c r="Q152" s="70" t="n">
        <v>1.5</v>
      </c>
      <c r="S152" s="69" t="s">
        <v>684</v>
      </c>
      <c r="T152" s="70" t="n">
        <v>1.5</v>
      </c>
    </row>
    <row r="153" customFormat="false" ht="12.5" hidden="false" customHeight="false" outlineLevel="0" collapsed="false">
      <c r="N153" s="69" t="s">
        <v>685</v>
      </c>
      <c r="O153" s="69" t="s">
        <v>686</v>
      </c>
      <c r="P153" s="69" t="s">
        <v>95</v>
      </c>
      <c r="Q153" s="66" t="n">
        <v>1</v>
      </c>
      <c r="S153" s="69" t="s">
        <v>578</v>
      </c>
      <c r="T153" s="70" t="n">
        <v>1.5</v>
      </c>
    </row>
    <row r="154" customFormat="false" ht="12.5" hidden="false" customHeight="false" outlineLevel="0" collapsed="false">
      <c r="N154" s="69" t="s">
        <v>687</v>
      </c>
      <c r="O154" s="69" t="s">
        <v>688</v>
      </c>
      <c r="P154" s="69" t="s">
        <v>95</v>
      </c>
      <c r="Q154" s="66" t="n">
        <v>1</v>
      </c>
      <c r="S154" s="69" t="s">
        <v>689</v>
      </c>
      <c r="T154" s="70" t="n">
        <v>1.5</v>
      </c>
    </row>
    <row r="155" customFormat="false" ht="12.5" hidden="false" customHeight="false" outlineLevel="0" collapsed="false">
      <c r="N155" s="69" t="s">
        <v>690</v>
      </c>
      <c r="O155" s="69" t="s">
        <v>691</v>
      </c>
      <c r="P155" s="69" t="s">
        <v>148</v>
      </c>
      <c r="Q155" s="70" t="n">
        <v>1.5</v>
      </c>
      <c r="S155" s="69" t="s">
        <v>692</v>
      </c>
      <c r="T155" s="70" t="n">
        <v>2</v>
      </c>
    </row>
    <row r="156" customFormat="false" ht="12.5" hidden="false" customHeight="false" outlineLevel="0" collapsed="false">
      <c r="N156" s="69" t="s">
        <v>693</v>
      </c>
      <c r="O156" s="69" t="s">
        <v>694</v>
      </c>
      <c r="P156" s="69" t="s">
        <v>184</v>
      </c>
      <c r="Q156" s="66" t="n">
        <v>1</v>
      </c>
      <c r="S156" s="69" t="s">
        <v>695</v>
      </c>
      <c r="T156" s="70" t="n">
        <v>1.5</v>
      </c>
    </row>
    <row r="157" customFormat="false" ht="12.5" hidden="false" customHeight="false" outlineLevel="0" collapsed="false">
      <c r="N157" s="69" t="s">
        <v>696</v>
      </c>
      <c r="O157" s="69" t="s">
        <v>697</v>
      </c>
      <c r="P157" s="69" t="s">
        <v>373</v>
      </c>
      <c r="Q157" s="70" t="n">
        <v>1.5</v>
      </c>
      <c r="S157" s="69" t="s">
        <v>698</v>
      </c>
      <c r="T157" s="70" t="n">
        <v>1.5</v>
      </c>
    </row>
    <row r="158" customFormat="false" ht="12.5" hidden="false" customHeight="false" outlineLevel="0" collapsed="false">
      <c r="N158" s="69" t="s">
        <v>699</v>
      </c>
      <c r="O158" s="69" t="s">
        <v>700</v>
      </c>
      <c r="P158" s="69" t="s">
        <v>676</v>
      </c>
      <c r="Q158" s="70" t="n">
        <v>1.5</v>
      </c>
      <c r="S158" s="69" t="s">
        <v>701</v>
      </c>
      <c r="T158" s="70" t="n">
        <v>2</v>
      </c>
    </row>
    <row r="159" customFormat="false" ht="12.5" hidden="false" customHeight="false" outlineLevel="0" collapsed="false">
      <c r="N159" s="69" t="s">
        <v>45</v>
      </c>
      <c r="O159" s="69" t="s">
        <v>702</v>
      </c>
      <c r="P159" s="69" t="s">
        <v>572</v>
      </c>
      <c r="Q159" s="66" t="n">
        <v>1</v>
      </c>
      <c r="S159" s="69" t="s">
        <v>246</v>
      </c>
      <c r="T159" s="70" t="n">
        <v>1</v>
      </c>
    </row>
    <row r="160" customFormat="false" ht="12.5" hidden="false" customHeight="false" outlineLevel="0" collapsed="false">
      <c r="N160" s="69" t="s">
        <v>703</v>
      </c>
      <c r="O160" s="69" t="s">
        <v>704</v>
      </c>
      <c r="P160" s="69" t="s">
        <v>705</v>
      </c>
      <c r="Q160" s="66" t="n">
        <v>1</v>
      </c>
      <c r="S160" s="69" t="s">
        <v>706</v>
      </c>
      <c r="T160" s="70" t="n">
        <v>1.5</v>
      </c>
    </row>
    <row r="161" customFormat="false" ht="12.5" hidden="false" customHeight="false" outlineLevel="0" collapsed="false">
      <c r="N161" s="69" t="s">
        <v>707</v>
      </c>
      <c r="O161" s="69" t="s">
        <v>708</v>
      </c>
      <c r="P161" s="69" t="s">
        <v>709</v>
      </c>
      <c r="Q161" s="70" t="n">
        <v>1.5</v>
      </c>
      <c r="S161" s="69" t="s">
        <v>710</v>
      </c>
      <c r="T161" s="70" t="n">
        <v>1.5</v>
      </c>
    </row>
    <row r="162" customFormat="false" ht="12.5" hidden="false" customHeight="false" outlineLevel="0" collapsed="false">
      <c r="N162" s="69" t="s">
        <v>711</v>
      </c>
      <c r="O162" s="69" t="s">
        <v>712</v>
      </c>
      <c r="P162" s="69" t="s">
        <v>95</v>
      </c>
      <c r="Q162" s="66" t="n">
        <v>1</v>
      </c>
      <c r="S162" s="69" t="s">
        <v>203</v>
      </c>
      <c r="T162" s="70" t="n">
        <v>1</v>
      </c>
    </row>
    <row r="163" customFormat="false" ht="12.5" hidden="false" customHeight="false" outlineLevel="0" collapsed="false">
      <c r="N163" s="69" t="s">
        <v>713</v>
      </c>
      <c r="O163" s="69" t="s">
        <v>714</v>
      </c>
      <c r="P163" s="69" t="s">
        <v>529</v>
      </c>
      <c r="Q163" s="70" t="n">
        <v>1.5</v>
      </c>
      <c r="S163" s="69" t="s">
        <v>715</v>
      </c>
      <c r="T163" s="70" t="n">
        <v>1.5</v>
      </c>
    </row>
    <row r="164" customFormat="false" ht="12.5" hidden="false" customHeight="false" outlineLevel="0" collapsed="false">
      <c r="N164" s="69" t="s">
        <v>716</v>
      </c>
      <c r="O164" s="69" t="s">
        <v>717</v>
      </c>
      <c r="P164" s="69" t="s">
        <v>442</v>
      </c>
      <c r="Q164" s="66" t="n">
        <v>1</v>
      </c>
      <c r="S164" s="69" t="s">
        <v>718</v>
      </c>
      <c r="T164" s="70" t="n">
        <v>2</v>
      </c>
    </row>
    <row r="165" customFormat="false" ht="12.5" hidden="false" customHeight="false" outlineLevel="0" collapsed="false">
      <c r="N165" s="69" t="s">
        <v>719</v>
      </c>
      <c r="O165" s="69" t="s">
        <v>720</v>
      </c>
      <c r="P165" s="69" t="s">
        <v>116</v>
      </c>
      <c r="Q165" s="66" t="n">
        <v>1</v>
      </c>
      <c r="S165" s="69" t="s">
        <v>106</v>
      </c>
      <c r="T165" s="70" t="n">
        <v>2</v>
      </c>
    </row>
    <row r="166" customFormat="false" ht="12.5" hidden="false" customHeight="false" outlineLevel="0" collapsed="false">
      <c r="N166" s="69" t="s">
        <v>721</v>
      </c>
      <c r="O166" s="69" t="s">
        <v>722</v>
      </c>
      <c r="P166" s="69" t="s">
        <v>95</v>
      </c>
      <c r="Q166" s="66" t="n">
        <v>1</v>
      </c>
      <c r="S166" s="69" t="s">
        <v>723</v>
      </c>
      <c r="T166" s="70" t="n">
        <v>2</v>
      </c>
    </row>
    <row r="167" customFormat="false" ht="12.5" hidden="false" customHeight="false" outlineLevel="0" collapsed="false">
      <c r="N167" s="69" t="s">
        <v>724</v>
      </c>
      <c r="O167" s="69" t="s">
        <v>725</v>
      </c>
      <c r="P167" s="69" t="s">
        <v>680</v>
      </c>
      <c r="Q167" s="70" t="n">
        <v>1.5</v>
      </c>
      <c r="S167" s="69" t="s">
        <v>726</v>
      </c>
      <c r="T167" s="70" t="n">
        <v>1</v>
      </c>
    </row>
    <row r="168" customFormat="false" ht="12.5" hidden="false" customHeight="false" outlineLevel="0" collapsed="false">
      <c r="N168" s="69" t="s">
        <v>727</v>
      </c>
      <c r="O168" s="69" t="s">
        <v>728</v>
      </c>
      <c r="P168" s="69" t="s">
        <v>442</v>
      </c>
      <c r="Q168" s="66" t="n">
        <v>1</v>
      </c>
      <c r="S168" s="69" t="s">
        <v>729</v>
      </c>
      <c r="T168" s="70" t="n">
        <v>1.5</v>
      </c>
    </row>
    <row r="169" customFormat="false" ht="12.5" hidden="false" customHeight="false" outlineLevel="0" collapsed="false">
      <c r="N169" s="69" t="s">
        <v>730</v>
      </c>
      <c r="O169" s="69" t="s">
        <v>731</v>
      </c>
      <c r="P169" s="69" t="s">
        <v>95</v>
      </c>
      <c r="Q169" s="66" t="n">
        <v>1</v>
      </c>
      <c r="S169" s="69" t="s">
        <v>334</v>
      </c>
      <c r="T169" s="70" t="n">
        <v>1</v>
      </c>
    </row>
    <row r="170" customFormat="false" ht="12.5" hidden="false" customHeight="false" outlineLevel="0" collapsed="false">
      <c r="N170" s="69" t="s">
        <v>732</v>
      </c>
      <c r="O170" s="69" t="s">
        <v>733</v>
      </c>
      <c r="P170" s="69" t="s">
        <v>557</v>
      </c>
      <c r="Q170" s="66" t="n">
        <v>1</v>
      </c>
      <c r="S170" s="69" t="s">
        <v>734</v>
      </c>
      <c r="T170" s="70" t="n">
        <v>1</v>
      </c>
    </row>
    <row r="171" customFormat="false" ht="12.5" hidden="false" customHeight="false" outlineLevel="0" collapsed="false">
      <c r="N171" s="69" t="s">
        <v>735</v>
      </c>
      <c r="O171" s="69" t="s">
        <v>736</v>
      </c>
      <c r="P171" s="69" t="s">
        <v>596</v>
      </c>
      <c r="Q171" s="70" t="n">
        <v>1.5</v>
      </c>
      <c r="S171" s="69" t="s">
        <v>737</v>
      </c>
      <c r="T171" s="70" t="n">
        <v>2</v>
      </c>
    </row>
    <row r="172" customFormat="false" ht="12.5" hidden="false" customHeight="false" outlineLevel="0" collapsed="false">
      <c r="N172" s="69" t="s">
        <v>738</v>
      </c>
      <c r="O172" s="69" t="s">
        <v>739</v>
      </c>
      <c r="P172" s="69" t="s">
        <v>442</v>
      </c>
      <c r="Q172" s="66" t="n">
        <v>1</v>
      </c>
      <c r="S172" s="69" t="s">
        <v>740</v>
      </c>
      <c r="T172" s="70" t="n">
        <v>1.5</v>
      </c>
    </row>
    <row r="173" customFormat="false" ht="12.5" hidden="false" customHeight="false" outlineLevel="0" collapsed="false">
      <c r="N173" s="69" t="s">
        <v>741</v>
      </c>
      <c r="O173" s="69" t="s">
        <v>742</v>
      </c>
      <c r="P173" s="69" t="s">
        <v>522</v>
      </c>
      <c r="Q173" s="70" t="n">
        <v>1.5</v>
      </c>
      <c r="S173" s="69" t="s">
        <v>743</v>
      </c>
      <c r="T173" s="70" t="n">
        <v>2</v>
      </c>
    </row>
    <row r="174" customFormat="false" ht="12.5" hidden="false" customHeight="false" outlineLevel="0" collapsed="false">
      <c r="N174" s="69" t="s">
        <v>744</v>
      </c>
      <c r="O174" s="69" t="s">
        <v>745</v>
      </c>
      <c r="P174" s="69" t="s">
        <v>275</v>
      </c>
      <c r="Q174" s="66" t="n">
        <v>1</v>
      </c>
      <c r="S174" s="69" t="s">
        <v>746</v>
      </c>
      <c r="T174" s="70" t="n">
        <v>1.5</v>
      </c>
    </row>
    <row r="175" customFormat="false" ht="12.5" hidden="false" customHeight="false" outlineLevel="0" collapsed="false">
      <c r="N175" s="69" t="s">
        <v>747</v>
      </c>
      <c r="O175" s="69" t="s">
        <v>748</v>
      </c>
      <c r="P175" s="69" t="s">
        <v>275</v>
      </c>
      <c r="Q175" s="66" t="n">
        <v>1</v>
      </c>
      <c r="S175" s="69" t="s">
        <v>749</v>
      </c>
      <c r="T175" s="70" t="n">
        <v>2</v>
      </c>
    </row>
    <row r="176" customFormat="false" ht="12.5" hidden="false" customHeight="false" outlineLevel="0" collapsed="false">
      <c r="N176" s="69" t="s">
        <v>750</v>
      </c>
      <c r="O176" s="69" t="s">
        <v>751</v>
      </c>
      <c r="P176" s="69" t="s">
        <v>95</v>
      </c>
      <c r="Q176" s="66" t="n">
        <v>1</v>
      </c>
      <c r="S176" s="69" t="s">
        <v>752</v>
      </c>
      <c r="T176" s="70" t="n">
        <v>1.5</v>
      </c>
    </row>
    <row r="177" customFormat="false" ht="12.5" hidden="false" customHeight="false" outlineLevel="0" collapsed="false">
      <c r="N177" s="69" t="s">
        <v>753</v>
      </c>
      <c r="O177" s="69" t="s">
        <v>754</v>
      </c>
      <c r="P177" s="69" t="s">
        <v>116</v>
      </c>
      <c r="Q177" s="66" t="n">
        <v>1</v>
      </c>
      <c r="S177" s="69" t="s">
        <v>626</v>
      </c>
      <c r="T177" s="70" t="n">
        <v>1.5</v>
      </c>
    </row>
    <row r="178" customFormat="false" ht="12.5" hidden="false" customHeight="false" outlineLevel="0" collapsed="false">
      <c r="N178" s="69" t="s">
        <v>755</v>
      </c>
      <c r="O178" s="69" t="s">
        <v>756</v>
      </c>
      <c r="P178" s="69" t="s">
        <v>95</v>
      </c>
      <c r="Q178" s="66" t="n">
        <v>1</v>
      </c>
      <c r="S178" s="69" t="s">
        <v>522</v>
      </c>
      <c r="T178" s="70" t="n">
        <v>1.5</v>
      </c>
    </row>
    <row r="179" customFormat="false" ht="12.5" hidden="false" customHeight="false" outlineLevel="0" collapsed="false">
      <c r="N179" s="69" t="s">
        <v>757</v>
      </c>
      <c r="O179" s="69" t="s">
        <v>758</v>
      </c>
      <c r="P179" s="69" t="s">
        <v>246</v>
      </c>
      <c r="Q179" s="66" t="n">
        <v>1</v>
      </c>
      <c r="S179" s="69" t="s">
        <v>759</v>
      </c>
      <c r="T179" s="70" t="n">
        <v>1.5</v>
      </c>
    </row>
    <row r="180" customFormat="false" ht="12.5" hidden="false" customHeight="false" outlineLevel="0" collapsed="false">
      <c r="N180" s="69" t="s">
        <v>760</v>
      </c>
      <c r="O180" s="69" t="s">
        <v>761</v>
      </c>
      <c r="P180" s="69" t="s">
        <v>116</v>
      </c>
      <c r="Q180" s="66" t="n">
        <v>1</v>
      </c>
      <c r="S180" s="69" t="s">
        <v>762</v>
      </c>
      <c r="T180" s="70" t="n">
        <v>1</v>
      </c>
    </row>
    <row r="181" customFormat="false" ht="12.5" hidden="false" customHeight="false" outlineLevel="0" collapsed="false">
      <c r="N181" s="69" t="s">
        <v>763</v>
      </c>
      <c r="O181" s="69" t="s">
        <v>764</v>
      </c>
      <c r="P181" s="69" t="s">
        <v>95</v>
      </c>
      <c r="Q181" s="66" t="n">
        <v>1</v>
      </c>
      <c r="S181" s="69" t="s">
        <v>765</v>
      </c>
      <c r="T181" s="70" t="n">
        <v>1</v>
      </c>
    </row>
    <row r="182" customFormat="false" ht="12.5" hidden="false" customHeight="false" outlineLevel="0" collapsed="false">
      <c r="N182" s="69" t="s">
        <v>766</v>
      </c>
      <c r="O182" s="69" t="s">
        <v>767</v>
      </c>
      <c r="P182" s="69" t="s">
        <v>95</v>
      </c>
      <c r="Q182" s="66" t="n">
        <v>1</v>
      </c>
      <c r="S182" s="69" t="s">
        <v>768</v>
      </c>
      <c r="T182" s="70" t="n">
        <v>1.5</v>
      </c>
    </row>
    <row r="183" customFormat="false" ht="12.5" hidden="false" customHeight="false" outlineLevel="0" collapsed="false">
      <c r="N183" s="69" t="s">
        <v>769</v>
      </c>
      <c r="O183" s="69" t="s">
        <v>770</v>
      </c>
      <c r="P183" s="69" t="s">
        <v>148</v>
      </c>
      <c r="Q183" s="70" t="n">
        <v>1.5</v>
      </c>
      <c r="S183" s="69" t="s">
        <v>705</v>
      </c>
      <c r="T183" s="70" t="n">
        <v>1</v>
      </c>
    </row>
    <row r="184" customFormat="false" ht="12.5" hidden="false" customHeight="false" outlineLevel="0" collapsed="false">
      <c r="N184" s="69" t="s">
        <v>771</v>
      </c>
      <c r="O184" s="69" t="s">
        <v>772</v>
      </c>
      <c r="P184" s="69" t="s">
        <v>148</v>
      </c>
      <c r="Q184" s="70" t="n">
        <v>1.5</v>
      </c>
      <c r="S184" s="69" t="s">
        <v>773</v>
      </c>
      <c r="T184" s="70" t="n">
        <v>1</v>
      </c>
    </row>
    <row r="185" customFormat="false" ht="12.5" hidden="false" customHeight="false" outlineLevel="0" collapsed="false">
      <c r="N185" s="69" t="s">
        <v>774</v>
      </c>
      <c r="O185" s="69" t="s">
        <v>775</v>
      </c>
      <c r="P185" s="69" t="s">
        <v>185</v>
      </c>
      <c r="Q185" s="70" t="n">
        <v>1.5</v>
      </c>
      <c r="S185" s="69" t="s">
        <v>776</v>
      </c>
      <c r="T185" s="70" t="n">
        <v>1</v>
      </c>
    </row>
    <row r="186" customFormat="false" ht="12.5" hidden="false" customHeight="false" outlineLevel="0" collapsed="false">
      <c r="N186" s="69" t="s">
        <v>777</v>
      </c>
      <c r="O186" s="69" t="s">
        <v>778</v>
      </c>
      <c r="P186" s="69" t="s">
        <v>95</v>
      </c>
      <c r="Q186" s="66" t="n">
        <v>1</v>
      </c>
      <c r="S186" s="69" t="s">
        <v>184</v>
      </c>
      <c r="T186" s="70" t="n">
        <v>1</v>
      </c>
    </row>
    <row r="187" customFormat="false" ht="12.5" hidden="false" customHeight="false" outlineLevel="0" collapsed="false">
      <c r="N187" s="69" t="s">
        <v>779</v>
      </c>
      <c r="O187" s="69" t="s">
        <v>780</v>
      </c>
      <c r="P187" s="69" t="s">
        <v>116</v>
      </c>
      <c r="Q187" s="66" t="n">
        <v>1</v>
      </c>
      <c r="S187" s="69" t="s">
        <v>781</v>
      </c>
      <c r="T187" s="70" t="n">
        <v>1.5</v>
      </c>
    </row>
    <row r="188" customFormat="false" ht="12.5" hidden="false" customHeight="false" outlineLevel="0" collapsed="false">
      <c r="N188" s="69" t="s">
        <v>782</v>
      </c>
      <c r="O188" s="69" t="s">
        <v>783</v>
      </c>
      <c r="P188" s="69" t="s">
        <v>180</v>
      </c>
      <c r="Q188" s="70" t="n">
        <v>1.5</v>
      </c>
      <c r="S188" s="69" t="s">
        <v>784</v>
      </c>
      <c r="T188" s="70" t="n">
        <v>1.5</v>
      </c>
    </row>
    <row r="189" customFormat="false" ht="12.5" hidden="false" customHeight="false" outlineLevel="0" collapsed="false">
      <c r="N189" s="69" t="s">
        <v>785</v>
      </c>
      <c r="O189" s="69" t="s">
        <v>786</v>
      </c>
      <c r="P189" s="69" t="s">
        <v>95</v>
      </c>
      <c r="Q189" s="66" t="n">
        <v>1</v>
      </c>
      <c r="S189" s="69" t="s">
        <v>787</v>
      </c>
      <c r="T189" s="70" t="n">
        <v>1.5</v>
      </c>
    </row>
    <row r="190" customFormat="false" ht="12.5" hidden="false" customHeight="false" outlineLevel="0" collapsed="false">
      <c r="N190" s="69" t="s">
        <v>788</v>
      </c>
      <c r="O190" s="69" t="s">
        <v>789</v>
      </c>
      <c r="P190" s="69" t="s">
        <v>765</v>
      </c>
      <c r="Q190" s="66" t="n">
        <v>1</v>
      </c>
      <c r="S190" s="69" t="s">
        <v>790</v>
      </c>
      <c r="T190" s="70" t="n">
        <v>1.5</v>
      </c>
    </row>
    <row r="191" customFormat="false" ht="12.5" hidden="false" customHeight="false" outlineLevel="0" collapsed="false">
      <c r="N191" s="69" t="s">
        <v>791</v>
      </c>
      <c r="O191" s="69" t="s">
        <v>792</v>
      </c>
      <c r="P191" s="69" t="s">
        <v>348</v>
      </c>
      <c r="Q191" s="66" t="n">
        <v>1</v>
      </c>
      <c r="S191" s="69" t="s">
        <v>793</v>
      </c>
      <c r="T191" s="70" t="n">
        <v>1.5</v>
      </c>
    </row>
    <row r="192" customFormat="false" ht="12.5" hidden="false" customHeight="false" outlineLevel="0" collapsed="false">
      <c r="N192" s="69" t="s">
        <v>794</v>
      </c>
      <c r="O192" s="69" t="s">
        <v>795</v>
      </c>
      <c r="P192" s="69" t="s">
        <v>116</v>
      </c>
      <c r="Q192" s="66" t="n">
        <v>1</v>
      </c>
      <c r="S192" s="69" t="s">
        <v>796</v>
      </c>
      <c r="T192" s="70" t="n">
        <v>1.5</v>
      </c>
    </row>
    <row r="193" customFormat="false" ht="12.5" hidden="false" customHeight="false" outlineLevel="0" collapsed="false">
      <c r="N193" s="69" t="s">
        <v>797</v>
      </c>
      <c r="O193" s="69" t="s">
        <v>798</v>
      </c>
      <c r="P193" s="69" t="s">
        <v>95</v>
      </c>
      <c r="Q193" s="66" t="n">
        <v>1</v>
      </c>
      <c r="S193" s="69" t="s">
        <v>799</v>
      </c>
      <c r="T193" s="70" t="n">
        <v>1.5</v>
      </c>
    </row>
    <row r="194" customFormat="false" ht="12.5" hidden="false" customHeight="false" outlineLevel="0" collapsed="false">
      <c r="N194" s="69" t="s">
        <v>800</v>
      </c>
      <c r="O194" s="69" t="s">
        <v>801</v>
      </c>
      <c r="P194" s="69" t="s">
        <v>442</v>
      </c>
      <c r="Q194" s="66" t="n">
        <v>1</v>
      </c>
      <c r="S194" s="69" t="s">
        <v>802</v>
      </c>
      <c r="T194" s="70" t="n">
        <v>1.5</v>
      </c>
    </row>
    <row r="195" customFormat="false" ht="12.5" hidden="false" customHeight="false" outlineLevel="0" collapsed="false">
      <c r="N195" s="69" t="s">
        <v>803</v>
      </c>
      <c r="O195" s="69" t="s">
        <v>804</v>
      </c>
      <c r="P195" s="69" t="s">
        <v>95</v>
      </c>
      <c r="Q195" s="66" t="n">
        <v>1</v>
      </c>
      <c r="S195" s="69" t="s">
        <v>805</v>
      </c>
      <c r="T195" s="70" t="n">
        <v>1.5</v>
      </c>
    </row>
    <row r="196" customFormat="false" ht="12.5" hidden="false" customHeight="false" outlineLevel="0" collapsed="false">
      <c r="N196" s="69" t="s">
        <v>806</v>
      </c>
      <c r="O196" s="69" t="s">
        <v>807</v>
      </c>
      <c r="P196" s="69" t="s">
        <v>280</v>
      </c>
      <c r="Q196" s="70" t="n">
        <v>1.5</v>
      </c>
      <c r="S196" s="69" t="s">
        <v>808</v>
      </c>
      <c r="T196" s="70" t="n">
        <v>1</v>
      </c>
    </row>
    <row r="197" customFormat="false" ht="12.5" hidden="false" customHeight="false" outlineLevel="0" collapsed="false">
      <c r="N197" s="69" t="s">
        <v>809</v>
      </c>
      <c r="O197" s="69" t="s">
        <v>810</v>
      </c>
      <c r="P197" s="69" t="s">
        <v>442</v>
      </c>
      <c r="Q197" s="66" t="n">
        <v>1</v>
      </c>
      <c r="S197" s="69" t="s">
        <v>811</v>
      </c>
      <c r="T197" s="70" t="n">
        <v>1.5</v>
      </c>
    </row>
    <row r="198" customFormat="false" ht="12.5" hidden="false" customHeight="false" outlineLevel="0" collapsed="false">
      <c r="N198" s="69" t="s">
        <v>812</v>
      </c>
      <c r="O198" s="69" t="s">
        <v>813</v>
      </c>
      <c r="P198" s="69" t="s">
        <v>344</v>
      </c>
      <c r="Q198" s="70" t="n">
        <v>1.5</v>
      </c>
      <c r="S198" s="69" t="s">
        <v>676</v>
      </c>
      <c r="T198" s="70" t="n">
        <v>1.5</v>
      </c>
    </row>
    <row r="199" customFormat="false" ht="12.5" hidden="false" customHeight="false" outlineLevel="0" collapsed="false">
      <c r="N199" s="69" t="s">
        <v>814</v>
      </c>
      <c r="O199" s="69" t="s">
        <v>815</v>
      </c>
      <c r="P199" s="69" t="s">
        <v>442</v>
      </c>
      <c r="Q199" s="66" t="n">
        <v>1</v>
      </c>
      <c r="S199" s="69" t="s">
        <v>680</v>
      </c>
      <c r="T199" s="70" t="n">
        <v>1.5</v>
      </c>
    </row>
    <row r="200" customFormat="false" ht="12.5" hidden="false" customHeight="false" outlineLevel="0" collapsed="false">
      <c r="N200" s="69" t="s">
        <v>816</v>
      </c>
      <c r="O200" s="69" t="s">
        <v>817</v>
      </c>
      <c r="P200" s="69" t="s">
        <v>597</v>
      </c>
      <c r="Q200" s="70" t="n">
        <v>2</v>
      </c>
      <c r="S200" s="69" t="s">
        <v>312</v>
      </c>
      <c r="T200" s="70" t="n">
        <v>1</v>
      </c>
    </row>
    <row r="201" customFormat="false" ht="12.5" hidden="false" customHeight="false" outlineLevel="0" collapsed="false">
      <c r="N201" s="69" t="s">
        <v>818</v>
      </c>
      <c r="O201" s="69" t="s">
        <v>819</v>
      </c>
      <c r="P201" s="69" t="s">
        <v>95</v>
      </c>
      <c r="Q201" s="66" t="n">
        <v>1</v>
      </c>
      <c r="S201" s="69" t="s">
        <v>820</v>
      </c>
      <c r="T201" s="70" t="n">
        <v>1.5</v>
      </c>
    </row>
    <row r="202" customFormat="false" ht="12.5" hidden="false" customHeight="false" outlineLevel="0" collapsed="false">
      <c r="N202" s="69" t="s">
        <v>821</v>
      </c>
      <c r="O202" s="69" t="s">
        <v>822</v>
      </c>
      <c r="P202" s="69" t="s">
        <v>572</v>
      </c>
      <c r="Q202" s="66" t="n">
        <v>1</v>
      </c>
      <c r="S202" s="69" t="s">
        <v>823</v>
      </c>
      <c r="T202" s="70" t="n">
        <v>2</v>
      </c>
    </row>
    <row r="203" customFormat="false" ht="12.5" hidden="false" customHeight="false" outlineLevel="0" collapsed="false">
      <c r="N203" s="69" t="s">
        <v>824</v>
      </c>
      <c r="O203" s="69" t="s">
        <v>825</v>
      </c>
      <c r="P203" s="69" t="s">
        <v>95</v>
      </c>
      <c r="Q203" s="66" t="n">
        <v>1</v>
      </c>
      <c r="S203" s="69" t="s">
        <v>826</v>
      </c>
      <c r="T203" s="70" t="n">
        <v>1</v>
      </c>
    </row>
    <row r="204" customFormat="false" ht="12.5" hidden="false" customHeight="false" outlineLevel="0" collapsed="false">
      <c r="N204" s="69" t="s">
        <v>827</v>
      </c>
      <c r="O204" s="69" t="s">
        <v>828</v>
      </c>
      <c r="P204" s="69" t="s">
        <v>572</v>
      </c>
      <c r="Q204" s="66" t="n">
        <v>1</v>
      </c>
      <c r="S204" s="69" t="s">
        <v>472</v>
      </c>
      <c r="T204" s="70" t="n">
        <v>1</v>
      </c>
    </row>
    <row r="205" customFormat="false" ht="12.5" hidden="false" customHeight="false" outlineLevel="0" collapsed="false">
      <c r="N205" s="69" t="s">
        <v>829</v>
      </c>
      <c r="O205" s="69" t="s">
        <v>830</v>
      </c>
      <c r="P205" s="69" t="s">
        <v>95</v>
      </c>
      <c r="Q205" s="66" t="n">
        <v>1</v>
      </c>
      <c r="S205" s="69" t="s">
        <v>831</v>
      </c>
      <c r="T205" s="70" t="n">
        <v>1</v>
      </c>
    </row>
    <row r="206" customFormat="false" ht="12.5" hidden="false" customHeight="false" outlineLevel="0" collapsed="false">
      <c r="N206" s="69" t="s">
        <v>832</v>
      </c>
      <c r="O206" s="69" t="s">
        <v>833</v>
      </c>
      <c r="P206" s="69" t="s">
        <v>326</v>
      </c>
      <c r="Q206" s="70" t="n">
        <v>1.5</v>
      </c>
      <c r="S206" s="69" t="s">
        <v>834</v>
      </c>
      <c r="T206" s="70" t="n">
        <v>1.5</v>
      </c>
    </row>
    <row r="207" customFormat="false" ht="12.5" hidden="false" customHeight="false" outlineLevel="0" collapsed="false">
      <c r="N207" s="69" t="s">
        <v>835</v>
      </c>
      <c r="O207" s="69" t="s">
        <v>836</v>
      </c>
      <c r="P207" s="69" t="s">
        <v>127</v>
      </c>
      <c r="Q207" s="70" t="n">
        <v>1.5</v>
      </c>
      <c r="S207" s="69" t="s">
        <v>837</v>
      </c>
      <c r="T207" s="70" t="n">
        <v>2</v>
      </c>
    </row>
    <row r="208" customFormat="false" ht="12.5" hidden="false" customHeight="false" outlineLevel="0" collapsed="false">
      <c r="N208" s="69" t="s">
        <v>838</v>
      </c>
      <c r="O208" s="69" t="s">
        <v>839</v>
      </c>
      <c r="P208" s="69" t="s">
        <v>762</v>
      </c>
      <c r="Q208" s="66" t="n">
        <v>1</v>
      </c>
      <c r="S208" s="69" t="s">
        <v>596</v>
      </c>
      <c r="T208" s="70" t="n">
        <v>1.5</v>
      </c>
    </row>
    <row r="209" customFormat="false" ht="12.5" hidden="false" customHeight="false" outlineLevel="0" collapsed="false">
      <c r="N209" s="69" t="s">
        <v>840</v>
      </c>
      <c r="O209" s="69" t="s">
        <v>841</v>
      </c>
      <c r="P209" s="69" t="s">
        <v>95</v>
      </c>
      <c r="Q209" s="66" t="n">
        <v>1</v>
      </c>
      <c r="S209" s="69" t="s">
        <v>842</v>
      </c>
      <c r="T209" s="70" t="n">
        <v>1.5</v>
      </c>
    </row>
    <row r="210" customFormat="false" ht="12.5" hidden="false" customHeight="false" outlineLevel="0" collapsed="false">
      <c r="N210" s="69" t="s">
        <v>843</v>
      </c>
      <c r="O210" s="69" t="s">
        <v>844</v>
      </c>
      <c r="P210" s="69" t="s">
        <v>280</v>
      </c>
      <c r="Q210" s="70" t="n">
        <v>1.5</v>
      </c>
      <c r="S210" s="69" t="s">
        <v>845</v>
      </c>
      <c r="T210" s="70" t="n">
        <v>2</v>
      </c>
    </row>
    <row r="211" customFormat="false" ht="12.5" hidden="false" customHeight="false" outlineLevel="0" collapsed="false">
      <c r="N211" s="69" t="s">
        <v>846</v>
      </c>
      <c r="O211" s="69" t="s">
        <v>847</v>
      </c>
      <c r="P211" s="69" t="s">
        <v>116</v>
      </c>
      <c r="Q211" s="66" t="n">
        <v>1</v>
      </c>
      <c r="S211" s="69" t="s">
        <v>194</v>
      </c>
      <c r="T211" s="70" t="n">
        <v>1</v>
      </c>
    </row>
    <row r="212" customFormat="false" ht="12.5" hidden="false" customHeight="false" outlineLevel="0" collapsed="false">
      <c r="N212" s="69" t="s">
        <v>848</v>
      </c>
      <c r="O212" s="69" t="s">
        <v>849</v>
      </c>
      <c r="P212" s="69" t="s">
        <v>554</v>
      </c>
      <c r="Q212" s="66" t="n">
        <v>1</v>
      </c>
      <c r="S212" s="69" t="s">
        <v>571</v>
      </c>
      <c r="T212" s="70" t="n">
        <v>1.5</v>
      </c>
    </row>
    <row r="213" customFormat="false" ht="12.5" hidden="false" customHeight="false" outlineLevel="0" collapsed="false">
      <c r="N213" s="69" t="s">
        <v>850</v>
      </c>
      <c r="O213" s="69" t="s">
        <v>851</v>
      </c>
      <c r="P213" s="69" t="s">
        <v>348</v>
      </c>
      <c r="Q213" s="66" t="n">
        <v>1</v>
      </c>
      <c r="S213" s="69" t="s">
        <v>852</v>
      </c>
      <c r="T213" s="70" t="n">
        <v>2</v>
      </c>
    </row>
    <row r="214" customFormat="false" ht="12.5" hidden="false" customHeight="false" outlineLevel="0" collapsed="false">
      <c r="N214" s="69" t="s">
        <v>853</v>
      </c>
      <c r="O214" s="69" t="s">
        <v>854</v>
      </c>
      <c r="P214" s="69" t="s">
        <v>270</v>
      </c>
      <c r="Q214" s="70" t="n">
        <v>2</v>
      </c>
      <c r="S214" s="69" t="s">
        <v>855</v>
      </c>
      <c r="T214" s="70" t="n">
        <v>1.5</v>
      </c>
    </row>
    <row r="215" customFormat="false" ht="12.5" hidden="false" customHeight="false" outlineLevel="0" collapsed="false">
      <c r="N215" s="69" t="s">
        <v>856</v>
      </c>
      <c r="O215" s="69" t="s">
        <v>857</v>
      </c>
      <c r="P215" s="69" t="s">
        <v>256</v>
      </c>
      <c r="Q215" s="66" t="n">
        <v>1</v>
      </c>
      <c r="S215" s="69" t="s">
        <v>858</v>
      </c>
      <c r="T215" s="70" t="n">
        <v>1.5</v>
      </c>
    </row>
    <row r="216" customFormat="false" ht="12.5" hidden="false" customHeight="false" outlineLevel="0" collapsed="false">
      <c r="N216" s="69" t="s">
        <v>859</v>
      </c>
      <c r="O216" s="69" t="s">
        <v>860</v>
      </c>
      <c r="P216" s="69" t="s">
        <v>95</v>
      </c>
      <c r="Q216" s="66" t="n">
        <v>1</v>
      </c>
      <c r="S216" s="69" t="s">
        <v>861</v>
      </c>
      <c r="T216" s="70" t="n">
        <v>2</v>
      </c>
    </row>
    <row r="217" customFormat="false" ht="12.5" hidden="false" customHeight="false" outlineLevel="0" collapsed="false">
      <c r="N217" s="69" t="s">
        <v>862</v>
      </c>
      <c r="O217" s="69" t="s">
        <v>863</v>
      </c>
      <c r="P217" s="69" t="s">
        <v>95</v>
      </c>
      <c r="Q217" s="66" t="n">
        <v>1</v>
      </c>
      <c r="S217" s="69" t="s">
        <v>256</v>
      </c>
      <c r="T217" s="70" t="n">
        <v>1</v>
      </c>
    </row>
    <row r="218" customFormat="false" ht="12.5" hidden="false" customHeight="false" outlineLevel="0" collapsed="false">
      <c r="N218" s="69" t="s">
        <v>864</v>
      </c>
      <c r="O218" s="69" t="s">
        <v>865</v>
      </c>
      <c r="P218" s="69" t="s">
        <v>596</v>
      </c>
      <c r="Q218" s="70" t="n">
        <v>1.5</v>
      </c>
      <c r="S218" s="69" t="s">
        <v>866</v>
      </c>
      <c r="T218" s="70" t="n">
        <v>1</v>
      </c>
    </row>
    <row r="219" customFormat="false" ht="12.5" hidden="false" customHeight="false" outlineLevel="0" collapsed="false">
      <c r="N219" s="69" t="s">
        <v>867</v>
      </c>
      <c r="O219" s="69" t="s">
        <v>868</v>
      </c>
      <c r="P219" s="69" t="s">
        <v>280</v>
      </c>
      <c r="Q219" s="70" t="n">
        <v>1.5</v>
      </c>
      <c r="S219" s="69" t="s">
        <v>229</v>
      </c>
      <c r="T219" s="70" t="n">
        <v>2</v>
      </c>
    </row>
    <row r="220" customFormat="false" ht="12.5" hidden="false" customHeight="false" outlineLevel="0" collapsed="false">
      <c r="N220" s="69" t="s">
        <v>869</v>
      </c>
      <c r="O220" s="69" t="s">
        <v>870</v>
      </c>
      <c r="P220" s="69" t="s">
        <v>184</v>
      </c>
      <c r="Q220" s="66" t="n">
        <v>1</v>
      </c>
      <c r="S220" s="69" t="s">
        <v>871</v>
      </c>
      <c r="T220" s="70" t="n">
        <v>2</v>
      </c>
    </row>
    <row r="221" customFormat="false" ht="12.5" hidden="false" customHeight="false" outlineLevel="0" collapsed="false">
      <c r="N221" s="69" t="s">
        <v>872</v>
      </c>
      <c r="O221" s="69" t="s">
        <v>873</v>
      </c>
      <c r="P221" s="69" t="s">
        <v>95</v>
      </c>
      <c r="Q221" s="66" t="n">
        <v>1</v>
      </c>
      <c r="S221" s="69" t="s">
        <v>874</v>
      </c>
      <c r="T221" s="70" t="n">
        <v>1.5</v>
      </c>
    </row>
    <row r="222" customFormat="false" ht="12.5" hidden="false" customHeight="false" outlineLevel="0" collapsed="false">
      <c r="N222" s="69" t="s">
        <v>875</v>
      </c>
      <c r="O222" s="69" t="s">
        <v>876</v>
      </c>
      <c r="P222" s="69" t="s">
        <v>95</v>
      </c>
      <c r="Q222" s="66" t="n">
        <v>1</v>
      </c>
      <c r="S222" s="69" t="s">
        <v>655</v>
      </c>
      <c r="T222" s="70" t="n">
        <v>1.5</v>
      </c>
    </row>
    <row r="223" customFormat="false" ht="12.5" hidden="false" customHeight="false" outlineLevel="0" collapsed="false">
      <c r="N223" s="69" t="s">
        <v>877</v>
      </c>
      <c r="O223" s="69" t="s">
        <v>878</v>
      </c>
      <c r="P223" s="69" t="s">
        <v>95</v>
      </c>
      <c r="Q223" s="66" t="n">
        <v>1</v>
      </c>
      <c r="S223" s="69" t="s">
        <v>373</v>
      </c>
      <c r="T223" s="70" t="n">
        <v>1.5</v>
      </c>
    </row>
    <row r="224" customFormat="false" ht="12.5" hidden="false" customHeight="false" outlineLevel="0" collapsed="false">
      <c r="N224" s="69" t="s">
        <v>879</v>
      </c>
      <c r="O224" s="69" t="s">
        <v>880</v>
      </c>
      <c r="P224" s="69" t="s">
        <v>510</v>
      </c>
      <c r="Q224" s="70" t="n">
        <v>1.5</v>
      </c>
      <c r="S224" s="69" t="s">
        <v>881</v>
      </c>
      <c r="T224" s="70" t="n">
        <v>2</v>
      </c>
    </row>
    <row r="225" customFormat="false" ht="12.5" hidden="false" customHeight="false" outlineLevel="0" collapsed="false">
      <c r="N225" s="69" t="s">
        <v>882</v>
      </c>
      <c r="O225" s="69" t="s">
        <v>883</v>
      </c>
      <c r="P225" s="69" t="s">
        <v>95</v>
      </c>
      <c r="Q225" s="66" t="n">
        <v>1</v>
      </c>
      <c r="S225" s="69" t="s">
        <v>884</v>
      </c>
      <c r="T225" s="70" t="n">
        <v>1.5</v>
      </c>
    </row>
    <row r="226" customFormat="false" ht="12.5" hidden="false" customHeight="false" outlineLevel="0" collapsed="false">
      <c r="N226" s="69" t="s">
        <v>885</v>
      </c>
      <c r="O226" s="69" t="s">
        <v>886</v>
      </c>
      <c r="P226" s="69" t="s">
        <v>866</v>
      </c>
      <c r="Q226" s="66" t="n">
        <v>1</v>
      </c>
      <c r="S226" s="69" t="s">
        <v>887</v>
      </c>
      <c r="T226" s="70" t="n">
        <v>1.5</v>
      </c>
    </row>
    <row r="227" customFormat="false" ht="12.5" hidden="false" customHeight="false" outlineLevel="0" collapsed="false">
      <c r="N227" s="69" t="s">
        <v>888</v>
      </c>
      <c r="O227" s="69" t="s">
        <v>889</v>
      </c>
      <c r="P227" s="69" t="s">
        <v>204</v>
      </c>
      <c r="Q227" s="70" t="n">
        <v>1.5</v>
      </c>
      <c r="S227" s="69" t="s">
        <v>890</v>
      </c>
      <c r="T227" s="70" t="n">
        <v>1.5</v>
      </c>
    </row>
    <row r="228" customFormat="false" ht="12.5" hidden="false" customHeight="false" outlineLevel="0" collapsed="false">
      <c r="N228" s="69" t="s">
        <v>891</v>
      </c>
      <c r="O228" s="69" t="s">
        <v>892</v>
      </c>
      <c r="P228" s="69" t="s">
        <v>148</v>
      </c>
      <c r="Q228" s="70" t="n">
        <v>1.5</v>
      </c>
      <c r="S228" s="69" t="s">
        <v>893</v>
      </c>
      <c r="T228" s="70" t="n">
        <v>1.5</v>
      </c>
    </row>
    <row r="229" customFormat="false" ht="12.5" hidden="false" customHeight="false" outlineLevel="0" collapsed="false">
      <c r="N229" s="69" t="s">
        <v>894</v>
      </c>
      <c r="O229" s="69" t="s">
        <v>895</v>
      </c>
      <c r="P229" s="69" t="s">
        <v>442</v>
      </c>
      <c r="Q229" s="66" t="n">
        <v>1</v>
      </c>
      <c r="S229" s="69" t="s">
        <v>896</v>
      </c>
      <c r="T229" s="70" t="n">
        <v>1.5</v>
      </c>
    </row>
    <row r="230" customFormat="false" ht="12.5" hidden="false" customHeight="false" outlineLevel="0" collapsed="false">
      <c r="N230" s="69" t="s">
        <v>897</v>
      </c>
      <c r="O230" s="69" t="s">
        <v>898</v>
      </c>
      <c r="P230" s="69" t="s">
        <v>344</v>
      </c>
      <c r="Q230" s="70" t="n">
        <v>1.5</v>
      </c>
      <c r="S230" s="69" t="s">
        <v>148</v>
      </c>
      <c r="T230" s="70" t="n">
        <v>1.5</v>
      </c>
    </row>
    <row r="231" customFormat="false" ht="12.5" hidden="false" customHeight="false" outlineLevel="0" collapsed="false">
      <c r="N231" s="69" t="s">
        <v>899</v>
      </c>
      <c r="O231" s="69" t="s">
        <v>900</v>
      </c>
      <c r="P231" s="69" t="s">
        <v>442</v>
      </c>
      <c r="Q231" s="66" t="n">
        <v>1</v>
      </c>
      <c r="S231" s="69" t="s">
        <v>901</v>
      </c>
      <c r="T231" s="70" t="n">
        <v>2</v>
      </c>
    </row>
    <row r="232" customFormat="false" ht="12.5" hidden="false" customHeight="false" outlineLevel="0" collapsed="false">
      <c r="N232" s="69" t="s">
        <v>902</v>
      </c>
      <c r="O232" s="69" t="s">
        <v>903</v>
      </c>
      <c r="P232" s="69" t="s">
        <v>645</v>
      </c>
      <c r="Q232" s="70" t="n">
        <v>1.5</v>
      </c>
      <c r="S232" s="69" t="s">
        <v>904</v>
      </c>
      <c r="T232" s="70" t="n">
        <v>1.5</v>
      </c>
    </row>
    <row r="233" customFormat="false" ht="12.5" hidden="false" customHeight="false" outlineLevel="0" collapsed="false">
      <c r="N233" s="69" t="s">
        <v>905</v>
      </c>
      <c r="O233" s="69" t="s">
        <v>906</v>
      </c>
      <c r="P233" s="69" t="s">
        <v>399</v>
      </c>
      <c r="Q233" s="70" t="n">
        <v>2</v>
      </c>
      <c r="S233" s="69" t="s">
        <v>907</v>
      </c>
      <c r="T233" s="70" t="n">
        <v>1.5</v>
      </c>
    </row>
    <row r="234" customFormat="false" ht="12.5" hidden="false" customHeight="false" outlineLevel="0" collapsed="false">
      <c r="N234" s="69" t="s">
        <v>908</v>
      </c>
      <c r="O234" s="69" t="s">
        <v>909</v>
      </c>
      <c r="P234" s="69" t="s">
        <v>466</v>
      </c>
      <c r="Q234" s="66" t="n">
        <v>1</v>
      </c>
      <c r="S234" s="69" t="s">
        <v>910</v>
      </c>
      <c r="T234" s="70" t="n">
        <v>1.5</v>
      </c>
    </row>
    <row r="235" customFormat="false" ht="12.5" hidden="false" customHeight="false" outlineLevel="0" collapsed="false">
      <c r="N235" s="69" t="s">
        <v>911</v>
      </c>
      <c r="O235" s="69" t="s">
        <v>912</v>
      </c>
      <c r="P235" s="69" t="s">
        <v>261</v>
      </c>
      <c r="Q235" s="66" t="n">
        <v>1</v>
      </c>
      <c r="S235" s="69" t="s">
        <v>709</v>
      </c>
      <c r="T235" s="70" t="n">
        <v>1.5</v>
      </c>
    </row>
    <row r="236" customFormat="false" ht="12.5" hidden="false" customHeight="false" outlineLevel="0" collapsed="false">
      <c r="N236" s="69" t="s">
        <v>913</v>
      </c>
      <c r="O236" s="69" t="s">
        <v>914</v>
      </c>
      <c r="P236" s="69" t="s">
        <v>344</v>
      </c>
      <c r="Q236" s="70" t="n">
        <v>1.5</v>
      </c>
      <c r="S236" s="69" t="s">
        <v>275</v>
      </c>
      <c r="T236" s="70" t="n">
        <v>1</v>
      </c>
    </row>
    <row r="237" customFormat="false" ht="12.5" hidden="false" customHeight="false" outlineLevel="0" collapsed="false">
      <c r="N237" s="69" t="s">
        <v>915</v>
      </c>
      <c r="O237" s="69" t="s">
        <v>916</v>
      </c>
      <c r="P237" s="69" t="s">
        <v>344</v>
      </c>
      <c r="Q237" s="70" t="n">
        <v>1.5</v>
      </c>
      <c r="S237" s="69" t="s">
        <v>116</v>
      </c>
      <c r="T237" s="70" t="n">
        <v>1</v>
      </c>
    </row>
    <row r="238" customFormat="false" ht="12.5" hidden="false" customHeight="false" outlineLevel="0" collapsed="false">
      <c r="N238" s="69" t="s">
        <v>917</v>
      </c>
      <c r="O238" s="69" t="s">
        <v>918</v>
      </c>
      <c r="P238" s="69" t="s">
        <v>95</v>
      </c>
      <c r="Q238" s="66" t="n">
        <v>1</v>
      </c>
      <c r="S238" s="69" t="s">
        <v>95</v>
      </c>
      <c r="T238" s="70" t="n">
        <v>1</v>
      </c>
    </row>
    <row r="239" customFormat="false" ht="12.5" hidden="false" customHeight="false" outlineLevel="0" collapsed="false">
      <c r="N239" s="69" t="s">
        <v>919</v>
      </c>
      <c r="O239" s="69" t="s">
        <v>920</v>
      </c>
      <c r="P239" s="69" t="s">
        <v>349</v>
      </c>
      <c r="Q239" s="66" t="n">
        <v>1</v>
      </c>
      <c r="S239" s="69" t="s">
        <v>921</v>
      </c>
      <c r="T239" s="70" t="n">
        <v>1</v>
      </c>
    </row>
    <row r="240" customFormat="false" ht="12.5" hidden="false" customHeight="false" outlineLevel="0" collapsed="false">
      <c r="N240" s="69" t="s">
        <v>922</v>
      </c>
      <c r="O240" s="69" t="s">
        <v>923</v>
      </c>
      <c r="P240" s="69" t="s">
        <v>373</v>
      </c>
      <c r="Q240" s="70" t="n">
        <v>1.5</v>
      </c>
      <c r="S240" s="69" t="s">
        <v>924</v>
      </c>
      <c r="T240" s="70" t="n">
        <v>1</v>
      </c>
    </row>
    <row r="241" customFormat="false" ht="12.5" hidden="false" customHeight="false" outlineLevel="0" collapsed="false">
      <c r="N241" s="69" t="s">
        <v>925</v>
      </c>
      <c r="O241" s="69" t="s">
        <v>926</v>
      </c>
      <c r="P241" s="69" t="s">
        <v>95</v>
      </c>
      <c r="Q241" s="66" t="n">
        <v>1</v>
      </c>
      <c r="S241" s="69" t="s">
        <v>927</v>
      </c>
      <c r="T241" s="70" t="n">
        <v>1.5</v>
      </c>
    </row>
    <row r="242" customFormat="false" ht="12.5" hidden="false" customHeight="false" outlineLevel="0" collapsed="false">
      <c r="N242" s="69" t="s">
        <v>928</v>
      </c>
      <c r="O242" s="69" t="s">
        <v>929</v>
      </c>
      <c r="P242" s="69" t="s">
        <v>127</v>
      </c>
      <c r="Q242" s="70" t="n">
        <v>1.5</v>
      </c>
      <c r="S242" s="69" t="s">
        <v>930</v>
      </c>
      <c r="T242" s="70" t="n">
        <v>1.5</v>
      </c>
    </row>
    <row r="243" customFormat="false" ht="12.5" hidden="false" customHeight="false" outlineLevel="0" collapsed="false">
      <c r="N243" s="69" t="s">
        <v>931</v>
      </c>
      <c r="O243" s="69" t="s">
        <v>932</v>
      </c>
      <c r="P243" s="69" t="s">
        <v>572</v>
      </c>
      <c r="Q243" s="66" t="n">
        <v>1</v>
      </c>
      <c r="S243" s="69" t="s">
        <v>378</v>
      </c>
      <c r="T243" s="70" t="n">
        <v>2</v>
      </c>
    </row>
    <row r="244" customFormat="false" ht="12.5" hidden="false" customHeight="false" outlineLevel="0" collapsed="false">
      <c r="N244" s="69" t="s">
        <v>933</v>
      </c>
      <c r="O244" s="69" t="s">
        <v>934</v>
      </c>
      <c r="P244" s="69" t="s">
        <v>95</v>
      </c>
      <c r="Q244" s="66" t="n">
        <v>1</v>
      </c>
      <c r="S244" s="69" t="s">
        <v>645</v>
      </c>
      <c r="T244" s="70" t="n">
        <v>1.5</v>
      </c>
    </row>
    <row r="245" customFormat="false" ht="12.5" hidden="false" customHeight="false" outlineLevel="0" collapsed="false">
      <c r="N245" s="69" t="s">
        <v>935</v>
      </c>
      <c r="O245" s="69" t="s">
        <v>936</v>
      </c>
      <c r="P245" s="69" t="s">
        <v>95</v>
      </c>
      <c r="Q245" s="66" t="n">
        <v>1</v>
      </c>
      <c r="S245" s="69" t="s">
        <v>937</v>
      </c>
      <c r="T245" s="70" t="n">
        <v>1.5</v>
      </c>
    </row>
    <row r="246" customFormat="false" ht="12.5" hidden="false" customHeight="false" outlineLevel="0" collapsed="false">
      <c r="N246" s="69" t="s">
        <v>938</v>
      </c>
      <c r="O246" s="69" t="s">
        <v>939</v>
      </c>
      <c r="P246" s="69" t="s">
        <v>344</v>
      </c>
      <c r="Q246" s="70" t="n">
        <v>1.5</v>
      </c>
      <c r="S246" s="69" t="s">
        <v>940</v>
      </c>
      <c r="T246" s="70" t="n">
        <v>1.5</v>
      </c>
    </row>
    <row r="247" customFormat="false" ht="12.5" hidden="false" customHeight="false" outlineLevel="0" collapsed="false">
      <c r="N247" s="69" t="s">
        <v>941</v>
      </c>
      <c r="O247" s="69" t="s">
        <v>942</v>
      </c>
      <c r="P247" s="69" t="s">
        <v>430</v>
      </c>
      <c r="Q247" s="70" t="n">
        <v>1.5</v>
      </c>
      <c r="S247" s="69" t="s">
        <v>943</v>
      </c>
      <c r="T247" s="70" t="n">
        <v>2</v>
      </c>
    </row>
    <row r="248" customFormat="false" ht="12.5" hidden="false" customHeight="false" outlineLevel="0" collapsed="false">
      <c r="N248" s="69" t="s">
        <v>944</v>
      </c>
      <c r="O248" s="69" t="s">
        <v>945</v>
      </c>
      <c r="P248" s="69" t="s">
        <v>571</v>
      </c>
      <c r="Q248" s="70" t="n">
        <v>1.5</v>
      </c>
      <c r="S248" s="69" t="s">
        <v>946</v>
      </c>
      <c r="T248" s="70" t="n">
        <v>2</v>
      </c>
    </row>
    <row r="249" customFormat="false" ht="12.5" hidden="false" customHeight="false" outlineLevel="0" collapsed="false">
      <c r="N249" s="69" t="s">
        <v>947</v>
      </c>
      <c r="O249" s="69" t="s">
        <v>948</v>
      </c>
      <c r="P249" s="69" t="s">
        <v>709</v>
      </c>
      <c r="Q249" s="70" t="n">
        <v>1.5</v>
      </c>
      <c r="S249" s="69" t="s">
        <v>949</v>
      </c>
      <c r="T249" s="70" t="n">
        <v>1.5</v>
      </c>
    </row>
    <row r="250" customFormat="false" ht="12.5" hidden="false" customHeight="false" outlineLevel="0" collapsed="false">
      <c r="N250" s="69" t="s">
        <v>950</v>
      </c>
      <c r="O250" s="69" t="s">
        <v>951</v>
      </c>
      <c r="P250" s="69" t="s">
        <v>95</v>
      </c>
      <c r="Q250" s="66" t="n">
        <v>1</v>
      </c>
      <c r="S250" s="72" t="s">
        <v>952</v>
      </c>
      <c r="T250" s="76" t="n">
        <v>2</v>
      </c>
    </row>
    <row r="251" customFormat="false" ht="12.5" hidden="false" customHeight="false" outlineLevel="0" collapsed="false">
      <c r="N251" s="69" t="s">
        <v>953</v>
      </c>
      <c r="O251" s="69" t="s">
        <v>954</v>
      </c>
      <c r="P251" s="69" t="s">
        <v>95</v>
      </c>
      <c r="Q251" s="66" t="n">
        <v>1</v>
      </c>
    </row>
    <row r="252" customFormat="false" ht="12.5" hidden="false" customHeight="false" outlineLevel="0" collapsed="false">
      <c r="N252" s="69" t="s">
        <v>955</v>
      </c>
      <c r="O252" s="69" t="s">
        <v>956</v>
      </c>
      <c r="P252" s="69" t="s">
        <v>270</v>
      </c>
      <c r="Q252" s="70" t="n">
        <v>2</v>
      </c>
    </row>
    <row r="253" customFormat="false" ht="12.5" hidden="false" customHeight="false" outlineLevel="0" collapsed="false">
      <c r="N253" s="69" t="s">
        <v>957</v>
      </c>
      <c r="O253" s="69" t="s">
        <v>958</v>
      </c>
      <c r="P253" s="69" t="s">
        <v>95</v>
      </c>
      <c r="Q253" s="66" t="n">
        <v>1</v>
      </c>
    </row>
    <row r="254" customFormat="false" ht="12.5" hidden="false" customHeight="false" outlineLevel="0" collapsed="false">
      <c r="N254" s="69" t="s">
        <v>959</v>
      </c>
      <c r="O254" s="69" t="s">
        <v>960</v>
      </c>
      <c r="P254" s="69" t="s">
        <v>95</v>
      </c>
      <c r="Q254" s="66" t="n">
        <v>1</v>
      </c>
    </row>
    <row r="255" customFormat="false" ht="12.5" hidden="false" customHeight="false" outlineLevel="0" collapsed="false">
      <c r="N255" s="69" t="s">
        <v>961</v>
      </c>
      <c r="O255" s="69" t="s">
        <v>962</v>
      </c>
      <c r="P255" s="69" t="s">
        <v>554</v>
      </c>
      <c r="Q255" s="66" t="n">
        <v>1</v>
      </c>
    </row>
    <row r="256" customFormat="false" ht="12.5" hidden="false" customHeight="false" outlineLevel="0" collapsed="false">
      <c r="N256" s="69" t="s">
        <v>963</v>
      </c>
      <c r="O256" s="69" t="s">
        <v>964</v>
      </c>
      <c r="P256" s="69" t="s">
        <v>95</v>
      </c>
      <c r="Q256" s="66" t="n">
        <v>1</v>
      </c>
    </row>
    <row r="257" customFormat="false" ht="12.5" hidden="false" customHeight="false" outlineLevel="0" collapsed="false">
      <c r="N257" s="69" t="s">
        <v>965</v>
      </c>
      <c r="O257" s="69" t="s">
        <v>966</v>
      </c>
      <c r="P257" s="69" t="s">
        <v>551</v>
      </c>
      <c r="Q257" s="70" t="n">
        <v>2</v>
      </c>
    </row>
    <row r="258" customFormat="false" ht="12.5" hidden="false" customHeight="false" outlineLevel="0" collapsed="false">
      <c r="N258" s="69" t="s">
        <v>967</v>
      </c>
      <c r="O258" s="69" t="s">
        <v>968</v>
      </c>
      <c r="P258" s="69" t="s">
        <v>95</v>
      </c>
      <c r="Q258" s="66" t="n">
        <v>1</v>
      </c>
    </row>
    <row r="259" customFormat="false" ht="12.5" hidden="false" customHeight="false" outlineLevel="0" collapsed="false">
      <c r="N259" s="69" t="s">
        <v>969</v>
      </c>
      <c r="O259" s="69" t="s">
        <v>970</v>
      </c>
      <c r="P259" s="69" t="s">
        <v>737</v>
      </c>
      <c r="Q259" s="70" t="n">
        <v>2</v>
      </c>
    </row>
    <row r="260" customFormat="false" ht="12.5" hidden="false" customHeight="false" outlineLevel="0" collapsed="false">
      <c r="N260" s="69" t="s">
        <v>971</v>
      </c>
      <c r="O260" s="69" t="s">
        <v>972</v>
      </c>
      <c r="P260" s="69" t="s">
        <v>148</v>
      </c>
      <c r="Q260" s="70" t="n">
        <v>1.5</v>
      </c>
    </row>
    <row r="261" customFormat="false" ht="12.5" hidden="false" customHeight="false" outlineLevel="0" collapsed="false">
      <c r="N261" s="69" t="s">
        <v>973</v>
      </c>
      <c r="O261" s="69" t="s">
        <v>974</v>
      </c>
      <c r="P261" s="69" t="s">
        <v>148</v>
      </c>
      <c r="Q261" s="70" t="n">
        <v>1.5</v>
      </c>
    </row>
    <row r="262" customFormat="false" ht="12.5" hidden="false" customHeight="false" outlineLevel="0" collapsed="false">
      <c r="N262" s="69" t="s">
        <v>975</v>
      </c>
      <c r="O262" s="69" t="s">
        <v>976</v>
      </c>
      <c r="P262" s="69" t="s">
        <v>572</v>
      </c>
      <c r="Q262" s="66" t="n">
        <v>1</v>
      </c>
    </row>
    <row r="263" customFormat="false" ht="12.5" hidden="false" customHeight="false" outlineLevel="0" collapsed="false">
      <c r="N263" s="69" t="s">
        <v>977</v>
      </c>
      <c r="O263" s="69" t="s">
        <v>978</v>
      </c>
      <c r="P263" s="69" t="s">
        <v>95</v>
      </c>
      <c r="Q263" s="66" t="n">
        <v>1</v>
      </c>
    </row>
    <row r="264" customFormat="false" ht="12.5" hidden="false" customHeight="false" outlineLevel="0" collapsed="false">
      <c r="N264" s="69" t="s">
        <v>979</v>
      </c>
      <c r="O264" s="69" t="s">
        <v>980</v>
      </c>
      <c r="P264" s="69" t="s">
        <v>95</v>
      </c>
      <c r="Q264" s="66" t="n">
        <v>1</v>
      </c>
    </row>
    <row r="265" customFormat="false" ht="12.5" hidden="false" customHeight="false" outlineLevel="0" collapsed="false">
      <c r="N265" s="69" t="s">
        <v>981</v>
      </c>
      <c r="O265" s="69" t="s">
        <v>982</v>
      </c>
      <c r="P265" s="69" t="s">
        <v>676</v>
      </c>
      <c r="Q265" s="70" t="n">
        <v>1.5</v>
      </c>
    </row>
    <row r="266" customFormat="false" ht="12.5" hidden="false" customHeight="false" outlineLevel="0" collapsed="false">
      <c r="N266" s="69" t="s">
        <v>983</v>
      </c>
      <c r="O266" s="69" t="s">
        <v>984</v>
      </c>
      <c r="P266" s="69" t="s">
        <v>95</v>
      </c>
      <c r="Q266" s="66" t="n">
        <v>1</v>
      </c>
    </row>
    <row r="267" customFormat="false" ht="12.5" hidden="false" customHeight="false" outlineLevel="0" collapsed="false">
      <c r="N267" s="69" t="s">
        <v>985</v>
      </c>
      <c r="O267" s="69" t="s">
        <v>986</v>
      </c>
      <c r="P267" s="69" t="s">
        <v>95</v>
      </c>
      <c r="Q267" s="66" t="n">
        <v>1</v>
      </c>
    </row>
    <row r="268" customFormat="false" ht="12.5" hidden="false" customHeight="false" outlineLevel="0" collapsed="false">
      <c r="N268" s="69" t="s">
        <v>987</v>
      </c>
      <c r="O268" s="69" t="s">
        <v>988</v>
      </c>
      <c r="P268" s="69" t="s">
        <v>596</v>
      </c>
      <c r="Q268" s="70" t="n">
        <v>1.5</v>
      </c>
    </row>
    <row r="269" customFormat="false" ht="12.5" hidden="false" customHeight="false" outlineLevel="0" collapsed="false">
      <c r="N269" s="69" t="s">
        <v>989</v>
      </c>
      <c r="O269" s="69" t="s">
        <v>990</v>
      </c>
      <c r="P269" s="69" t="s">
        <v>734</v>
      </c>
      <c r="Q269" s="70" t="n">
        <v>1.5</v>
      </c>
    </row>
    <row r="270" customFormat="false" ht="12.5" hidden="false" customHeight="false" outlineLevel="0" collapsed="false">
      <c r="N270" s="69" t="s">
        <v>991</v>
      </c>
      <c r="O270" s="69" t="s">
        <v>992</v>
      </c>
      <c r="P270" s="69" t="s">
        <v>845</v>
      </c>
      <c r="Q270" s="70" t="n">
        <v>2</v>
      </c>
    </row>
    <row r="271" customFormat="false" ht="12.5" hidden="false" customHeight="false" outlineLevel="0" collapsed="false">
      <c r="N271" s="69" t="s">
        <v>993</v>
      </c>
      <c r="O271" s="69" t="s">
        <v>994</v>
      </c>
      <c r="P271" s="69" t="s">
        <v>709</v>
      </c>
      <c r="Q271" s="70" t="n">
        <v>1.5</v>
      </c>
    </row>
    <row r="272" customFormat="false" ht="12.5" hidden="false" customHeight="false" outlineLevel="0" collapsed="false">
      <c r="N272" s="69" t="s">
        <v>995</v>
      </c>
      <c r="O272" s="69" t="s">
        <v>996</v>
      </c>
      <c r="P272" s="69" t="s">
        <v>544</v>
      </c>
      <c r="Q272" s="66" t="n">
        <v>1</v>
      </c>
    </row>
    <row r="273" customFormat="false" ht="12.5" hidden="false" customHeight="false" outlineLevel="0" collapsed="false">
      <c r="N273" s="69" t="s">
        <v>997</v>
      </c>
      <c r="O273" s="69" t="s">
        <v>998</v>
      </c>
      <c r="P273" s="69" t="s">
        <v>213</v>
      </c>
      <c r="Q273" s="70" t="n">
        <v>1.5</v>
      </c>
    </row>
    <row r="274" customFormat="false" ht="12.5" hidden="false" customHeight="false" outlineLevel="0" collapsed="false">
      <c r="N274" s="69" t="s">
        <v>999</v>
      </c>
      <c r="O274" s="69" t="s">
        <v>1000</v>
      </c>
      <c r="P274" s="69" t="s">
        <v>871</v>
      </c>
      <c r="Q274" s="66" t="n">
        <v>1</v>
      </c>
    </row>
    <row r="275" customFormat="false" ht="12.5" hidden="false" customHeight="false" outlineLevel="0" collapsed="false">
      <c r="N275" s="69" t="s">
        <v>1001</v>
      </c>
      <c r="O275" s="69" t="s">
        <v>1002</v>
      </c>
      <c r="P275" s="69" t="s">
        <v>184</v>
      </c>
      <c r="Q275" s="66" t="n">
        <v>1</v>
      </c>
    </row>
    <row r="276" customFormat="false" ht="12.5" hidden="false" customHeight="false" outlineLevel="0" collapsed="false">
      <c r="N276" s="69" t="s">
        <v>1003</v>
      </c>
      <c r="O276" s="69" t="s">
        <v>1004</v>
      </c>
      <c r="P276" s="69" t="s">
        <v>568</v>
      </c>
      <c r="Q276" s="70" t="n">
        <v>1.5</v>
      </c>
    </row>
    <row r="277" customFormat="false" ht="12.5" hidden="false" customHeight="false" outlineLevel="0" collapsed="false">
      <c r="N277" s="69" t="s">
        <v>1005</v>
      </c>
      <c r="O277" s="69" t="s">
        <v>1006</v>
      </c>
      <c r="P277" s="69" t="s">
        <v>572</v>
      </c>
      <c r="Q277" s="66" t="n">
        <v>1</v>
      </c>
    </row>
    <row r="278" customFormat="false" ht="12.5" hidden="false" customHeight="false" outlineLevel="0" collapsed="false">
      <c r="N278" s="69" t="s">
        <v>1007</v>
      </c>
      <c r="O278" s="69" t="s">
        <v>1008</v>
      </c>
      <c r="P278" s="69" t="s">
        <v>184</v>
      </c>
      <c r="Q278" s="66" t="n">
        <v>1</v>
      </c>
    </row>
    <row r="279" customFormat="false" ht="12.5" hidden="false" customHeight="false" outlineLevel="0" collapsed="false">
      <c r="N279" s="69" t="s">
        <v>1009</v>
      </c>
      <c r="O279" s="69" t="s">
        <v>1010</v>
      </c>
      <c r="P279" s="69" t="s">
        <v>344</v>
      </c>
      <c r="Q279" s="70" t="n">
        <v>1.5</v>
      </c>
    </row>
    <row r="280" customFormat="false" ht="12.5" hidden="false" customHeight="false" outlineLevel="0" collapsed="false">
      <c r="N280" s="69" t="s">
        <v>1011</v>
      </c>
      <c r="O280" s="69" t="s">
        <v>1012</v>
      </c>
      <c r="P280" s="69" t="s">
        <v>871</v>
      </c>
      <c r="Q280" s="66" t="n">
        <v>1</v>
      </c>
    </row>
    <row r="281" customFormat="false" ht="12.5" hidden="false" customHeight="false" outlineLevel="0" collapsed="false">
      <c r="N281" s="69" t="s">
        <v>1013</v>
      </c>
      <c r="O281" s="69" t="s">
        <v>1014</v>
      </c>
      <c r="P281" s="69" t="s">
        <v>529</v>
      </c>
      <c r="Q281" s="70" t="n">
        <v>1.5</v>
      </c>
    </row>
    <row r="282" customFormat="false" ht="12.5" hidden="false" customHeight="false" outlineLevel="0" collapsed="false">
      <c r="N282" s="69" t="s">
        <v>1015</v>
      </c>
      <c r="O282" s="69" t="s">
        <v>1016</v>
      </c>
      <c r="P282" s="69" t="s">
        <v>572</v>
      </c>
      <c r="Q282" s="66" t="n">
        <v>1</v>
      </c>
    </row>
    <row r="283" customFormat="false" ht="12.5" hidden="false" customHeight="false" outlineLevel="0" collapsed="false">
      <c r="N283" s="69" t="s">
        <v>1017</v>
      </c>
      <c r="O283" s="69" t="s">
        <v>1018</v>
      </c>
      <c r="P283" s="69" t="s">
        <v>762</v>
      </c>
      <c r="Q283" s="66" t="n">
        <v>1</v>
      </c>
    </row>
    <row r="284" customFormat="false" ht="12.5" hidden="false" customHeight="false" outlineLevel="0" collapsed="false">
      <c r="N284" s="69" t="s">
        <v>1019</v>
      </c>
      <c r="O284" s="69" t="s">
        <v>1020</v>
      </c>
      <c r="P284" s="69" t="s">
        <v>852</v>
      </c>
      <c r="Q284" s="70" t="n">
        <v>2</v>
      </c>
    </row>
    <row r="285" customFormat="false" ht="12.5" hidden="false" customHeight="false" outlineLevel="0" collapsed="false">
      <c r="N285" s="69" t="s">
        <v>1021</v>
      </c>
      <c r="O285" s="69" t="s">
        <v>1022</v>
      </c>
      <c r="P285" s="69" t="s">
        <v>762</v>
      </c>
      <c r="Q285" s="70" t="n">
        <v>1</v>
      </c>
    </row>
    <row r="286" customFormat="false" ht="12.5" hidden="false" customHeight="false" outlineLevel="0" collapsed="false">
      <c r="N286" s="69" t="s">
        <v>1023</v>
      </c>
      <c r="O286" s="69" t="s">
        <v>1024</v>
      </c>
      <c r="P286" s="69" t="s">
        <v>184</v>
      </c>
      <c r="Q286" s="66" t="n">
        <v>1</v>
      </c>
    </row>
    <row r="287" customFormat="false" ht="12.5" hidden="false" customHeight="false" outlineLevel="0" collapsed="false">
      <c r="N287" s="69" t="s">
        <v>1025</v>
      </c>
      <c r="O287" s="69" t="s">
        <v>1026</v>
      </c>
      <c r="P287" s="69" t="s">
        <v>636</v>
      </c>
      <c r="Q287" s="66" t="n">
        <v>1</v>
      </c>
    </row>
    <row r="288" customFormat="false" ht="12.5" hidden="false" customHeight="false" outlineLevel="0" collapsed="false">
      <c r="N288" s="69" t="s">
        <v>1027</v>
      </c>
      <c r="O288" s="69" t="s">
        <v>1028</v>
      </c>
      <c r="P288" s="69" t="s">
        <v>554</v>
      </c>
      <c r="Q288" s="66" t="n">
        <v>1</v>
      </c>
    </row>
    <row r="289" customFormat="false" ht="12.5" hidden="false" customHeight="false" outlineLevel="0" collapsed="false">
      <c r="N289" s="69" t="s">
        <v>1029</v>
      </c>
      <c r="O289" s="69" t="s">
        <v>1030</v>
      </c>
      <c r="P289" s="69" t="s">
        <v>344</v>
      </c>
      <c r="Q289" s="70" t="n">
        <v>1.5</v>
      </c>
    </row>
    <row r="290" customFormat="false" ht="12.5" hidden="false" customHeight="false" outlineLevel="0" collapsed="false">
      <c r="N290" s="69" t="s">
        <v>1031</v>
      </c>
      <c r="O290" s="69" t="s">
        <v>1032</v>
      </c>
      <c r="P290" s="69" t="s">
        <v>593</v>
      </c>
      <c r="Q290" s="70" t="n">
        <v>1.5</v>
      </c>
    </row>
    <row r="291" customFormat="false" ht="12.5" hidden="false" customHeight="false" outlineLevel="0" collapsed="false">
      <c r="N291" s="69" t="s">
        <v>1033</v>
      </c>
      <c r="O291" s="69" t="s">
        <v>1034</v>
      </c>
      <c r="P291" s="69" t="s">
        <v>344</v>
      </c>
      <c r="Q291" s="70" t="n">
        <v>1.5</v>
      </c>
    </row>
    <row r="292" customFormat="false" ht="12.5" hidden="false" customHeight="false" outlineLevel="0" collapsed="false">
      <c r="N292" s="69" t="s">
        <v>1035</v>
      </c>
      <c r="O292" s="69" t="s">
        <v>1036</v>
      </c>
      <c r="P292" s="69" t="s">
        <v>184</v>
      </c>
      <c r="Q292" s="66" t="n">
        <v>1</v>
      </c>
    </row>
    <row r="293" customFormat="false" ht="12.5" hidden="false" customHeight="false" outlineLevel="0" collapsed="false">
      <c r="N293" s="69" t="s">
        <v>1037</v>
      </c>
      <c r="O293" s="69" t="s">
        <v>1038</v>
      </c>
      <c r="P293" s="69" t="s">
        <v>95</v>
      </c>
      <c r="Q293" s="66" t="n">
        <v>1</v>
      </c>
    </row>
    <row r="294" customFormat="false" ht="12.5" hidden="false" customHeight="false" outlineLevel="0" collapsed="false">
      <c r="N294" s="69" t="s">
        <v>1039</v>
      </c>
      <c r="O294" s="69" t="s">
        <v>1040</v>
      </c>
      <c r="P294" s="69" t="s">
        <v>95</v>
      </c>
      <c r="Q294" s="66" t="n">
        <v>1</v>
      </c>
    </row>
    <row r="295" customFormat="false" ht="12.5" hidden="false" customHeight="false" outlineLevel="0" collapsed="false">
      <c r="N295" s="69" t="s">
        <v>1041</v>
      </c>
      <c r="O295" s="69" t="s">
        <v>1042</v>
      </c>
      <c r="P295" s="69" t="s">
        <v>116</v>
      </c>
      <c r="Q295" s="66" t="n">
        <v>1</v>
      </c>
    </row>
    <row r="296" customFormat="false" ht="12.5" hidden="false" customHeight="false" outlineLevel="0" collapsed="false">
      <c r="N296" s="69" t="s">
        <v>1043</v>
      </c>
      <c r="O296" s="69" t="s">
        <v>1044</v>
      </c>
      <c r="P296" s="69" t="s">
        <v>95</v>
      </c>
      <c r="Q296" s="66" t="n">
        <v>1</v>
      </c>
    </row>
    <row r="297" customFormat="false" ht="12.5" hidden="false" customHeight="false" outlineLevel="0" collapsed="false">
      <c r="N297" s="69" t="s">
        <v>1045</v>
      </c>
      <c r="O297" s="69" t="s">
        <v>1046</v>
      </c>
      <c r="P297" s="69" t="s">
        <v>403</v>
      </c>
      <c r="Q297" s="66" t="n">
        <v>1</v>
      </c>
    </row>
    <row r="298" customFormat="false" ht="12.5" hidden="false" customHeight="false" outlineLevel="0" collapsed="false">
      <c r="N298" s="69" t="s">
        <v>1047</v>
      </c>
      <c r="O298" s="69" t="s">
        <v>1048</v>
      </c>
      <c r="P298" s="69" t="s">
        <v>95</v>
      </c>
      <c r="Q298" s="66" t="n">
        <v>1</v>
      </c>
    </row>
    <row r="299" customFormat="false" ht="12.5" hidden="false" customHeight="false" outlineLevel="0" collapsed="false">
      <c r="N299" s="69" t="s">
        <v>1049</v>
      </c>
      <c r="O299" s="69" t="s">
        <v>1050</v>
      </c>
      <c r="P299" s="69" t="s">
        <v>184</v>
      </c>
      <c r="Q299" s="66" t="n">
        <v>1</v>
      </c>
    </row>
    <row r="300" customFormat="false" ht="12.5" hidden="false" customHeight="false" outlineLevel="0" collapsed="false">
      <c r="N300" s="69" t="s">
        <v>1051</v>
      </c>
      <c r="O300" s="69" t="s">
        <v>1052</v>
      </c>
      <c r="P300" s="69" t="s">
        <v>442</v>
      </c>
      <c r="Q300" s="66" t="n">
        <v>1</v>
      </c>
    </row>
    <row r="301" customFormat="false" ht="12.5" hidden="false" customHeight="false" outlineLevel="0" collapsed="false">
      <c r="N301" s="69" t="s">
        <v>1053</v>
      </c>
      <c r="O301" s="69" t="s">
        <v>1054</v>
      </c>
      <c r="P301" s="69" t="s">
        <v>95</v>
      </c>
      <c r="Q301" s="66" t="n">
        <v>1</v>
      </c>
    </row>
    <row r="302" customFormat="false" ht="12.5" hidden="false" customHeight="false" outlineLevel="0" collapsed="false">
      <c r="N302" s="69" t="s">
        <v>1055</v>
      </c>
      <c r="O302" s="69" t="s">
        <v>1056</v>
      </c>
      <c r="P302" s="69" t="s">
        <v>95</v>
      </c>
      <c r="Q302" s="66" t="n">
        <v>1</v>
      </c>
    </row>
    <row r="303" customFormat="false" ht="12.5" hidden="false" customHeight="false" outlineLevel="0" collapsed="false">
      <c r="N303" s="69" t="s">
        <v>1057</v>
      </c>
      <c r="O303" s="69" t="s">
        <v>1058</v>
      </c>
      <c r="P303" s="69" t="s">
        <v>95</v>
      </c>
      <c r="Q303" s="66" t="n">
        <v>1</v>
      </c>
    </row>
    <row r="304" customFormat="false" ht="12.5" hidden="false" customHeight="false" outlineLevel="0" collapsed="false">
      <c r="N304" s="69" t="s">
        <v>1059</v>
      </c>
      <c r="O304" s="69" t="s">
        <v>1060</v>
      </c>
      <c r="P304" s="69" t="s">
        <v>95</v>
      </c>
      <c r="Q304" s="66" t="n">
        <v>1</v>
      </c>
    </row>
    <row r="305" customFormat="false" ht="12.5" hidden="false" customHeight="false" outlineLevel="0" collapsed="false">
      <c r="N305" s="69" t="s">
        <v>1061</v>
      </c>
      <c r="O305" s="69" t="s">
        <v>1062</v>
      </c>
      <c r="P305" s="69" t="s">
        <v>235</v>
      </c>
      <c r="Q305" s="66" t="n">
        <v>1</v>
      </c>
    </row>
    <row r="306" customFormat="false" ht="12.5" hidden="false" customHeight="false" outlineLevel="0" collapsed="false">
      <c r="N306" s="69" t="s">
        <v>1063</v>
      </c>
      <c r="O306" s="69" t="s">
        <v>1064</v>
      </c>
      <c r="P306" s="69" t="s">
        <v>116</v>
      </c>
      <c r="Q306" s="66" t="n">
        <v>1</v>
      </c>
    </row>
    <row r="307" customFormat="false" ht="12.5" hidden="false" customHeight="false" outlineLevel="0" collapsed="false">
      <c r="N307" s="69" t="s">
        <v>1065</v>
      </c>
      <c r="O307" s="69" t="s">
        <v>1066</v>
      </c>
      <c r="P307" s="69" t="s">
        <v>116</v>
      </c>
      <c r="Q307" s="66" t="n">
        <v>1</v>
      </c>
    </row>
    <row r="308" customFormat="false" ht="12.5" hidden="false" customHeight="false" outlineLevel="0" collapsed="false">
      <c r="N308" s="69" t="s">
        <v>1067</v>
      </c>
      <c r="O308" s="69" t="s">
        <v>1068</v>
      </c>
      <c r="P308" s="69" t="s">
        <v>626</v>
      </c>
      <c r="Q308" s="70" t="n">
        <v>1.5</v>
      </c>
    </row>
    <row r="309" customFormat="false" ht="12.5" hidden="false" customHeight="false" outlineLevel="0" collapsed="false">
      <c r="N309" s="69" t="s">
        <v>1069</v>
      </c>
      <c r="O309" s="69" t="s">
        <v>1070</v>
      </c>
      <c r="P309" s="69" t="s">
        <v>348</v>
      </c>
      <c r="Q309" s="66" t="n">
        <v>1</v>
      </c>
    </row>
    <row r="310" customFormat="false" ht="12.5" hidden="false" customHeight="false" outlineLevel="0" collapsed="false">
      <c r="N310" s="69" t="s">
        <v>1071</v>
      </c>
      <c r="O310" s="69" t="s">
        <v>1072</v>
      </c>
      <c r="P310" s="69" t="s">
        <v>765</v>
      </c>
      <c r="Q310" s="66" t="n">
        <v>1</v>
      </c>
    </row>
    <row r="311" customFormat="false" ht="12.5" hidden="false" customHeight="false" outlineLevel="0" collapsed="false">
      <c r="N311" s="69" t="s">
        <v>1073</v>
      </c>
      <c r="O311" s="69" t="s">
        <v>1074</v>
      </c>
      <c r="P311" s="69" t="s">
        <v>95</v>
      </c>
      <c r="Q311" s="66" t="n">
        <v>1</v>
      </c>
    </row>
    <row r="312" customFormat="false" ht="12.5" hidden="false" customHeight="false" outlineLevel="0" collapsed="false">
      <c r="N312" s="69" t="s">
        <v>1075</v>
      </c>
      <c r="O312" s="69" t="s">
        <v>1076</v>
      </c>
      <c r="P312" s="69" t="s">
        <v>831</v>
      </c>
      <c r="Q312" s="66" t="n">
        <v>1</v>
      </c>
    </row>
    <row r="313" customFormat="false" ht="12.5" hidden="false" customHeight="false" outlineLevel="0" collapsed="false">
      <c r="N313" s="69" t="s">
        <v>1077</v>
      </c>
      <c r="O313" s="69" t="s">
        <v>1078</v>
      </c>
      <c r="P313" s="69" t="s">
        <v>116</v>
      </c>
      <c r="Q313" s="66" t="n">
        <v>1</v>
      </c>
    </row>
    <row r="314" customFormat="false" ht="12.5" hidden="false" customHeight="false" outlineLevel="0" collapsed="false">
      <c r="N314" s="69" t="s">
        <v>1079</v>
      </c>
      <c r="O314" s="69" t="s">
        <v>1080</v>
      </c>
      <c r="P314" s="69" t="s">
        <v>256</v>
      </c>
      <c r="Q314" s="66" t="n">
        <v>1</v>
      </c>
    </row>
    <row r="315" customFormat="false" ht="12.5" hidden="false" customHeight="false" outlineLevel="0" collapsed="false">
      <c r="N315" s="69" t="s">
        <v>1081</v>
      </c>
      <c r="O315" s="69" t="s">
        <v>1082</v>
      </c>
      <c r="P315" s="69" t="s">
        <v>106</v>
      </c>
      <c r="Q315" s="70" t="n">
        <v>2</v>
      </c>
    </row>
    <row r="316" customFormat="false" ht="12.5" hidden="false" customHeight="false" outlineLevel="0" collapsed="false">
      <c r="N316" s="69" t="s">
        <v>1083</v>
      </c>
      <c r="O316" s="69" t="s">
        <v>1084</v>
      </c>
      <c r="P316" s="69" t="s">
        <v>194</v>
      </c>
      <c r="Q316" s="66" t="n">
        <v>1</v>
      </c>
    </row>
    <row r="317" customFormat="false" ht="12.5" hidden="false" customHeight="false" outlineLevel="0" collapsed="false">
      <c r="N317" s="69" t="s">
        <v>1085</v>
      </c>
      <c r="O317" s="69" t="s">
        <v>1086</v>
      </c>
      <c r="P317" s="69" t="s">
        <v>116</v>
      </c>
      <c r="Q317" s="66" t="n">
        <v>1</v>
      </c>
    </row>
    <row r="318" customFormat="false" ht="12.5" hidden="false" customHeight="false" outlineLevel="0" collapsed="false">
      <c r="N318" s="69" t="s">
        <v>1087</v>
      </c>
      <c r="O318" s="69" t="s">
        <v>1088</v>
      </c>
      <c r="P318" s="69" t="s">
        <v>229</v>
      </c>
      <c r="Q318" s="70" t="n">
        <v>2</v>
      </c>
    </row>
    <row r="319" customFormat="false" ht="12.5" hidden="false" customHeight="false" outlineLevel="0" collapsed="false">
      <c r="N319" s="69" t="s">
        <v>1089</v>
      </c>
      <c r="O319" s="69" t="s">
        <v>1090</v>
      </c>
      <c r="P319" s="69" t="s">
        <v>116</v>
      </c>
      <c r="Q319" s="66" t="n">
        <v>1</v>
      </c>
    </row>
    <row r="320" customFormat="false" ht="12.5" hidden="false" customHeight="false" outlineLevel="0" collapsed="false">
      <c r="N320" s="69" t="s">
        <v>1091</v>
      </c>
      <c r="O320" s="69" t="s">
        <v>1092</v>
      </c>
      <c r="P320" s="69" t="s">
        <v>95</v>
      </c>
      <c r="Q320" s="66" t="n">
        <v>1</v>
      </c>
    </row>
    <row r="321" customFormat="false" ht="12.5" hidden="false" customHeight="false" outlineLevel="0" collapsed="false">
      <c r="N321" s="69" t="s">
        <v>1093</v>
      </c>
      <c r="O321" s="69" t="s">
        <v>1094</v>
      </c>
      <c r="P321" s="69" t="s">
        <v>426</v>
      </c>
      <c r="Q321" s="70" t="n">
        <v>1.5</v>
      </c>
    </row>
    <row r="322" customFormat="false" ht="12.5" hidden="false" customHeight="false" outlineLevel="0" collapsed="false">
      <c r="N322" s="69" t="s">
        <v>1095</v>
      </c>
      <c r="O322" s="69" t="s">
        <v>1096</v>
      </c>
      <c r="P322" s="69" t="s">
        <v>95</v>
      </c>
      <c r="Q322" s="66" t="n">
        <v>1</v>
      </c>
    </row>
    <row r="323" customFormat="false" ht="12.5" hidden="false" customHeight="false" outlineLevel="0" collapsed="false">
      <c r="N323" s="69" t="s">
        <v>1097</v>
      </c>
      <c r="O323" s="69" t="s">
        <v>1098</v>
      </c>
      <c r="P323" s="69" t="s">
        <v>949</v>
      </c>
      <c r="Q323" s="70" t="n">
        <v>2</v>
      </c>
    </row>
    <row r="324" customFormat="false" ht="12.5" hidden="false" customHeight="false" outlineLevel="0" collapsed="false">
      <c r="N324" s="69" t="s">
        <v>1099</v>
      </c>
      <c r="O324" s="69" t="s">
        <v>1100</v>
      </c>
      <c r="P324" s="69" t="s">
        <v>623</v>
      </c>
      <c r="Q324" s="66" t="n">
        <v>1</v>
      </c>
    </row>
    <row r="325" customFormat="false" ht="12.5" hidden="false" customHeight="false" outlineLevel="0" collapsed="false">
      <c r="N325" s="69" t="s">
        <v>1101</v>
      </c>
      <c r="O325" s="69" t="s">
        <v>1102</v>
      </c>
      <c r="P325" s="69" t="s">
        <v>430</v>
      </c>
      <c r="Q325" s="70" t="n">
        <v>1.5</v>
      </c>
    </row>
    <row r="326" customFormat="false" ht="12.5" hidden="false" customHeight="false" outlineLevel="0" collapsed="false">
      <c r="N326" s="69" t="s">
        <v>1103</v>
      </c>
      <c r="O326" s="69" t="s">
        <v>1104</v>
      </c>
      <c r="P326" s="69" t="s">
        <v>270</v>
      </c>
      <c r="Q326" s="70" t="n">
        <v>2</v>
      </c>
    </row>
    <row r="327" customFormat="false" ht="12.5" hidden="false" customHeight="false" outlineLevel="0" collapsed="false">
      <c r="N327" s="69" t="s">
        <v>1105</v>
      </c>
      <c r="O327" s="69" t="s">
        <v>1106</v>
      </c>
      <c r="P327" s="69" t="s">
        <v>194</v>
      </c>
      <c r="Q327" s="66" t="n">
        <v>1</v>
      </c>
    </row>
    <row r="328" customFormat="false" ht="12.5" hidden="false" customHeight="false" outlineLevel="0" collapsed="false">
      <c r="N328" s="69" t="s">
        <v>1107</v>
      </c>
      <c r="O328" s="69" t="s">
        <v>1108</v>
      </c>
      <c r="P328" s="69" t="s">
        <v>116</v>
      </c>
      <c r="Q328" s="66" t="n">
        <v>1</v>
      </c>
    </row>
    <row r="329" customFormat="false" ht="12.5" hidden="false" customHeight="false" outlineLevel="0" collapsed="false">
      <c r="N329" s="69" t="s">
        <v>1109</v>
      </c>
      <c r="O329" s="69" t="s">
        <v>1110</v>
      </c>
      <c r="P329" s="69" t="s">
        <v>583</v>
      </c>
      <c r="Q329" s="70" t="n">
        <v>1.5</v>
      </c>
    </row>
    <row r="330" customFormat="false" ht="12.5" hidden="false" customHeight="false" outlineLevel="0" collapsed="false">
      <c r="N330" s="69" t="s">
        <v>1111</v>
      </c>
      <c r="O330" s="69" t="s">
        <v>1112</v>
      </c>
      <c r="P330" s="69" t="s">
        <v>95</v>
      </c>
      <c r="Q330" s="66" t="n">
        <v>1</v>
      </c>
    </row>
    <row r="331" customFormat="false" ht="12.5" hidden="false" customHeight="false" outlineLevel="0" collapsed="false">
      <c r="N331" s="69" t="s">
        <v>1113</v>
      </c>
      <c r="O331" s="69" t="s">
        <v>1114</v>
      </c>
      <c r="P331" s="69" t="s">
        <v>95</v>
      </c>
      <c r="Q331" s="66" t="n">
        <v>1</v>
      </c>
    </row>
    <row r="332" customFormat="false" ht="12.5" hidden="false" customHeight="false" outlineLevel="0" collapsed="false">
      <c r="N332" s="69" t="s">
        <v>1115</v>
      </c>
      <c r="O332" s="69" t="s">
        <v>1116</v>
      </c>
      <c r="P332" s="69" t="s">
        <v>95</v>
      </c>
      <c r="Q332" s="66" t="n">
        <v>1</v>
      </c>
    </row>
    <row r="333" customFormat="false" ht="12.5" hidden="false" customHeight="false" outlineLevel="0" collapsed="false">
      <c r="N333" s="69" t="s">
        <v>1117</v>
      </c>
      <c r="O333" s="69" t="s">
        <v>1118</v>
      </c>
      <c r="P333" s="69" t="s">
        <v>95</v>
      </c>
      <c r="Q333" s="66" t="n">
        <v>1</v>
      </c>
    </row>
    <row r="334" customFormat="false" ht="12.5" hidden="false" customHeight="false" outlineLevel="0" collapsed="false">
      <c r="N334" s="69" t="s">
        <v>1119</v>
      </c>
      <c r="O334" s="69" t="s">
        <v>1120</v>
      </c>
      <c r="P334" s="69" t="s">
        <v>734</v>
      </c>
      <c r="Q334" s="66" t="n">
        <v>1</v>
      </c>
    </row>
    <row r="335" customFormat="false" ht="12.5" hidden="false" customHeight="false" outlineLevel="0" collapsed="false">
      <c r="N335" s="69" t="s">
        <v>1121</v>
      </c>
      <c r="O335" s="69" t="s">
        <v>1122</v>
      </c>
      <c r="P335" s="69" t="s">
        <v>692</v>
      </c>
      <c r="Q335" s="70" t="n">
        <v>2</v>
      </c>
    </row>
    <row r="336" customFormat="false" ht="12.5" hidden="false" customHeight="false" outlineLevel="0" collapsed="false">
      <c r="N336" s="69" t="s">
        <v>1123</v>
      </c>
      <c r="O336" s="69" t="s">
        <v>1124</v>
      </c>
      <c r="P336" s="69" t="s">
        <v>95</v>
      </c>
      <c r="Q336" s="66" t="n">
        <v>1</v>
      </c>
    </row>
    <row r="337" customFormat="false" ht="12.5" hidden="false" customHeight="false" outlineLevel="0" collapsed="false">
      <c r="N337" s="69" t="s">
        <v>1125</v>
      </c>
      <c r="O337" s="69" t="s">
        <v>1126</v>
      </c>
      <c r="P337" s="69" t="s">
        <v>676</v>
      </c>
      <c r="Q337" s="70" t="n">
        <v>1.5</v>
      </c>
    </row>
    <row r="338" customFormat="false" ht="12.5" hidden="false" customHeight="false" outlineLevel="0" collapsed="false">
      <c r="N338" s="69" t="s">
        <v>1127</v>
      </c>
      <c r="O338" s="69" t="s">
        <v>1128</v>
      </c>
      <c r="P338" s="69" t="s">
        <v>172</v>
      </c>
      <c r="Q338" s="66" t="n">
        <v>1</v>
      </c>
    </row>
    <row r="339" customFormat="false" ht="12.5" hidden="false" customHeight="false" outlineLevel="0" collapsed="false">
      <c r="N339" s="69" t="s">
        <v>1129</v>
      </c>
      <c r="O339" s="69" t="s">
        <v>1130</v>
      </c>
      <c r="P339" s="69" t="s">
        <v>95</v>
      </c>
      <c r="Q339" s="66" t="n">
        <v>1</v>
      </c>
    </row>
    <row r="340" customFormat="false" ht="12.5" hidden="false" customHeight="false" outlineLevel="0" collapsed="false">
      <c r="N340" s="69" t="s">
        <v>1131</v>
      </c>
      <c r="O340" s="69" t="s">
        <v>1132</v>
      </c>
      <c r="P340" s="69" t="s">
        <v>127</v>
      </c>
      <c r="Q340" s="70" t="n">
        <v>1.5</v>
      </c>
    </row>
    <row r="341" customFormat="false" ht="12.5" hidden="false" customHeight="false" outlineLevel="0" collapsed="false">
      <c r="N341" s="69" t="s">
        <v>1133</v>
      </c>
      <c r="O341" s="69" t="s">
        <v>1134</v>
      </c>
      <c r="P341" s="69" t="s">
        <v>353</v>
      </c>
      <c r="Q341" s="66" t="n">
        <v>1</v>
      </c>
    </row>
    <row r="342" customFormat="false" ht="12.5" hidden="false" customHeight="false" outlineLevel="0" collapsed="false">
      <c r="N342" s="69" t="s">
        <v>1135</v>
      </c>
      <c r="O342" s="69" t="s">
        <v>1136</v>
      </c>
      <c r="P342" s="69" t="s">
        <v>95</v>
      </c>
      <c r="Q342" s="66" t="n">
        <v>1</v>
      </c>
    </row>
    <row r="343" customFormat="false" ht="12.5" hidden="false" customHeight="false" outlineLevel="0" collapsed="false">
      <c r="N343" s="69" t="s">
        <v>1137</v>
      </c>
      <c r="O343" s="69" t="s">
        <v>1138</v>
      </c>
      <c r="P343" s="69" t="s">
        <v>95</v>
      </c>
      <c r="Q343" s="66" t="n">
        <v>1</v>
      </c>
    </row>
    <row r="344" customFormat="false" ht="12.5" hidden="false" customHeight="false" outlineLevel="0" collapsed="false">
      <c r="N344" s="69" t="s">
        <v>1139</v>
      </c>
      <c r="O344" s="69" t="s">
        <v>1140</v>
      </c>
      <c r="P344" s="69" t="s">
        <v>551</v>
      </c>
      <c r="Q344" s="70" t="n">
        <v>2</v>
      </c>
    </row>
    <row r="345" customFormat="false" ht="12.5" hidden="false" customHeight="false" outlineLevel="0" collapsed="false">
      <c r="N345" s="69" t="s">
        <v>1141</v>
      </c>
      <c r="O345" s="69" t="s">
        <v>1108</v>
      </c>
      <c r="P345" s="69" t="s">
        <v>95</v>
      </c>
      <c r="Q345" s="66" t="n">
        <v>1</v>
      </c>
    </row>
    <row r="346" customFormat="false" ht="12.5" hidden="false" customHeight="false" outlineLevel="0" collapsed="false">
      <c r="N346" s="69" t="s">
        <v>1142</v>
      </c>
      <c r="O346" s="69" t="s">
        <v>1143</v>
      </c>
      <c r="P346" s="69" t="s">
        <v>116</v>
      </c>
      <c r="Q346" s="66" t="n">
        <v>1</v>
      </c>
    </row>
    <row r="347" customFormat="false" ht="12.5" hidden="false" customHeight="false" outlineLevel="0" collapsed="false">
      <c r="N347" s="69" t="s">
        <v>1144</v>
      </c>
      <c r="O347" s="69" t="s">
        <v>1145</v>
      </c>
      <c r="P347" s="69" t="s">
        <v>95</v>
      </c>
      <c r="Q347" s="66" t="n">
        <v>1</v>
      </c>
    </row>
    <row r="348" customFormat="false" ht="12.5" hidden="false" customHeight="false" outlineLevel="0" collapsed="false">
      <c r="N348" s="69" t="s">
        <v>1146</v>
      </c>
      <c r="O348" s="69" t="s">
        <v>1147</v>
      </c>
      <c r="P348" s="69" t="s">
        <v>95</v>
      </c>
      <c r="Q348" s="66" t="n">
        <v>1</v>
      </c>
    </row>
    <row r="349" customFormat="false" ht="12.5" hidden="false" customHeight="false" outlineLevel="0" collapsed="false">
      <c r="N349" s="69" t="s">
        <v>1148</v>
      </c>
      <c r="O349" s="69" t="s">
        <v>1149</v>
      </c>
      <c r="P349" s="69" t="s">
        <v>646</v>
      </c>
      <c r="Q349" s="66" t="n">
        <v>1</v>
      </c>
    </row>
    <row r="350" customFormat="false" ht="12.5" hidden="false" customHeight="false" outlineLevel="0" collapsed="false">
      <c r="N350" s="69" t="s">
        <v>1150</v>
      </c>
      <c r="O350" s="69" t="s">
        <v>1151</v>
      </c>
      <c r="P350" s="69" t="s">
        <v>639</v>
      </c>
      <c r="Q350" s="66" t="n">
        <v>1</v>
      </c>
    </row>
    <row r="351" customFormat="false" ht="12.5" hidden="false" customHeight="false" outlineLevel="0" collapsed="false">
      <c r="N351" s="69" t="s">
        <v>1152</v>
      </c>
      <c r="O351" s="69" t="s">
        <v>1153</v>
      </c>
      <c r="P351" s="69" t="s">
        <v>95</v>
      </c>
      <c r="Q351" s="66" t="n">
        <v>1</v>
      </c>
    </row>
    <row r="352" customFormat="false" ht="12.5" hidden="false" customHeight="false" outlineLevel="0" collapsed="false">
      <c r="N352" s="69" t="s">
        <v>1154</v>
      </c>
      <c r="O352" s="69" t="s">
        <v>1155</v>
      </c>
      <c r="P352" s="69" t="s">
        <v>95</v>
      </c>
      <c r="Q352" s="66" t="n">
        <v>1</v>
      </c>
    </row>
    <row r="353" customFormat="false" ht="12.5" hidden="false" customHeight="false" outlineLevel="0" collapsed="false">
      <c r="N353" s="69" t="s">
        <v>1156</v>
      </c>
      <c r="O353" s="69" t="s">
        <v>1157</v>
      </c>
      <c r="P353" s="69" t="s">
        <v>256</v>
      </c>
      <c r="Q353" s="66" t="n">
        <v>1</v>
      </c>
    </row>
    <row r="354" customFormat="false" ht="12.5" hidden="false" customHeight="false" outlineLevel="0" collapsed="false">
      <c r="N354" s="69" t="s">
        <v>1158</v>
      </c>
      <c r="O354" s="69" t="s">
        <v>1159</v>
      </c>
      <c r="P354" s="69" t="s">
        <v>734</v>
      </c>
      <c r="Q354" s="66" t="n">
        <v>1</v>
      </c>
    </row>
    <row r="355" customFormat="false" ht="12.5" hidden="false" customHeight="false" outlineLevel="0" collapsed="false">
      <c r="N355" s="69" t="s">
        <v>1160</v>
      </c>
      <c r="O355" s="69" t="s">
        <v>1161</v>
      </c>
      <c r="P355" s="69" t="s">
        <v>522</v>
      </c>
      <c r="Q355" s="70" t="n">
        <v>1.5</v>
      </c>
    </row>
    <row r="356" customFormat="false" ht="12.5" hidden="false" customHeight="false" outlineLevel="0" collapsed="false">
      <c r="N356" s="69" t="s">
        <v>1162</v>
      </c>
      <c r="O356" s="69" t="s">
        <v>1163</v>
      </c>
      <c r="P356" s="69" t="s">
        <v>95</v>
      </c>
      <c r="Q356" s="66" t="n">
        <v>1</v>
      </c>
    </row>
    <row r="357" customFormat="false" ht="12.5" hidden="false" customHeight="false" outlineLevel="0" collapsed="false">
      <c r="N357" s="69" t="s">
        <v>1164</v>
      </c>
      <c r="O357" s="69" t="s">
        <v>1165</v>
      </c>
      <c r="P357" s="69" t="s">
        <v>411</v>
      </c>
      <c r="Q357" s="66" t="n">
        <v>1</v>
      </c>
    </row>
    <row r="358" customFormat="false" ht="12.5" hidden="false" customHeight="false" outlineLevel="0" collapsed="false">
      <c r="N358" s="69" t="s">
        <v>1166</v>
      </c>
      <c r="O358" s="69" t="s">
        <v>1167</v>
      </c>
      <c r="P358" s="69" t="s">
        <v>95</v>
      </c>
      <c r="Q358" s="66" t="n">
        <v>1</v>
      </c>
    </row>
    <row r="359" customFormat="false" ht="12.5" hidden="false" customHeight="false" outlineLevel="0" collapsed="false">
      <c r="N359" s="69" t="s">
        <v>1168</v>
      </c>
      <c r="O359" s="69" t="s">
        <v>1169</v>
      </c>
      <c r="P359" s="69" t="s">
        <v>95</v>
      </c>
      <c r="Q359" s="66" t="n">
        <v>1</v>
      </c>
    </row>
    <row r="360" customFormat="false" ht="12.5" hidden="false" customHeight="false" outlineLevel="0" collapsed="false">
      <c r="N360" s="69" t="s">
        <v>1170</v>
      </c>
      <c r="O360" s="69" t="s">
        <v>1171</v>
      </c>
      <c r="P360" s="69" t="s">
        <v>230</v>
      </c>
      <c r="Q360" s="70" t="n">
        <v>1.5</v>
      </c>
    </row>
    <row r="361" customFormat="false" ht="12.5" hidden="false" customHeight="false" outlineLevel="0" collapsed="false">
      <c r="N361" s="69" t="s">
        <v>1172</v>
      </c>
      <c r="O361" s="69" t="s">
        <v>1173</v>
      </c>
      <c r="P361" s="69" t="s">
        <v>246</v>
      </c>
      <c r="Q361" s="66" t="n">
        <v>1</v>
      </c>
    </row>
    <row r="362" customFormat="false" ht="12.5" hidden="false" customHeight="false" outlineLevel="0" collapsed="false">
      <c r="N362" s="69" t="s">
        <v>1174</v>
      </c>
      <c r="O362" s="69" t="s">
        <v>1175</v>
      </c>
      <c r="P362" s="69" t="s">
        <v>95</v>
      </c>
      <c r="Q362" s="66" t="n">
        <v>1</v>
      </c>
    </row>
    <row r="363" customFormat="false" ht="12.5" hidden="false" customHeight="false" outlineLevel="0" collapsed="false">
      <c r="N363" s="69" t="s">
        <v>1176</v>
      </c>
      <c r="O363" s="69" t="s">
        <v>1177</v>
      </c>
      <c r="P363" s="69" t="s">
        <v>127</v>
      </c>
      <c r="Q363" s="70" t="n">
        <v>1.5</v>
      </c>
    </row>
    <row r="364" customFormat="false" ht="12.5" hidden="false" customHeight="false" outlineLevel="0" collapsed="false">
      <c r="N364" s="69" t="s">
        <v>1178</v>
      </c>
      <c r="O364" s="69" t="s">
        <v>1179</v>
      </c>
      <c r="P364" s="69" t="s">
        <v>442</v>
      </c>
      <c r="Q364" s="66" t="n">
        <v>1</v>
      </c>
    </row>
    <row r="365" customFormat="false" ht="12.5" hidden="false" customHeight="false" outlineLevel="0" collapsed="false">
      <c r="N365" s="69" t="s">
        <v>1180</v>
      </c>
      <c r="O365" s="69" t="s">
        <v>1181</v>
      </c>
      <c r="P365" s="69" t="s">
        <v>95</v>
      </c>
      <c r="Q365" s="66" t="n">
        <v>1</v>
      </c>
    </row>
    <row r="366" customFormat="false" ht="12.5" hidden="false" customHeight="false" outlineLevel="0" collapsed="false">
      <c r="N366" s="69" t="s">
        <v>1182</v>
      </c>
      <c r="O366" s="69" t="s">
        <v>1183</v>
      </c>
      <c r="P366" s="69" t="s">
        <v>924</v>
      </c>
      <c r="Q366" s="70" t="n">
        <v>1.5</v>
      </c>
    </row>
    <row r="367" customFormat="false" ht="12.5" hidden="false" customHeight="false" outlineLevel="0" collapsed="false">
      <c r="N367" s="69" t="s">
        <v>1184</v>
      </c>
      <c r="O367" s="69" t="s">
        <v>1185</v>
      </c>
      <c r="P367" s="69" t="s">
        <v>554</v>
      </c>
      <c r="Q367" s="66" t="n">
        <v>1</v>
      </c>
    </row>
    <row r="368" customFormat="false" ht="12.5" hidden="false" customHeight="false" outlineLevel="0" collapsed="false">
      <c r="N368" s="69" t="s">
        <v>1186</v>
      </c>
      <c r="O368" s="69" t="s">
        <v>1187</v>
      </c>
      <c r="P368" s="69" t="s">
        <v>348</v>
      </c>
      <c r="Q368" s="66" t="n">
        <v>1</v>
      </c>
    </row>
    <row r="369" customFormat="false" ht="12.5" hidden="false" customHeight="false" outlineLevel="0" collapsed="false">
      <c r="N369" s="69" t="s">
        <v>1188</v>
      </c>
      <c r="O369" s="69" t="s">
        <v>1189</v>
      </c>
      <c r="P369" s="69" t="s">
        <v>348</v>
      </c>
      <c r="Q369" s="66" t="n">
        <v>1</v>
      </c>
    </row>
    <row r="370" customFormat="false" ht="12.5" hidden="false" customHeight="false" outlineLevel="0" collapsed="false">
      <c r="N370" s="69" t="s">
        <v>1190</v>
      </c>
      <c r="O370" s="69" t="s">
        <v>1191</v>
      </c>
      <c r="P370" s="69" t="s">
        <v>209</v>
      </c>
      <c r="Q370" s="70" t="n">
        <v>1.5</v>
      </c>
    </row>
    <row r="371" customFormat="false" ht="12.5" hidden="false" customHeight="false" outlineLevel="0" collapsed="false">
      <c r="N371" s="69" t="s">
        <v>1192</v>
      </c>
      <c r="O371" s="69" t="s">
        <v>1193</v>
      </c>
      <c r="P371" s="69" t="s">
        <v>280</v>
      </c>
      <c r="Q371" s="70" t="n">
        <v>1.5</v>
      </c>
    </row>
    <row r="372" customFormat="false" ht="12.5" hidden="false" customHeight="false" outlineLevel="0" collapsed="false">
      <c r="N372" s="69" t="s">
        <v>1194</v>
      </c>
      <c r="O372" s="69" t="s">
        <v>1195</v>
      </c>
      <c r="P372" s="69" t="s">
        <v>344</v>
      </c>
      <c r="Q372" s="70" t="n">
        <v>1.5</v>
      </c>
    </row>
    <row r="373" customFormat="false" ht="12.5" hidden="false" customHeight="false" outlineLevel="0" collapsed="false">
      <c r="N373" s="69" t="s">
        <v>1196</v>
      </c>
      <c r="O373" s="69" t="s">
        <v>1197</v>
      </c>
      <c r="P373" s="69" t="s">
        <v>896</v>
      </c>
      <c r="Q373" s="70" t="n">
        <v>1.5</v>
      </c>
    </row>
    <row r="374" customFormat="false" ht="12.5" hidden="false" customHeight="false" outlineLevel="0" collapsed="false">
      <c r="N374" s="69" t="s">
        <v>1198</v>
      </c>
      <c r="O374" s="69" t="s">
        <v>1199</v>
      </c>
      <c r="P374" s="69" t="s">
        <v>583</v>
      </c>
      <c r="Q374" s="70" t="n">
        <v>1.5</v>
      </c>
    </row>
    <row r="375" customFormat="false" ht="12.5" hidden="false" customHeight="false" outlineLevel="0" collapsed="false">
      <c r="N375" s="69" t="s">
        <v>1200</v>
      </c>
      <c r="O375" s="69" t="s">
        <v>1201</v>
      </c>
      <c r="P375" s="69" t="s">
        <v>411</v>
      </c>
      <c r="Q375" s="66" t="n">
        <v>1</v>
      </c>
    </row>
    <row r="376" customFormat="false" ht="12.5" hidden="false" customHeight="false" outlineLevel="0" collapsed="false">
      <c r="N376" s="69" t="s">
        <v>1202</v>
      </c>
      <c r="O376" s="69" t="s">
        <v>1203</v>
      </c>
      <c r="P376" s="69" t="s">
        <v>116</v>
      </c>
      <c r="Q376" s="66" t="n">
        <v>1</v>
      </c>
    </row>
    <row r="377" customFormat="false" ht="12.5" hidden="false" customHeight="false" outlineLevel="0" collapsed="false">
      <c r="N377" s="69" t="s">
        <v>1204</v>
      </c>
      <c r="O377" s="69" t="s">
        <v>1205</v>
      </c>
      <c r="P377" s="69" t="s">
        <v>344</v>
      </c>
      <c r="Q377" s="70" t="n">
        <v>1.5</v>
      </c>
    </row>
    <row r="378" customFormat="false" ht="12.5" hidden="false" customHeight="false" outlineLevel="0" collapsed="false">
      <c r="N378" s="69" t="s">
        <v>1206</v>
      </c>
      <c r="O378" s="69" t="s">
        <v>1207</v>
      </c>
      <c r="P378" s="69" t="s">
        <v>572</v>
      </c>
      <c r="Q378" s="66" t="n">
        <v>1</v>
      </c>
    </row>
    <row r="379" customFormat="false" ht="12.5" hidden="false" customHeight="false" outlineLevel="0" collapsed="false">
      <c r="N379" s="69" t="s">
        <v>1208</v>
      </c>
      <c r="O379" s="69" t="s">
        <v>1209</v>
      </c>
      <c r="P379" s="69" t="s">
        <v>656</v>
      </c>
      <c r="Q379" s="70" t="n">
        <v>1.5</v>
      </c>
    </row>
    <row r="380" customFormat="false" ht="12.5" hidden="false" customHeight="false" outlineLevel="0" collapsed="false">
      <c r="N380" s="69" t="s">
        <v>1210</v>
      </c>
      <c r="O380" s="69" t="s">
        <v>1211</v>
      </c>
      <c r="P380" s="69" t="s">
        <v>344</v>
      </c>
      <c r="Q380" s="70" t="n">
        <v>1.5</v>
      </c>
    </row>
    <row r="381" customFormat="false" ht="12.5" hidden="false" customHeight="false" outlineLevel="0" collapsed="false">
      <c r="N381" s="69" t="s">
        <v>1212</v>
      </c>
      <c r="O381" s="69" t="s">
        <v>1213</v>
      </c>
      <c r="P381" s="69" t="s">
        <v>344</v>
      </c>
      <c r="Q381" s="70" t="n">
        <v>1.5</v>
      </c>
    </row>
    <row r="382" customFormat="false" ht="12.5" hidden="false" customHeight="false" outlineLevel="0" collapsed="false">
      <c r="N382" s="69" t="s">
        <v>1214</v>
      </c>
      <c r="O382" s="69" t="s">
        <v>1215</v>
      </c>
      <c r="P382" s="69" t="s">
        <v>572</v>
      </c>
      <c r="Q382" s="66" t="n">
        <v>1</v>
      </c>
    </row>
    <row r="383" customFormat="false" ht="12.5" hidden="false" customHeight="false" outlineLevel="0" collapsed="false">
      <c r="N383" s="69" t="s">
        <v>1216</v>
      </c>
      <c r="O383" s="69" t="s">
        <v>1217</v>
      </c>
      <c r="P383" s="69" t="s">
        <v>442</v>
      </c>
      <c r="Q383" s="66" t="n">
        <v>1</v>
      </c>
    </row>
    <row r="384" customFormat="false" ht="12.5" hidden="false" customHeight="false" outlineLevel="0" collapsed="false">
      <c r="N384" s="69" t="s">
        <v>1218</v>
      </c>
      <c r="O384" s="69" t="s">
        <v>1219</v>
      </c>
      <c r="P384" s="69" t="s">
        <v>116</v>
      </c>
      <c r="Q384" s="66" t="n">
        <v>1</v>
      </c>
    </row>
    <row r="385" customFormat="false" ht="12.5" hidden="false" customHeight="false" outlineLevel="0" collapsed="false">
      <c r="N385" s="69" t="s">
        <v>1220</v>
      </c>
      <c r="O385" s="69" t="s">
        <v>1221</v>
      </c>
      <c r="P385" s="69" t="s">
        <v>95</v>
      </c>
      <c r="Q385" s="66" t="n">
        <v>1</v>
      </c>
    </row>
    <row r="386" customFormat="false" ht="12.5" hidden="false" customHeight="false" outlineLevel="0" collapsed="false">
      <c r="N386" s="69" t="s">
        <v>1222</v>
      </c>
      <c r="O386" s="69" t="s">
        <v>1223</v>
      </c>
      <c r="P386" s="69" t="s">
        <v>709</v>
      </c>
      <c r="Q386" s="70" t="n">
        <v>1.5</v>
      </c>
    </row>
    <row r="387" customFormat="false" ht="12.5" hidden="false" customHeight="false" outlineLevel="0" collapsed="false">
      <c r="N387" s="69" t="s">
        <v>1224</v>
      </c>
      <c r="O387" s="69" t="s">
        <v>1225</v>
      </c>
      <c r="P387" s="69" t="s">
        <v>572</v>
      </c>
      <c r="Q387" s="66" t="n">
        <v>1</v>
      </c>
    </row>
    <row r="388" customFormat="false" ht="12.5" hidden="false" customHeight="false" outlineLevel="0" collapsed="false">
      <c r="N388" s="69" t="s">
        <v>1226</v>
      </c>
      <c r="O388" s="69" t="s">
        <v>1227</v>
      </c>
      <c r="P388" s="69" t="s">
        <v>95</v>
      </c>
      <c r="Q388" s="66" t="n">
        <v>1</v>
      </c>
    </row>
    <row r="389" customFormat="false" ht="12.5" hidden="false" customHeight="false" outlineLevel="0" collapsed="false">
      <c r="N389" s="69" t="s">
        <v>1228</v>
      </c>
      <c r="O389" s="69" t="s">
        <v>1229</v>
      </c>
      <c r="P389" s="69" t="s">
        <v>572</v>
      </c>
      <c r="Q389" s="66" t="n">
        <v>1</v>
      </c>
    </row>
    <row r="390" customFormat="false" ht="12.5" hidden="false" customHeight="false" outlineLevel="0" collapsed="false">
      <c r="N390" s="69" t="s">
        <v>1230</v>
      </c>
      <c r="O390" s="69" t="s">
        <v>1231</v>
      </c>
      <c r="P390" s="69" t="s">
        <v>95</v>
      </c>
      <c r="Q390" s="66" t="n">
        <v>1</v>
      </c>
    </row>
    <row r="391" customFormat="false" ht="12.5" hidden="false" customHeight="false" outlineLevel="0" collapsed="false">
      <c r="N391" s="69" t="s">
        <v>1232</v>
      </c>
      <c r="O391" s="69" t="s">
        <v>1233</v>
      </c>
      <c r="P391" s="69" t="s">
        <v>765</v>
      </c>
      <c r="Q391" s="66" t="n">
        <v>1</v>
      </c>
    </row>
    <row r="392" customFormat="false" ht="12.5" hidden="false" customHeight="false" outlineLevel="0" collapsed="false">
      <c r="N392" s="69" t="s">
        <v>1234</v>
      </c>
      <c r="O392" s="69" t="s">
        <v>1235</v>
      </c>
      <c r="P392" s="69" t="s">
        <v>95</v>
      </c>
      <c r="Q392" s="66" t="n">
        <v>1</v>
      </c>
    </row>
    <row r="393" customFormat="false" ht="12.5" hidden="false" customHeight="false" outlineLevel="0" collapsed="false">
      <c r="N393" s="69" t="s">
        <v>1236</v>
      </c>
      <c r="O393" s="69" t="s">
        <v>1237</v>
      </c>
      <c r="P393" s="69" t="s">
        <v>95</v>
      </c>
      <c r="Q393" s="66" t="n">
        <v>1</v>
      </c>
    </row>
    <row r="394" customFormat="false" ht="12.5" hidden="false" customHeight="false" outlineLevel="0" collapsed="false">
      <c r="N394" s="69" t="s">
        <v>1238</v>
      </c>
      <c r="O394" s="69" t="s">
        <v>1239</v>
      </c>
      <c r="P394" s="69" t="s">
        <v>557</v>
      </c>
      <c r="Q394" s="66" t="n">
        <v>1</v>
      </c>
    </row>
    <row r="395" customFormat="false" ht="12.5" hidden="false" customHeight="false" outlineLevel="0" collapsed="false">
      <c r="N395" s="69" t="s">
        <v>1240</v>
      </c>
      <c r="O395" s="69" t="s">
        <v>1241</v>
      </c>
      <c r="P395" s="69" t="s">
        <v>411</v>
      </c>
      <c r="Q395" s="66" t="n">
        <v>1</v>
      </c>
    </row>
    <row r="396" customFormat="false" ht="12.5" hidden="false" customHeight="false" outlineLevel="0" collapsed="false">
      <c r="N396" s="69" t="s">
        <v>1242</v>
      </c>
      <c r="O396" s="69" t="s">
        <v>1243</v>
      </c>
      <c r="P396" s="69" t="s">
        <v>334</v>
      </c>
      <c r="Q396" s="66" t="n">
        <v>1</v>
      </c>
    </row>
    <row r="397" customFormat="false" ht="12.5" hidden="false" customHeight="false" outlineLevel="0" collapsed="false">
      <c r="N397" s="69" t="s">
        <v>1244</v>
      </c>
      <c r="O397" s="69" t="s">
        <v>1245</v>
      </c>
      <c r="P397" s="69" t="s">
        <v>554</v>
      </c>
      <c r="Q397" s="66" t="n">
        <v>1</v>
      </c>
    </row>
    <row r="398" customFormat="false" ht="12.5" hidden="false" customHeight="false" outlineLevel="0" collapsed="false">
      <c r="N398" s="69" t="s">
        <v>1246</v>
      </c>
      <c r="O398" s="69" t="s">
        <v>1247</v>
      </c>
      <c r="P398" s="69" t="s">
        <v>776</v>
      </c>
      <c r="Q398" s="66" t="n">
        <v>1</v>
      </c>
    </row>
    <row r="399" customFormat="false" ht="12.5" hidden="false" customHeight="false" outlineLevel="0" collapsed="false">
      <c r="N399" s="69" t="s">
        <v>1248</v>
      </c>
      <c r="O399" s="69" t="s">
        <v>1249</v>
      </c>
      <c r="P399" s="69" t="s">
        <v>184</v>
      </c>
      <c r="Q399" s="66" t="n">
        <v>1</v>
      </c>
    </row>
    <row r="400" customFormat="false" ht="12.5" hidden="false" customHeight="false" outlineLevel="0" collapsed="false">
      <c r="N400" s="69" t="s">
        <v>1250</v>
      </c>
      <c r="O400" s="69" t="s">
        <v>1251</v>
      </c>
      <c r="P400" s="69" t="s">
        <v>95</v>
      </c>
      <c r="Q400" s="66" t="n">
        <v>1</v>
      </c>
    </row>
    <row r="401" customFormat="false" ht="12.5" hidden="false" customHeight="false" outlineLevel="0" collapsed="false">
      <c r="N401" s="69" t="s">
        <v>1252</v>
      </c>
      <c r="O401" s="69" t="s">
        <v>1253</v>
      </c>
      <c r="P401" s="69" t="s">
        <v>95</v>
      </c>
      <c r="Q401" s="66" t="n">
        <v>1</v>
      </c>
    </row>
    <row r="402" customFormat="false" ht="12.5" hidden="false" customHeight="false" outlineLevel="0" collapsed="false">
      <c r="N402" s="69" t="s">
        <v>1254</v>
      </c>
      <c r="O402" s="69" t="s">
        <v>1255</v>
      </c>
      <c r="P402" s="69" t="s">
        <v>765</v>
      </c>
      <c r="Q402" s="66" t="n">
        <v>1</v>
      </c>
    </row>
    <row r="403" customFormat="false" ht="12.5" hidden="false" customHeight="false" outlineLevel="0" collapsed="false">
      <c r="N403" s="69" t="s">
        <v>1256</v>
      </c>
      <c r="O403" s="69" t="s">
        <v>1257</v>
      </c>
      <c r="P403" s="69" t="s">
        <v>95</v>
      </c>
      <c r="Q403" s="66" t="n">
        <v>1</v>
      </c>
    </row>
    <row r="404" customFormat="false" ht="12.5" hidden="false" customHeight="false" outlineLevel="0" collapsed="false">
      <c r="N404" s="69" t="s">
        <v>1258</v>
      </c>
      <c r="O404" s="69" t="s">
        <v>1259</v>
      </c>
      <c r="P404" s="69" t="s">
        <v>344</v>
      </c>
      <c r="Q404" s="70" t="n">
        <v>1.5</v>
      </c>
    </row>
    <row r="405" customFormat="false" ht="12.5" hidden="false" customHeight="false" outlineLevel="0" collapsed="false">
      <c r="N405" s="69" t="s">
        <v>1260</v>
      </c>
      <c r="O405" s="69" t="s">
        <v>1261</v>
      </c>
      <c r="P405" s="69" t="s">
        <v>172</v>
      </c>
      <c r="Q405" s="66" t="n">
        <v>1</v>
      </c>
    </row>
    <row r="406" customFormat="false" ht="12.5" hidden="false" customHeight="false" outlineLevel="0" collapsed="false">
      <c r="N406" s="69" t="s">
        <v>1262</v>
      </c>
      <c r="O406" s="69" t="s">
        <v>1263</v>
      </c>
      <c r="P406" s="69" t="s">
        <v>403</v>
      </c>
      <c r="Q406" s="66" t="n">
        <v>1</v>
      </c>
    </row>
    <row r="407" customFormat="false" ht="12.5" hidden="false" customHeight="false" outlineLevel="0" collapsed="false">
      <c r="N407" s="69" t="s">
        <v>1264</v>
      </c>
      <c r="O407" s="69" t="s">
        <v>1265</v>
      </c>
      <c r="P407" s="69" t="s">
        <v>95</v>
      </c>
      <c r="Q407" s="66" t="n">
        <v>1</v>
      </c>
    </row>
    <row r="408" customFormat="false" ht="12.5" hidden="false" customHeight="false" outlineLevel="0" collapsed="false">
      <c r="N408" s="69" t="s">
        <v>1266</v>
      </c>
      <c r="O408" s="69" t="s">
        <v>1267</v>
      </c>
      <c r="P408" s="69" t="s">
        <v>95</v>
      </c>
      <c r="Q408" s="66" t="n">
        <v>1</v>
      </c>
    </row>
    <row r="409" customFormat="false" ht="12.5" hidden="false" customHeight="false" outlineLevel="0" collapsed="false">
      <c r="N409" s="69" t="s">
        <v>1268</v>
      </c>
      <c r="O409" s="69" t="s">
        <v>1269</v>
      </c>
      <c r="P409" s="69" t="s">
        <v>95</v>
      </c>
      <c r="Q409" s="66" t="n">
        <v>1</v>
      </c>
    </row>
    <row r="410" customFormat="false" ht="12.5" hidden="false" customHeight="false" outlineLevel="0" collapsed="false">
      <c r="N410" s="69" t="s">
        <v>1270</v>
      </c>
      <c r="O410" s="69" t="s">
        <v>1271</v>
      </c>
      <c r="P410" s="69" t="s">
        <v>95</v>
      </c>
      <c r="Q410" s="66" t="n">
        <v>1</v>
      </c>
    </row>
    <row r="411" customFormat="false" ht="12.5" hidden="false" customHeight="false" outlineLevel="0" collapsed="false">
      <c r="N411" s="69" t="s">
        <v>1272</v>
      </c>
      <c r="O411" s="69" t="s">
        <v>1273</v>
      </c>
      <c r="P411" s="69" t="s">
        <v>95</v>
      </c>
      <c r="Q411" s="66" t="n">
        <v>1</v>
      </c>
    </row>
    <row r="412" customFormat="false" ht="12.5" hidden="false" customHeight="false" outlineLevel="0" collapsed="false">
      <c r="N412" s="69" t="s">
        <v>1274</v>
      </c>
      <c r="O412" s="69" t="s">
        <v>1275</v>
      </c>
      <c r="P412" s="69" t="s">
        <v>194</v>
      </c>
      <c r="Q412" s="66" t="n">
        <v>1</v>
      </c>
    </row>
    <row r="413" customFormat="false" ht="12.5" hidden="false" customHeight="false" outlineLevel="0" collapsed="false">
      <c r="N413" s="69" t="s">
        <v>1276</v>
      </c>
      <c r="O413" s="69" t="s">
        <v>1277</v>
      </c>
      <c r="P413" s="69" t="s">
        <v>348</v>
      </c>
      <c r="Q413" s="66" t="n">
        <v>1</v>
      </c>
    </row>
    <row r="414" customFormat="false" ht="12.5" hidden="false" customHeight="false" outlineLevel="0" collapsed="false">
      <c r="N414" s="69" t="s">
        <v>1278</v>
      </c>
      <c r="O414" s="69" t="s">
        <v>1279</v>
      </c>
      <c r="P414" s="69" t="s">
        <v>308</v>
      </c>
      <c r="Q414" s="70" t="n">
        <v>1.5</v>
      </c>
    </row>
    <row r="415" customFormat="false" ht="12.5" hidden="false" customHeight="false" outlineLevel="0" collapsed="false">
      <c r="N415" s="69" t="s">
        <v>1280</v>
      </c>
      <c r="O415" s="69" t="s">
        <v>1281</v>
      </c>
      <c r="P415" s="69" t="s">
        <v>749</v>
      </c>
      <c r="Q415" s="70" t="n">
        <v>2</v>
      </c>
    </row>
    <row r="416" customFormat="false" ht="12.5" hidden="false" customHeight="false" outlineLevel="0" collapsed="false">
      <c r="N416" s="69" t="s">
        <v>1282</v>
      </c>
      <c r="O416" s="69" t="s">
        <v>1283</v>
      </c>
      <c r="P416" s="69" t="s">
        <v>762</v>
      </c>
      <c r="Q416" s="66" t="n">
        <v>1</v>
      </c>
    </row>
    <row r="417" customFormat="false" ht="12.5" hidden="false" customHeight="false" outlineLevel="0" collapsed="false">
      <c r="N417" s="69" t="s">
        <v>1284</v>
      </c>
      <c r="O417" s="69" t="s">
        <v>1285</v>
      </c>
      <c r="P417" s="69" t="s">
        <v>127</v>
      </c>
      <c r="Q417" s="66" t="n">
        <v>1</v>
      </c>
    </row>
    <row r="418" customFormat="false" ht="12.5" hidden="false" customHeight="false" outlineLevel="0" collapsed="false">
      <c r="N418" s="69" t="s">
        <v>1286</v>
      </c>
      <c r="O418" s="69" t="s">
        <v>1287</v>
      </c>
      <c r="P418" s="69" t="s">
        <v>407</v>
      </c>
      <c r="Q418" s="66" t="n">
        <v>1</v>
      </c>
    </row>
    <row r="419" customFormat="false" ht="12.5" hidden="false" customHeight="false" outlineLevel="0" collapsed="false">
      <c r="N419" s="69" t="s">
        <v>1288</v>
      </c>
      <c r="O419" s="69" t="s">
        <v>1289</v>
      </c>
      <c r="P419" s="69" t="s">
        <v>312</v>
      </c>
      <c r="Q419" s="66" t="n">
        <v>1</v>
      </c>
    </row>
    <row r="420" customFormat="false" ht="12.5" hidden="false" customHeight="false" outlineLevel="0" collapsed="false">
      <c r="N420" s="69" t="s">
        <v>1290</v>
      </c>
      <c r="O420" s="69" t="s">
        <v>1291</v>
      </c>
      <c r="P420" s="69" t="s">
        <v>348</v>
      </c>
      <c r="Q420" s="66" t="n">
        <v>1</v>
      </c>
    </row>
    <row r="421" customFormat="false" ht="12.5" hidden="false" customHeight="false" outlineLevel="0" collapsed="false">
      <c r="N421" s="69" t="s">
        <v>1292</v>
      </c>
      <c r="O421" s="69" t="s">
        <v>1293</v>
      </c>
      <c r="P421" s="69" t="s">
        <v>507</v>
      </c>
      <c r="Q421" s="70" t="n">
        <v>1.5</v>
      </c>
    </row>
    <row r="422" customFormat="false" ht="12.5" hidden="false" customHeight="false" outlineLevel="0" collapsed="false">
      <c r="N422" s="69" t="s">
        <v>1294</v>
      </c>
      <c r="O422" s="69" t="s">
        <v>1295</v>
      </c>
      <c r="P422" s="69" t="s">
        <v>746</v>
      </c>
      <c r="Q422" s="70" t="n">
        <v>1.5</v>
      </c>
    </row>
    <row r="423" customFormat="false" ht="12.5" hidden="false" customHeight="false" outlineLevel="0" collapsed="false">
      <c r="N423" s="69" t="s">
        <v>1296</v>
      </c>
      <c r="O423" s="69" t="s">
        <v>1297</v>
      </c>
      <c r="P423" s="69" t="s">
        <v>422</v>
      </c>
      <c r="Q423" s="70" t="n">
        <v>1.5</v>
      </c>
    </row>
    <row r="424" customFormat="false" ht="12.5" hidden="false" customHeight="false" outlineLevel="0" collapsed="false">
      <c r="N424" s="69" t="s">
        <v>1298</v>
      </c>
      <c r="O424" s="69" t="s">
        <v>1299</v>
      </c>
      <c r="P424" s="69" t="s">
        <v>554</v>
      </c>
      <c r="Q424" s="66" t="n">
        <v>1</v>
      </c>
    </row>
    <row r="425" customFormat="false" ht="12.5" hidden="false" customHeight="false" outlineLevel="0" collapsed="false">
      <c r="N425" s="69" t="s">
        <v>1300</v>
      </c>
      <c r="O425" s="69" t="s">
        <v>1301</v>
      </c>
      <c r="P425" s="69" t="s">
        <v>344</v>
      </c>
      <c r="Q425" s="70" t="n">
        <v>1.5</v>
      </c>
    </row>
    <row r="426" customFormat="false" ht="12.5" hidden="false" customHeight="false" outlineLevel="0" collapsed="false">
      <c r="N426" s="69" t="s">
        <v>1302</v>
      </c>
      <c r="O426" s="69" t="s">
        <v>1303</v>
      </c>
      <c r="P426" s="69" t="s">
        <v>127</v>
      </c>
      <c r="Q426" s="70" t="n">
        <v>1.5</v>
      </c>
    </row>
    <row r="427" customFormat="false" ht="12.5" hidden="false" customHeight="false" outlineLevel="0" collapsed="false">
      <c r="N427" s="69" t="s">
        <v>1304</v>
      </c>
      <c r="O427" s="69" t="s">
        <v>1305</v>
      </c>
      <c r="P427" s="69" t="s">
        <v>95</v>
      </c>
      <c r="Q427" s="66" t="n">
        <v>1</v>
      </c>
    </row>
    <row r="428" customFormat="false" ht="12.5" hidden="false" customHeight="false" outlineLevel="0" collapsed="false">
      <c r="N428" s="69" t="s">
        <v>1306</v>
      </c>
      <c r="O428" s="69" t="s">
        <v>1307</v>
      </c>
      <c r="P428" s="69" t="s">
        <v>106</v>
      </c>
      <c r="Q428" s="70" t="n">
        <v>2</v>
      </c>
    </row>
    <row r="429" customFormat="false" ht="12.5" hidden="false" customHeight="false" outlineLevel="0" collapsed="false">
      <c r="N429" s="69" t="s">
        <v>1308</v>
      </c>
      <c r="O429" s="69" t="s">
        <v>1309</v>
      </c>
      <c r="P429" s="69" t="s">
        <v>383</v>
      </c>
      <c r="Q429" s="70" t="n">
        <v>1.5</v>
      </c>
    </row>
    <row r="430" customFormat="false" ht="12.5" hidden="false" customHeight="false" outlineLevel="0" collapsed="false">
      <c r="N430" s="69" t="s">
        <v>1310</v>
      </c>
      <c r="O430" s="69" t="s">
        <v>1311</v>
      </c>
      <c r="P430" s="69" t="s">
        <v>95</v>
      </c>
      <c r="Q430" s="66" t="n">
        <v>1</v>
      </c>
    </row>
    <row r="431" customFormat="false" ht="12.5" hidden="false" customHeight="false" outlineLevel="0" collapsed="false">
      <c r="N431" s="69" t="s">
        <v>1312</v>
      </c>
      <c r="O431" s="69" t="s">
        <v>1313</v>
      </c>
      <c r="P431" s="69" t="s">
        <v>308</v>
      </c>
      <c r="Q431" s="70" t="n">
        <v>1.5</v>
      </c>
    </row>
    <row r="432" customFormat="false" ht="12.5" hidden="false" customHeight="false" outlineLevel="0" collapsed="false">
      <c r="N432" s="69" t="s">
        <v>1314</v>
      </c>
      <c r="O432" s="69" t="s">
        <v>1315</v>
      </c>
      <c r="P432" s="69" t="s">
        <v>95</v>
      </c>
      <c r="Q432" s="66" t="n">
        <v>1</v>
      </c>
    </row>
    <row r="433" customFormat="false" ht="12.5" hidden="false" customHeight="false" outlineLevel="0" collapsed="false">
      <c r="N433" s="69" t="s">
        <v>1316</v>
      </c>
      <c r="O433" s="69" t="s">
        <v>1317</v>
      </c>
      <c r="P433" s="69" t="s">
        <v>692</v>
      </c>
      <c r="Q433" s="70" t="n">
        <v>2</v>
      </c>
    </row>
    <row r="434" customFormat="false" ht="12.5" hidden="false" customHeight="false" outlineLevel="0" collapsed="false">
      <c r="N434" s="69" t="s">
        <v>1318</v>
      </c>
      <c r="O434" s="69" t="s">
        <v>1319</v>
      </c>
      <c r="P434" s="69" t="s">
        <v>95</v>
      </c>
      <c r="Q434" s="66" t="n">
        <v>1</v>
      </c>
    </row>
    <row r="435" customFormat="false" ht="12.5" hidden="false" customHeight="false" outlineLevel="0" collapsed="false">
      <c r="N435" s="69" t="s">
        <v>1320</v>
      </c>
      <c r="O435" s="69" t="s">
        <v>1321</v>
      </c>
      <c r="P435" s="69" t="s">
        <v>603</v>
      </c>
      <c r="Q435" s="66" t="n">
        <v>1</v>
      </c>
    </row>
    <row r="436" customFormat="false" ht="12.5" hidden="false" customHeight="false" outlineLevel="0" collapsed="false">
      <c r="N436" s="69" t="s">
        <v>1322</v>
      </c>
      <c r="O436" s="69" t="s">
        <v>1323</v>
      </c>
      <c r="P436" s="69" t="s">
        <v>442</v>
      </c>
      <c r="Q436" s="66" t="n">
        <v>1</v>
      </c>
    </row>
    <row r="437" customFormat="false" ht="12.5" hidden="false" customHeight="false" outlineLevel="0" collapsed="false">
      <c r="N437" s="69" t="s">
        <v>1324</v>
      </c>
      <c r="O437" s="69" t="s">
        <v>1325</v>
      </c>
      <c r="P437" s="69" t="s">
        <v>95</v>
      </c>
      <c r="Q437" s="66" t="n">
        <v>1</v>
      </c>
    </row>
    <row r="438" customFormat="false" ht="12.5" hidden="false" customHeight="false" outlineLevel="0" collapsed="false">
      <c r="N438" s="69" t="s">
        <v>1326</v>
      </c>
      <c r="O438" s="69" t="s">
        <v>1327</v>
      </c>
      <c r="P438" s="69" t="s">
        <v>95</v>
      </c>
      <c r="Q438" s="66" t="n">
        <v>1</v>
      </c>
    </row>
    <row r="439" customFormat="false" ht="12.5" hidden="false" customHeight="false" outlineLevel="0" collapsed="false">
      <c r="N439" s="69" t="s">
        <v>1328</v>
      </c>
      <c r="O439" s="69" t="s">
        <v>1329</v>
      </c>
      <c r="P439" s="69" t="s">
        <v>95</v>
      </c>
      <c r="Q439" s="66" t="n">
        <v>1</v>
      </c>
    </row>
    <row r="440" customFormat="false" ht="12.5" hidden="false" customHeight="false" outlineLevel="0" collapsed="false">
      <c r="N440" s="69" t="s">
        <v>1330</v>
      </c>
      <c r="O440" s="69" t="s">
        <v>1331</v>
      </c>
      <c r="P440" s="69" t="s">
        <v>95</v>
      </c>
      <c r="Q440" s="66" t="n">
        <v>1</v>
      </c>
    </row>
    <row r="441" customFormat="false" ht="12.5" hidden="false" customHeight="false" outlineLevel="0" collapsed="false">
      <c r="N441" s="69" t="s">
        <v>1332</v>
      </c>
      <c r="O441" s="69" t="s">
        <v>1333</v>
      </c>
      <c r="P441" s="69" t="s">
        <v>184</v>
      </c>
      <c r="Q441" s="66" t="n">
        <v>1</v>
      </c>
    </row>
    <row r="442" customFormat="false" ht="12.5" hidden="false" customHeight="false" outlineLevel="0" collapsed="false">
      <c r="N442" s="69" t="s">
        <v>1334</v>
      </c>
      <c r="O442" s="69" t="s">
        <v>1335</v>
      </c>
      <c r="P442" s="69" t="s">
        <v>659</v>
      </c>
      <c r="Q442" s="70" t="n">
        <v>1.5</v>
      </c>
    </row>
    <row r="443" customFormat="false" ht="12.5" hidden="false" customHeight="false" outlineLevel="0" collapsed="false">
      <c r="N443" s="69" t="s">
        <v>1336</v>
      </c>
      <c r="O443" s="69" t="s">
        <v>1337</v>
      </c>
      <c r="P443" s="69" t="s">
        <v>95</v>
      </c>
      <c r="Q443" s="66" t="n">
        <v>1</v>
      </c>
    </row>
    <row r="444" customFormat="false" ht="12.5" hidden="false" customHeight="false" outlineLevel="0" collapsed="false">
      <c r="N444" s="69" t="s">
        <v>1338</v>
      </c>
      <c r="O444" s="69" t="s">
        <v>1339</v>
      </c>
      <c r="P444" s="69" t="s">
        <v>95</v>
      </c>
      <c r="Q444" s="66" t="n">
        <v>1</v>
      </c>
    </row>
    <row r="445" customFormat="false" ht="12.5" hidden="false" customHeight="false" outlineLevel="0" collapsed="false">
      <c r="N445" s="69" t="s">
        <v>1340</v>
      </c>
      <c r="O445" s="69" t="s">
        <v>1341</v>
      </c>
      <c r="P445" s="69" t="s">
        <v>676</v>
      </c>
      <c r="Q445" s="70" t="n">
        <v>1.5</v>
      </c>
    </row>
    <row r="446" customFormat="false" ht="12.5" hidden="false" customHeight="false" outlineLevel="0" collapsed="false">
      <c r="N446" s="69" t="s">
        <v>1342</v>
      </c>
      <c r="O446" s="69" t="s">
        <v>1343</v>
      </c>
      <c r="P446" s="69" t="s">
        <v>434</v>
      </c>
      <c r="Q446" s="70" t="n">
        <v>1.5</v>
      </c>
    </row>
    <row r="447" customFormat="false" ht="12.5" hidden="false" customHeight="false" outlineLevel="0" collapsed="false">
      <c r="N447" s="69" t="s">
        <v>1344</v>
      </c>
      <c r="O447" s="69" t="s">
        <v>1345</v>
      </c>
      <c r="P447" s="69" t="s">
        <v>95</v>
      </c>
      <c r="Q447" s="66" t="n">
        <v>1</v>
      </c>
    </row>
    <row r="448" customFormat="false" ht="12.5" hidden="false" customHeight="false" outlineLevel="0" collapsed="false">
      <c r="N448" s="69" t="s">
        <v>1346</v>
      </c>
      <c r="O448" s="69" t="s">
        <v>1347</v>
      </c>
      <c r="P448" s="69" t="s">
        <v>95</v>
      </c>
      <c r="Q448" s="66" t="n">
        <v>1</v>
      </c>
    </row>
    <row r="449" customFormat="false" ht="12.5" hidden="false" customHeight="false" outlineLevel="0" collapsed="false">
      <c r="N449" s="69" t="s">
        <v>1348</v>
      </c>
      <c r="O449" s="69" t="s">
        <v>1349</v>
      </c>
      <c r="P449" s="69" t="s">
        <v>95</v>
      </c>
      <c r="Q449" s="66" t="n">
        <v>1</v>
      </c>
    </row>
    <row r="450" customFormat="false" ht="12.5" hidden="false" customHeight="false" outlineLevel="0" collapsed="false">
      <c r="N450" s="69" t="s">
        <v>1350</v>
      </c>
      <c r="O450" s="69" t="s">
        <v>1351</v>
      </c>
      <c r="P450" s="69" t="s">
        <v>148</v>
      </c>
      <c r="Q450" s="70" t="n">
        <v>1.5</v>
      </c>
    </row>
    <row r="451" customFormat="false" ht="12.5" hidden="false" customHeight="false" outlineLevel="0" collapsed="false">
      <c r="N451" s="69" t="s">
        <v>1352</v>
      </c>
      <c r="O451" s="69" t="s">
        <v>1353</v>
      </c>
      <c r="P451" s="69" t="s">
        <v>95</v>
      </c>
      <c r="Q451" s="66" t="n">
        <v>1</v>
      </c>
    </row>
    <row r="452" customFormat="false" ht="12.5" hidden="false" customHeight="false" outlineLevel="0" collapsed="false">
      <c r="N452" s="69" t="s">
        <v>1354</v>
      </c>
      <c r="O452" s="69" t="s">
        <v>1355</v>
      </c>
      <c r="P452" s="69" t="s">
        <v>339</v>
      </c>
      <c r="Q452" s="70" t="n">
        <v>1.5</v>
      </c>
    </row>
    <row r="453" customFormat="false" ht="12.5" hidden="false" customHeight="false" outlineLevel="0" collapsed="false">
      <c r="N453" s="69" t="s">
        <v>1356</v>
      </c>
      <c r="O453" s="69" t="s">
        <v>1357</v>
      </c>
      <c r="P453" s="69" t="s">
        <v>194</v>
      </c>
      <c r="Q453" s="66" t="n">
        <v>1</v>
      </c>
    </row>
    <row r="454" customFormat="false" ht="12.5" hidden="false" customHeight="false" outlineLevel="0" collapsed="false">
      <c r="N454" s="69" t="s">
        <v>1358</v>
      </c>
      <c r="O454" s="69" t="s">
        <v>1359</v>
      </c>
      <c r="P454" s="69" t="s">
        <v>95</v>
      </c>
      <c r="Q454" s="66" t="n">
        <v>1</v>
      </c>
    </row>
    <row r="455" customFormat="false" ht="12.5" hidden="false" customHeight="false" outlineLevel="0" collapsed="false">
      <c r="N455" s="69" t="s">
        <v>1360</v>
      </c>
      <c r="O455" s="69" t="s">
        <v>1361</v>
      </c>
      <c r="P455" s="69" t="s">
        <v>422</v>
      </c>
      <c r="Q455" s="70" t="n">
        <v>1.5</v>
      </c>
    </row>
    <row r="456" customFormat="false" ht="12.5" hidden="false" customHeight="false" outlineLevel="0" collapsed="false">
      <c r="N456" s="69" t="s">
        <v>1362</v>
      </c>
      <c r="O456" s="69" t="s">
        <v>1363</v>
      </c>
      <c r="P456" s="69" t="s">
        <v>95</v>
      </c>
      <c r="Q456" s="66" t="n">
        <v>1</v>
      </c>
    </row>
    <row r="457" customFormat="false" ht="12.5" hidden="false" customHeight="false" outlineLevel="0" collapsed="false">
      <c r="N457" s="69" t="s">
        <v>1364</v>
      </c>
      <c r="O457" s="69" t="s">
        <v>1365</v>
      </c>
      <c r="P457" s="69" t="s">
        <v>95</v>
      </c>
      <c r="Q457" s="66" t="n">
        <v>1</v>
      </c>
    </row>
    <row r="458" customFormat="false" ht="12.5" hidden="false" customHeight="false" outlineLevel="0" collapsed="false">
      <c r="N458" s="69" t="s">
        <v>1366</v>
      </c>
      <c r="O458" s="69" t="s">
        <v>1367</v>
      </c>
      <c r="P458" s="69" t="s">
        <v>95</v>
      </c>
      <c r="Q458" s="66" t="n">
        <v>1</v>
      </c>
    </row>
    <row r="459" customFormat="false" ht="12.5" hidden="false" customHeight="false" outlineLevel="0" collapsed="false">
      <c r="N459" s="69" t="s">
        <v>1368</v>
      </c>
      <c r="O459" s="69" t="s">
        <v>1369</v>
      </c>
      <c r="P459" s="69" t="s">
        <v>95</v>
      </c>
      <c r="Q459" s="66" t="n">
        <v>1</v>
      </c>
    </row>
    <row r="460" customFormat="false" ht="12.5" hidden="false" customHeight="false" outlineLevel="0" collapsed="false">
      <c r="N460" s="69" t="s">
        <v>1370</v>
      </c>
      <c r="O460" s="69" t="s">
        <v>1371</v>
      </c>
      <c r="P460" s="69" t="s">
        <v>645</v>
      </c>
      <c r="Q460" s="70" t="n">
        <v>1.5</v>
      </c>
    </row>
    <row r="461" customFormat="false" ht="12.5" hidden="false" customHeight="false" outlineLevel="0" collapsed="false">
      <c r="N461" s="69" t="s">
        <v>1372</v>
      </c>
      <c r="O461" s="69" t="s">
        <v>1373</v>
      </c>
      <c r="P461" s="69" t="s">
        <v>344</v>
      </c>
      <c r="Q461" s="70" t="n">
        <v>1.5</v>
      </c>
    </row>
    <row r="462" customFormat="false" ht="12.5" hidden="false" customHeight="false" outlineLevel="0" collapsed="false">
      <c r="N462" s="69" t="s">
        <v>1374</v>
      </c>
      <c r="O462" s="69" t="s">
        <v>1375</v>
      </c>
      <c r="P462" s="69" t="s">
        <v>344</v>
      </c>
      <c r="Q462" s="70" t="n">
        <v>1.5</v>
      </c>
    </row>
    <row r="463" customFormat="false" ht="12.5" hidden="false" customHeight="false" outlineLevel="0" collapsed="false">
      <c r="N463" s="69" t="s">
        <v>1376</v>
      </c>
      <c r="O463" s="69" t="s">
        <v>1377</v>
      </c>
      <c r="P463" s="69" t="s">
        <v>275</v>
      </c>
      <c r="Q463" s="66" t="n">
        <v>1</v>
      </c>
    </row>
    <row r="464" customFormat="false" ht="12.5" hidden="false" customHeight="false" outlineLevel="0" collapsed="false">
      <c r="N464" s="69" t="s">
        <v>1378</v>
      </c>
      <c r="O464" s="69" t="s">
        <v>1379</v>
      </c>
      <c r="P464" s="69" t="s">
        <v>95</v>
      </c>
      <c r="Q464" s="66" t="n">
        <v>1</v>
      </c>
    </row>
    <row r="465" customFormat="false" ht="12.5" hidden="false" customHeight="false" outlineLevel="0" collapsed="false">
      <c r="N465" s="69" t="s">
        <v>1380</v>
      </c>
      <c r="O465" s="69" t="s">
        <v>1381</v>
      </c>
      <c r="P465" s="69" t="s">
        <v>826</v>
      </c>
      <c r="Q465" s="66" t="n">
        <v>1</v>
      </c>
    </row>
    <row r="466" customFormat="false" ht="12.5" hidden="false" customHeight="false" outlineLevel="0" collapsed="false">
      <c r="N466" s="69" t="s">
        <v>1382</v>
      </c>
      <c r="O466" s="69" t="s">
        <v>1383</v>
      </c>
      <c r="P466" s="69" t="s">
        <v>709</v>
      </c>
      <c r="Q466" s="70" t="n">
        <v>1.5</v>
      </c>
    </row>
    <row r="467" customFormat="false" ht="12.5" hidden="false" customHeight="false" outlineLevel="0" collapsed="false">
      <c r="N467" s="69" t="s">
        <v>1384</v>
      </c>
      <c r="O467" s="69" t="s">
        <v>1385</v>
      </c>
      <c r="P467" s="69" t="s">
        <v>95</v>
      </c>
      <c r="Q467" s="66" t="n">
        <v>1</v>
      </c>
    </row>
    <row r="468" customFormat="false" ht="12.5" hidden="false" customHeight="false" outlineLevel="0" collapsed="false">
      <c r="N468" s="69" t="s">
        <v>1386</v>
      </c>
      <c r="O468" s="69" t="s">
        <v>1387</v>
      </c>
      <c r="P468" s="69" t="s">
        <v>127</v>
      </c>
      <c r="Q468" s="70" t="n">
        <v>1.5</v>
      </c>
    </row>
    <row r="469" customFormat="false" ht="12.5" hidden="false" customHeight="false" outlineLevel="0" collapsed="false">
      <c r="N469" s="69" t="s">
        <v>1388</v>
      </c>
      <c r="O469" s="69" t="s">
        <v>1389</v>
      </c>
      <c r="P469" s="69" t="s">
        <v>266</v>
      </c>
      <c r="Q469" s="70" t="n">
        <v>1.5</v>
      </c>
    </row>
    <row r="470" customFormat="false" ht="12.5" hidden="false" customHeight="false" outlineLevel="0" collapsed="false">
      <c r="N470" s="69" t="s">
        <v>1390</v>
      </c>
      <c r="O470" s="69" t="s">
        <v>1391</v>
      </c>
      <c r="P470" s="69" t="s">
        <v>768</v>
      </c>
      <c r="Q470" s="70" t="n">
        <v>1.5</v>
      </c>
    </row>
    <row r="471" customFormat="false" ht="12.5" hidden="false" customHeight="false" outlineLevel="0" collapsed="false">
      <c r="N471" s="69" t="s">
        <v>1392</v>
      </c>
      <c r="O471" s="69" t="s">
        <v>1393</v>
      </c>
      <c r="P471" s="69" t="s">
        <v>95</v>
      </c>
      <c r="Q471" s="66" t="n">
        <v>1</v>
      </c>
    </row>
    <row r="472" customFormat="false" ht="12.5" hidden="false" customHeight="false" outlineLevel="0" collapsed="false">
      <c r="N472" s="69" t="s">
        <v>1394</v>
      </c>
      <c r="O472" s="69" t="s">
        <v>1395</v>
      </c>
      <c r="P472" s="69" t="s">
        <v>261</v>
      </c>
      <c r="Q472" s="66" t="n">
        <v>1</v>
      </c>
    </row>
    <row r="473" customFormat="false" ht="12.5" hidden="false" customHeight="false" outlineLevel="0" collapsed="false">
      <c r="N473" s="69" t="s">
        <v>1396</v>
      </c>
      <c r="O473" s="69" t="s">
        <v>1397</v>
      </c>
      <c r="P473" s="69" t="s">
        <v>737</v>
      </c>
      <c r="Q473" s="70" t="n">
        <v>2</v>
      </c>
    </row>
    <row r="474" customFormat="false" ht="12.5" hidden="false" customHeight="false" outlineLevel="0" collapsed="false">
      <c r="N474" s="69" t="s">
        <v>1398</v>
      </c>
      <c r="O474" s="69" t="s">
        <v>1399</v>
      </c>
      <c r="P474" s="69" t="s">
        <v>95</v>
      </c>
      <c r="Q474" s="66" t="n">
        <v>1</v>
      </c>
    </row>
    <row r="475" customFormat="false" ht="12.5" hidden="false" customHeight="false" outlineLevel="0" collapsed="false">
      <c r="N475" s="69" t="s">
        <v>1400</v>
      </c>
      <c r="O475" s="69" t="s">
        <v>1401</v>
      </c>
      <c r="P475" s="69" t="s">
        <v>95</v>
      </c>
      <c r="Q475" s="66" t="n">
        <v>1</v>
      </c>
    </row>
    <row r="476" customFormat="false" ht="12.5" hidden="false" customHeight="false" outlineLevel="0" collapsed="false">
      <c r="N476" s="69" t="s">
        <v>1402</v>
      </c>
      <c r="O476" s="69" t="s">
        <v>1403</v>
      </c>
      <c r="P476" s="69" t="s">
        <v>95</v>
      </c>
      <c r="Q476" s="66" t="n">
        <v>1</v>
      </c>
    </row>
    <row r="477" customFormat="false" ht="12.5" hidden="false" customHeight="false" outlineLevel="0" collapsed="false">
      <c r="N477" s="69" t="s">
        <v>1404</v>
      </c>
      <c r="O477" s="69" t="s">
        <v>1405</v>
      </c>
      <c r="P477" s="69" t="s">
        <v>557</v>
      </c>
      <c r="Q477" s="66" t="n">
        <v>1</v>
      </c>
    </row>
    <row r="478" customFormat="false" ht="12.5" hidden="false" customHeight="false" outlineLevel="0" collapsed="false">
      <c r="N478" s="69" t="s">
        <v>1406</v>
      </c>
      <c r="O478" s="69" t="s">
        <v>1407</v>
      </c>
      <c r="P478" s="69" t="s">
        <v>296</v>
      </c>
      <c r="Q478" s="66" t="n">
        <v>1</v>
      </c>
    </row>
    <row r="479" customFormat="false" ht="12.5" hidden="false" customHeight="false" outlineLevel="0" collapsed="false">
      <c r="N479" s="69" t="s">
        <v>1408</v>
      </c>
      <c r="O479" s="69" t="s">
        <v>1409</v>
      </c>
      <c r="P479" s="69" t="s">
        <v>529</v>
      </c>
      <c r="Q479" s="70" t="n">
        <v>1.5</v>
      </c>
    </row>
    <row r="480" customFormat="false" ht="12.5" hidden="false" customHeight="false" outlineLevel="0" collapsed="false">
      <c r="N480" s="69" t="s">
        <v>1410</v>
      </c>
      <c r="O480" s="69" t="s">
        <v>1411</v>
      </c>
      <c r="P480" s="69" t="s">
        <v>116</v>
      </c>
      <c r="Q480" s="66" t="n">
        <v>1</v>
      </c>
    </row>
    <row r="481" customFormat="false" ht="12.5" hidden="false" customHeight="false" outlineLevel="0" collapsed="false">
      <c r="N481" s="69" t="s">
        <v>1412</v>
      </c>
      <c r="O481" s="69" t="s">
        <v>1413</v>
      </c>
      <c r="P481" s="69" t="s">
        <v>95</v>
      </c>
      <c r="Q481" s="66" t="n">
        <v>1</v>
      </c>
    </row>
    <row r="482" customFormat="false" ht="12.5" hidden="false" customHeight="false" outlineLevel="0" collapsed="false">
      <c r="N482" s="69" t="s">
        <v>1414</v>
      </c>
      <c r="O482" s="69" t="s">
        <v>1415</v>
      </c>
      <c r="P482" s="69" t="s">
        <v>95</v>
      </c>
      <c r="Q482" s="66" t="n">
        <v>1</v>
      </c>
    </row>
    <row r="483" customFormat="false" ht="12.5" hidden="false" customHeight="false" outlineLevel="0" collapsed="false">
      <c r="N483" s="69" t="s">
        <v>1416</v>
      </c>
      <c r="O483" s="69" t="s">
        <v>1417</v>
      </c>
      <c r="P483" s="69" t="s">
        <v>95</v>
      </c>
      <c r="Q483" s="66" t="n">
        <v>1</v>
      </c>
    </row>
    <row r="484" customFormat="false" ht="12.5" hidden="false" customHeight="false" outlineLevel="0" collapsed="false">
      <c r="N484" s="69" t="s">
        <v>1418</v>
      </c>
      <c r="O484" s="69" t="s">
        <v>1419</v>
      </c>
      <c r="P484" s="69" t="s">
        <v>280</v>
      </c>
      <c r="Q484" s="70" t="n">
        <v>1.5</v>
      </c>
    </row>
    <row r="485" customFormat="false" ht="12.5" hidden="false" customHeight="false" outlineLevel="0" collapsed="false">
      <c r="N485" s="69" t="s">
        <v>1420</v>
      </c>
      <c r="O485" s="69" t="s">
        <v>1421</v>
      </c>
      <c r="P485" s="69" t="s">
        <v>95</v>
      </c>
      <c r="Q485" s="66" t="n">
        <v>1</v>
      </c>
    </row>
    <row r="486" customFormat="false" ht="12.5" hidden="false" customHeight="false" outlineLevel="0" collapsed="false">
      <c r="N486" s="69" t="s">
        <v>1422</v>
      </c>
      <c r="O486" s="69" t="s">
        <v>1423</v>
      </c>
      <c r="P486" s="69" t="s">
        <v>95</v>
      </c>
      <c r="Q486" s="66" t="n">
        <v>1</v>
      </c>
    </row>
    <row r="487" customFormat="false" ht="12.5" hidden="false" customHeight="false" outlineLevel="0" collapsed="false">
      <c r="N487" s="69" t="s">
        <v>1424</v>
      </c>
      <c r="O487" s="69" t="s">
        <v>1425</v>
      </c>
      <c r="P487" s="69" t="s">
        <v>116</v>
      </c>
      <c r="Q487" s="66" t="n">
        <v>1</v>
      </c>
    </row>
    <row r="488" customFormat="false" ht="12.5" hidden="false" customHeight="false" outlineLevel="0" collapsed="false">
      <c r="N488" s="69" t="s">
        <v>1426</v>
      </c>
      <c r="O488" s="69" t="s">
        <v>1427</v>
      </c>
      <c r="P488" s="69" t="s">
        <v>442</v>
      </c>
      <c r="Q488" s="66" t="n">
        <v>1</v>
      </c>
    </row>
    <row r="489" customFormat="false" ht="12.5" hidden="false" customHeight="false" outlineLevel="0" collapsed="false">
      <c r="N489" s="69" t="s">
        <v>1428</v>
      </c>
      <c r="O489" s="69" t="s">
        <v>1429</v>
      </c>
      <c r="P489" s="69" t="s">
        <v>529</v>
      </c>
      <c r="Q489" s="70" t="n">
        <v>1.5</v>
      </c>
    </row>
    <row r="490" customFormat="false" ht="12.5" hidden="false" customHeight="false" outlineLevel="0" collapsed="false">
      <c r="N490" s="69" t="s">
        <v>1430</v>
      </c>
      <c r="O490" s="69" t="s">
        <v>1431</v>
      </c>
      <c r="P490" s="69" t="s">
        <v>95</v>
      </c>
      <c r="Q490" s="66" t="n">
        <v>1</v>
      </c>
    </row>
    <row r="491" customFormat="false" ht="12.5" hidden="false" customHeight="false" outlineLevel="0" collapsed="false">
      <c r="N491" s="69" t="s">
        <v>1432</v>
      </c>
      <c r="O491" s="69" t="s">
        <v>1433</v>
      </c>
      <c r="P491" s="69" t="s">
        <v>95</v>
      </c>
      <c r="Q491" s="66" t="n">
        <v>1</v>
      </c>
    </row>
    <row r="492" customFormat="false" ht="12.5" hidden="false" customHeight="false" outlineLevel="0" collapsed="false">
      <c r="N492" s="69" t="s">
        <v>1434</v>
      </c>
      <c r="O492" s="69" t="s">
        <v>1435</v>
      </c>
      <c r="P492" s="69" t="s">
        <v>95</v>
      </c>
      <c r="Q492" s="66" t="n">
        <v>1</v>
      </c>
    </row>
    <row r="493" customFormat="false" ht="12.5" hidden="false" customHeight="false" outlineLevel="0" collapsed="false">
      <c r="N493" s="69" t="s">
        <v>1436</v>
      </c>
      <c r="O493" s="69" t="s">
        <v>1437</v>
      </c>
      <c r="P493" s="69" t="s">
        <v>334</v>
      </c>
      <c r="Q493" s="66" t="n">
        <v>1</v>
      </c>
    </row>
    <row r="494" customFormat="false" ht="12.5" hidden="false" customHeight="false" outlineLevel="0" collapsed="false">
      <c r="N494" s="69" t="s">
        <v>1438</v>
      </c>
      <c r="O494" s="69" t="s">
        <v>1439</v>
      </c>
      <c r="P494" s="69" t="s">
        <v>184</v>
      </c>
      <c r="Q494" s="66" t="n">
        <v>1</v>
      </c>
    </row>
    <row r="495" customFormat="false" ht="12.5" hidden="false" customHeight="false" outlineLevel="0" collapsed="false">
      <c r="N495" s="69" t="s">
        <v>1440</v>
      </c>
      <c r="O495" s="69" t="s">
        <v>1441</v>
      </c>
      <c r="P495" s="69" t="s">
        <v>184</v>
      </c>
      <c r="Q495" s="66" t="n">
        <v>1</v>
      </c>
    </row>
    <row r="496" customFormat="false" ht="12.5" hidden="false" customHeight="false" outlineLevel="0" collapsed="false">
      <c r="N496" s="69" t="s">
        <v>1442</v>
      </c>
      <c r="O496" s="69" t="s">
        <v>1443</v>
      </c>
      <c r="P496" s="69" t="s">
        <v>442</v>
      </c>
      <c r="Q496" s="66" t="n">
        <v>1</v>
      </c>
    </row>
    <row r="497" customFormat="false" ht="12.5" hidden="false" customHeight="false" outlineLevel="0" collapsed="false">
      <c r="N497" s="69" t="s">
        <v>1444</v>
      </c>
      <c r="O497" s="69" t="s">
        <v>1445</v>
      </c>
      <c r="P497" s="69" t="s">
        <v>411</v>
      </c>
      <c r="Q497" s="66" t="n">
        <v>1</v>
      </c>
    </row>
    <row r="498" customFormat="false" ht="12.5" hidden="false" customHeight="false" outlineLevel="0" collapsed="false">
      <c r="N498" s="69" t="s">
        <v>52</v>
      </c>
      <c r="O498" s="69" t="s">
        <v>1446</v>
      </c>
      <c r="P498" s="69" t="s">
        <v>172</v>
      </c>
      <c r="Q498" s="66" t="n">
        <v>1</v>
      </c>
    </row>
    <row r="499" customFormat="false" ht="12.5" hidden="false" customHeight="false" outlineLevel="0" collapsed="false">
      <c r="N499" s="69" t="s">
        <v>1447</v>
      </c>
      <c r="O499" s="69" t="s">
        <v>1448</v>
      </c>
      <c r="P499" s="69" t="s">
        <v>95</v>
      </c>
      <c r="Q499" s="66" t="n">
        <v>1</v>
      </c>
    </row>
    <row r="500" customFormat="false" ht="12.5" hidden="false" customHeight="false" outlineLevel="0" collapsed="false">
      <c r="N500" s="69" t="s">
        <v>1449</v>
      </c>
      <c r="O500" s="69" t="s">
        <v>1450</v>
      </c>
      <c r="P500" s="69" t="s">
        <v>344</v>
      </c>
      <c r="Q500" s="70" t="n">
        <v>1.5</v>
      </c>
    </row>
    <row r="501" customFormat="false" ht="12.5" hidden="false" customHeight="false" outlineLevel="0" collapsed="false">
      <c r="N501" s="69" t="s">
        <v>1451</v>
      </c>
      <c r="O501" s="69" t="s">
        <v>1452</v>
      </c>
      <c r="P501" s="69" t="s">
        <v>551</v>
      </c>
      <c r="Q501" s="70" t="n">
        <v>2</v>
      </c>
    </row>
    <row r="502" customFormat="false" ht="12.5" hidden="false" customHeight="false" outlineLevel="0" collapsed="false">
      <c r="N502" s="69" t="s">
        <v>1453</v>
      </c>
      <c r="O502" s="69" t="s">
        <v>1454</v>
      </c>
      <c r="P502" s="69" t="s">
        <v>95</v>
      </c>
      <c r="Q502" s="66" t="n">
        <v>1</v>
      </c>
    </row>
    <row r="503" customFormat="false" ht="12.5" hidden="false" customHeight="false" outlineLevel="0" collapsed="false">
      <c r="N503" s="69" t="s">
        <v>1455</v>
      </c>
      <c r="O503" s="69" t="s">
        <v>1456</v>
      </c>
      <c r="P503" s="69" t="s">
        <v>344</v>
      </c>
      <c r="Q503" s="70" t="n">
        <v>1.5</v>
      </c>
    </row>
    <row r="504" customFormat="false" ht="12.5" hidden="false" customHeight="false" outlineLevel="0" collapsed="false">
      <c r="N504" s="69" t="s">
        <v>1457</v>
      </c>
      <c r="O504" s="69" t="s">
        <v>1458</v>
      </c>
      <c r="P504" s="69" t="s">
        <v>927</v>
      </c>
      <c r="Q504" s="70" t="n">
        <v>2</v>
      </c>
    </row>
    <row r="505" customFormat="false" ht="12.5" hidden="false" customHeight="false" outlineLevel="0" collapsed="false">
      <c r="N505" s="69" t="s">
        <v>1459</v>
      </c>
      <c r="O505" s="69" t="s">
        <v>1460</v>
      </c>
      <c r="P505" s="69" t="s">
        <v>489</v>
      </c>
      <c r="Q505" s="70" t="n">
        <v>1.5</v>
      </c>
    </row>
    <row r="506" customFormat="false" ht="12.5" hidden="false" customHeight="false" outlineLevel="0" collapsed="false">
      <c r="N506" s="69" t="s">
        <v>1461</v>
      </c>
      <c r="O506" s="69" t="s">
        <v>1462</v>
      </c>
      <c r="P506" s="69" t="s">
        <v>551</v>
      </c>
      <c r="Q506" s="70" t="n">
        <v>2</v>
      </c>
    </row>
    <row r="507" customFormat="false" ht="12.5" hidden="false" customHeight="false" outlineLevel="0" collapsed="false">
      <c r="N507" s="69" t="s">
        <v>1463</v>
      </c>
      <c r="O507" s="69" t="s">
        <v>1464</v>
      </c>
      <c r="P507" s="69" t="s">
        <v>95</v>
      </c>
      <c r="Q507" s="66" t="n">
        <v>1</v>
      </c>
    </row>
    <row r="508" customFormat="false" ht="12.5" hidden="false" customHeight="false" outlineLevel="0" collapsed="false">
      <c r="N508" s="69" t="s">
        <v>1465</v>
      </c>
      <c r="O508" s="69" t="s">
        <v>1466</v>
      </c>
      <c r="P508" s="69" t="s">
        <v>765</v>
      </c>
      <c r="Q508" s="66" t="n">
        <v>1</v>
      </c>
    </row>
    <row r="509" customFormat="false" ht="12.5" hidden="false" customHeight="false" outlineLevel="0" collapsed="false">
      <c r="N509" s="69" t="s">
        <v>1467</v>
      </c>
      <c r="O509" s="69" t="s">
        <v>1468</v>
      </c>
      <c r="P509" s="69" t="s">
        <v>194</v>
      </c>
      <c r="Q509" s="66" t="n">
        <v>1</v>
      </c>
    </row>
    <row r="510" customFormat="false" ht="12.5" hidden="false" customHeight="false" outlineLevel="0" collapsed="false">
      <c r="N510" s="69" t="s">
        <v>1469</v>
      </c>
      <c r="O510" s="69" t="s">
        <v>1470</v>
      </c>
      <c r="P510" s="69" t="s">
        <v>194</v>
      </c>
      <c r="Q510" s="66" t="n">
        <v>1</v>
      </c>
    </row>
    <row r="511" customFormat="false" ht="12.5" hidden="false" customHeight="false" outlineLevel="0" collapsed="false">
      <c r="N511" s="69" t="s">
        <v>1471</v>
      </c>
      <c r="O511" s="69" t="s">
        <v>1472</v>
      </c>
      <c r="P511" s="69" t="s">
        <v>681</v>
      </c>
      <c r="Q511" s="70" t="n">
        <v>1.5</v>
      </c>
    </row>
    <row r="512" customFormat="false" ht="12.5" hidden="false" customHeight="false" outlineLevel="0" collapsed="false">
      <c r="N512" s="69" t="s">
        <v>1473</v>
      </c>
      <c r="O512" s="69" t="s">
        <v>1474</v>
      </c>
      <c r="P512" s="69" t="s">
        <v>551</v>
      </c>
      <c r="Q512" s="70" t="n">
        <v>2</v>
      </c>
    </row>
    <row r="513" customFormat="false" ht="12.5" hidden="false" customHeight="false" outlineLevel="0" collapsed="false">
      <c r="N513" s="69" t="s">
        <v>1475</v>
      </c>
      <c r="O513" s="69" t="s">
        <v>1476</v>
      </c>
      <c r="P513" s="69" t="s">
        <v>107</v>
      </c>
      <c r="Q513" s="70" t="n">
        <v>1.5</v>
      </c>
    </row>
    <row r="514" customFormat="false" ht="12.5" hidden="false" customHeight="false" outlineLevel="0" collapsed="false">
      <c r="N514" s="69" t="s">
        <v>1477</v>
      </c>
      <c r="O514" s="69" t="s">
        <v>1478</v>
      </c>
      <c r="P514" s="69" t="s">
        <v>127</v>
      </c>
      <c r="Q514" s="70" t="n">
        <v>1.5</v>
      </c>
    </row>
    <row r="515" customFormat="false" ht="12.5" hidden="false" customHeight="false" outlineLevel="0" collapsed="false">
      <c r="N515" s="69" t="s">
        <v>1479</v>
      </c>
      <c r="O515" s="69" t="s">
        <v>1480</v>
      </c>
      <c r="P515" s="69" t="s">
        <v>95</v>
      </c>
      <c r="Q515" s="66" t="n">
        <v>1</v>
      </c>
    </row>
    <row r="516" customFormat="false" ht="12.5" hidden="false" customHeight="false" outlineLevel="0" collapsed="false">
      <c r="N516" s="69" t="s">
        <v>1481</v>
      </c>
      <c r="O516" s="69" t="s">
        <v>1482</v>
      </c>
      <c r="P516" s="69" t="s">
        <v>614</v>
      </c>
      <c r="Q516" s="70" t="n">
        <v>2</v>
      </c>
    </row>
    <row r="517" customFormat="false" ht="12.5" hidden="false" customHeight="false" outlineLevel="0" collapsed="false">
      <c r="N517" s="69" t="s">
        <v>1483</v>
      </c>
      <c r="O517" s="69" t="s">
        <v>1484</v>
      </c>
      <c r="P517" s="69" t="s">
        <v>95</v>
      </c>
      <c r="Q517" s="66" t="n">
        <v>1</v>
      </c>
    </row>
    <row r="518" customFormat="false" ht="12.5" hidden="false" customHeight="false" outlineLevel="0" collapsed="false">
      <c r="N518" s="69" t="s">
        <v>1485</v>
      </c>
      <c r="O518" s="69" t="s">
        <v>1486</v>
      </c>
      <c r="P518" s="69" t="s">
        <v>447</v>
      </c>
      <c r="Q518" s="66" t="n">
        <v>1</v>
      </c>
    </row>
    <row r="519" customFormat="false" ht="12.5" hidden="false" customHeight="false" outlineLevel="0" collapsed="false">
      <c r="N519" s="69" t="s">
        <v>1487</v>
      </c>
      <c r="O519" s="69" t="s">
        <v>1488</v>
      </c>
      <c r="P519" s="69" t="s">
        <v>411</v>
      </c>
      <c r="Q519" s="66" t="n">
        <v>1</v>
      </c>
    </row>
    <row r="520" customFormat="false" ht="12.5" hidden="false" customHeight="false" outlineLevel="0" collapsed="false">
      <c r="N520" s="69" t="s">
        <v>1489</v>
      </c>
      <c r="O520" s="69" t="s">
        <v>1490</v>
      </c>
      <c r="P520" s="69" t="s">
        <v>563</v>
      </c>
      <c r="Q520" s="66" t="n">
        <v>1</v>
      </c>
    </row>
    <row r="521" customFormat="false" ht="12.5" hidden="false" customHeight="false" outlineLevel="0" collapsed="false">
      <c r="N521" s="69" t="s">
        <v>1491</v>
      </c>
      <c r="O521" s="69" t="s">
        <v>1492</v>
      </c>
      <c r="P521" s="69" t="s">
        <v>344</v>
      </c>
      <c r="Q521" s="70" t="n">
        <v>1.5</v>
      </c>
    </row>
    <row r="522" customFormat="false" ht="12.5" hidden="false" customHeight="false" outlineLevel="0" collapsed="false">
      <c r="N522" s="69" t="s">
        <v>1493</v>
      </c>
      <c r="O522" s="69" t="s">
        <v>1494</v>
      </c>
      <c r="P522" s="69" t="s">
        <v>95</v>
      </c>
      <c r="Q522" s="66" t="n">
        <v>1</v>
      </c>
    </row>
    <row r="523" customFormat="false" ht="12.5" hidden="false" customHeight="false" outlineLevel="0" collapsed="false">
      <c r="N523" s="69" t="s">
        <v>1495</v>
      </c>
      <c r="O523" s="69" t="s">
        <v>1496</v>
      </c>
      <c r="P523" s="69" t="s">
        <v>334</v>
      </c>
      <c r="Q523" s="66" t="n">
        <v>1</v>
      </c>
    </row>
    <row r="524" customFormat="false" ht="12.5" hidden="false" customHeight="false" outlineLevel="0" collapsed="false">
      <c r="N524" s="69" t="s">
        <v>1497</v>
      </c>
      <c r="O524" s="69" t="s">
        <v>1498</v>
      </c>
      <c r="P524" s="69" t="s">
        <v>95</v>
      </c>
      <c r="Q524" s="66" t="n">
        <v>1</v>
      </c>
    </row>
    <row r="525" customFormat="false" ht="12.5" hidden="false" customHeight="false" outlineLevel="0" collapsed="false">
      <c r="N525" s="69" t="s">
        <v>1499</v>
      </c>
      <c r="O525" s="69" t="s">
        <v>1500</v>
      </c>
      <c r="P525" s="69" t="s">
        <v>871</v>
      </c>
      <c r="Q525" s="66" t="n">
        <v>1</v>
      </c>
    </row>
    <row r="526" customFormat="false" ht="12.5" hidden="false" customHeight="false" outlineLevel="0" collapsed="false">
      <c r="N526" s="69" t="s">
        <v>1501</v>
      </c>
      <c r="O526" s="69" t="s">
        <v>1502</v>
      </c>
      <c r="P526" s="69" t="s">
        <v>334</v>
      </c>
      <c r="Q526" s="66" t="n">
        <v>1</v>
      </c>
    </row>
    <row r="527" customFormat="false" ht="12.5" hidden="false" customHeight="false" outlineLevel="0" collapsed="false">
      <c r="N527" s="69" t="s">
        <v>1503</v>
      </c>
      <c r="O527" s="69" t="s">
        <v>1504</v>
      </c>
      <c r="P527" s="69" t="s">
        <v>95</v>
      </c>
      <c r="Q527" s="66" t="n">
        <v>1</v>
      </c>
    </row>
    <row r="528" customFormat="false" ht="12.5" hidden="false" customHeight="false" outlineLevel="0" collapsed="false">
      <c r="N528" s="69" t="s">
        <v>1505</v>
      </c>
      <c r="O528" s="69" t="s">
        <v>1506</v>
      </c>
      <c r="P528" s="69" t="s">
        <v>348</v>
      </c>
      <c r="Q528" s="66" t="n">
        <v>1</v>
      </c>
    </row>
    <row r="529" customFormat="false" ht="12.5" hidden="false" customHeight="false" outlineLevel="0" collapsed="false">
      <c r="N529" s="69" t="s">
        <v>1507</v>
      </c>
      <c r="O529" s="69" t="s">
        <v>1508</v>
      </c>
      <c r="P529" s="69" t="s">
        <v>270</v>
      </c>
      <c r="Q529" s="70" t="n">
        <v>2</v>
      </c>
    </row>
    <row r="530" customFormat="false" ht="12.5" hidden="false" customHeight="false" outlineLevel="0" collapsed="false">
      <c r="N530" s="69" t="s">
        <v>1509</v>
      </c>
      <c r="O530" s="69" t="s">
        <v>1510</v>
      </c>
      <c r="P530" s="69" t="s">
        <v>213</v>
      </c>
      <c r="Q530" s="70" t="n">
        <v>1.5</v>
      </c>
    </row>
    <row r="531" customFormat="false" ht="12.5" hidden="false" customHeight="false" outlineLevel="0" collapsed="false">
      <c r="N531" s="69" t="s">
        <v>1511</v>
      </c>
      <c r="O531" s="69" t="s">
        <v>1512</v>
      </c>
      <c r="P531" s="69" t="s">
        <v>348</v>
      </c>
      <c r="Q531" s="66" t="n">
        <v>1</v>
      </c>
    </row>
    <row r="532" customFormat="false" ht="12.5" hidden="false" customHeight="false" outlineLevel="0" collapsed="false">
      <c r="N532" s="69" t="s">
        <v>1513</v>
      </c>
      <c r="O532" s="69" t="s">
        <v>1514</v>
      </c>
      <c r="P532" s="69" t="s">
        <v>344</v>
      </c>
      <c r="Q532" s="70" t="n">
        <v>1.5</v>
      </c>
    </row>
    <row r="533" customFormat="false" ht="12.5" hidden="false" customHeight="false" outlineLevel="0" collapsed="false">
      <c r="N533" s="69" t="s">
        <v>1515</v>
      </c>
      <c r="O533" s="69" t="s">
        <v>1516</v>
      </c>
      <c r="P533" s="69" t="s">
        <v>95</v>
      </c>
      <c r="Q533" s="66" t="n">
        <v>1</v>
      </c>
    </row>
    <row r="534" customFormat="false" ht="12.5" hidden="false" customHeight="false" outlineLevel="0" collapsed="false">
      <c r="N534" s="69" t="s">
        <v>1517</v>
      </c>
      <c r="O534" s="69" t="s">
        <v>1518</v>
      </c>
      <c r="P534" s="69" t="s">
        <v>896</v>
      </c>
      <c r="Q534" s="70" t="n">
        <v>1.5</v>
      </c>
    </row>
    <row r="535" customFormat="false" ht="12.5" hidden="false" customHeight="false" outlineLevel="0" collapsed="false">
      <c r="N535" s="69" t="s">
        <v>1519</v>
      </c>
      <c r="O535" s="69" t="s">
        <v>1520</v>
      </c>
      <c r="P535" s="69" t="s">
        <v>95</v>
      </c>
      <c r="Q535" s="66" t="n">
        <v>1</v>
      </c>
    </row>
    <row r="536" customFormat="false" ht="12.5" hidden="false" customHeight="false" outlineLevel="0" collapsed="false">
      <c r="N536" s="69" t="s">
        <v>1521</v>
      </c>
      <c r="O536" s="69" t="s">
        <v>1522</v>
      </c>
      <c r="P536" s="69" t="s">
        <v>442</v>
      </c>
      <c r="Q536" s="66" t="n">
        <v>1</v>
      </c>
    </row>
    <row r="537" customFormat="false" ht="12.5" hidden="false" customHeight="false" outlineLevel="0" collapsed="false">
      <c r="N537" s="69" t="s">
        <v>1523</v>
      </c>
      <c r="O537" s="69" t="s">
        <v>1524</v>
      </c>
      <c r="P537" s="69" t="s">
        <v>344</v>
      </c>
      <c r="Q537" s="70" t="n">
        <v>1.5</v>
      </c>
    </row>
    <row r="538" customFormat="false" ht="12.5" hidden="false" customHeight="false" outlineLevel="0" collapsed="false">
      <c r="N538" s="69" t="s">
        <v>1525</v>
      </c>
      <c r="O538" s="69" t="s">
        <v>1526</v>
      </c>
      <c r="P538" s="69" t="s">
        <v>95</v>
      </c>
      <c r="Q538" s="66" t="n">
        <v>1</v>
      </c>
    </row>
    <row r="539" customFormat="false" ht="12.5" hidden="false" customHeight="false" outlineLevel="0" collapsed="false">
      <c r="N539" s="69" t="s">
        <v>1527</v>
      </c>
      <c r="O539" s="69" t="s">
        <v>1528</v>
      </c>
      <c r="P539" s="69" t="s">
        <v>148</v>
      </c>
      <c r="Q539" s="70" t="n">
        <v>1.5</v>
      </c>
    </row>
    <row r="540" customFormat="false" ht="12.5" hidden="false" customHeight="false" outlineLevel="0" collapsed="false">
      <c r="N540" s="69" t="s">
        <v>1529</v>
      </c>
      <c r="O540" s="69" t="s">
        <v>1530</v>
      </c>
      <c r="P540" s="69" t="s">
        <v>184</v>
      </c>
      <c r="Q540" s="66" t="n">
        <v>1</v>
      </c>
    </row>
    <row r="541" customFormat="false" ht="12.5" hidden="false" customHeight="false" outlineLevel="0" collapsed="false">
      <c r="N541" s="69" t="s">
        <v>1531</v>
      </c>
      <c r="O541" s="69" t="s">
        <v>1532</v>
      </c>
      <c r="P541" s="69" t="s">
        <v>426</v>
      </c>
      <c r="Q541" s="70" t="n">
        <v>1.5</v>
      </c>
    </row>
    <row r="542" customFormat="false" ht="12.5" hidden="false" customHeight="false" outlineLevel="0" collapsed="false">
      <c r="N542" s="69" t="s">
        <v>1533</v>
      </c>
      <c r="O542" s="69" t="s">
        <v>1534</v>
      </c>
      <c r="P542" s="69" t="s">
        <v>529</v>
      </c>
      <c r="Q542" s="70" t="n">
        <v>1.5</v>
      </c>
    </row>
    <row r="543" customFormat="false" ht="12.5" hidden="false" customHeight="false" outlineLevel="0" collapsed="false">
      <c r="N543" s="69" t="s">
        <v>1535</v>
      </c>
      <c r="O543" s="69" t="s">
        <v>1536</v>
      </c>
      <c r="P543" s="69" t="s">
        <v>344</v>
      </c>
      <c r="Q543" s="70" t="n">
        <v>1.5</v>
      </c>
    </row>
    <row r="544" customFormat="false" ht="12.5" hidden="false" customHeight="false" outlineLevel="0" collapsed="false">
      <c r="N544" s="69" t="s">
        <v>1537</v>
      </c>
      <c r="O544" s="69" t="s">
        <v>1538</v>
      </c>
      <c r="P544" s="69" t="s">
        <v>296</v>
      </c>
      <c r="Q544" s="66" t="n">
        <v>1</v>
      </c>
    </row>
    <row r="545" customFormat="false" ht="12.5" hidden="false" customHeight="false" outlineLevel="0" collapsed="false">
      <c r="N545" s="69" t="s">
        <v>1539</v>
      </c>
      <c r="O545" s="69" t="s">
        <v>1540</v>
      </c>
      <c r="P545" s="69" t="s">
        <v>95</v>
      </c>
      <c r="Q545" s="66" t="n">
        <v>1</v>
      </c>
    </row>
    <row r="546" customFormat="false" ht="12.5" hidden="false" customHeight="false" outlineLevel="0" collapsed="false">
      <c r="N546" s="69" t="s">
        <v>1541</v>
      </c>
      <c r="O546" s="69" t="s">
        <v>1542</v>
      </c>
      <c r="P546" s="69" t="s">
        <v>348</v>
      </c>
      <c r="Q546" s="66" t="n">
        <v>1</v>
      </c>
    </row>
    <row r="547" customFormat="false" ht="12.5" hidden="false" customHeight="false" outlineLevel="0" collapsed="false">
      <c r="N547" s="69" t="s">
        <v>1543</v>
      </c>
      <c r="O547" s="69" t="s">
        <v>1544</v>
      </c>
      <c r="P547" s="69" t="s">
        <v>563</v>
      </c>
      <c r="Q547" s="66" t="n">
        <v>1</v>
      </c>
    </row>
    <row r="548" customFormat="false" ht="12.5" hidden="false" customHeight="false" outlineLevel="0" collapsed="false">
      <c r="N548" s="69" t="s">
        <v>1545</v>
      </c>
      <c r="O548" s="69" t="s">
        <v>1546</v>
      </c>
      <c r="P548" s="69" t="s">
        <v>199</v>
      </c>
      <c r="Q548" s="66" t="n">
        <v>1</v>
      </c>
    </row>
    <row r="549" customFormat="false" ht="12.5" hidden="false" customHeight="false" outlineLevel="0" collapsed="false">
      <c r="N549" s="69" t="s">
        <v>1547</v>
      </c>
      <c r="O549" s="69" t="s">
        <v>1548</v>
      </c>
      <c r="P549" s="69" t="s">
        <v>184</v>
      </c>
      <c r="Q549" s="66" t="n">
        <v>1</v>
      </c>
    </row>
    <row r="550" customFormat="false" ht="12.5" hidden="false" customHeight="false" outlineLevel="0" collapsed="false">
      <c r="N550" s="69" t="s">
        <v>1549</v>
      </c>
      <c r="O550" s="69" t="s">
        <v>1550</v>
      </c>
      <c r="P550" s="69" t="s">
        <v>620</v>
      </c>
      <c r="Q550" s="70" t="n">
        <v>1</v>
      </c>
    </row>
    <row r="551" customFormat="false" ht="12.5" hidden="false" customHeight="false" outlineLevel="0" collapsed="false">
      <c r="N551" s="69" t="s">
        <v>1551</v>
      </c>
      <c r="O551" s="69" t="s">
        <v>1552</v>
      </c>
      <c r="P551" s="69" t="s">
        <v>95</v>
      </c>
      <c r="Q551" s="66" t="n">
        <v>1</v>
      </c>
    </row>
    <row r="552" customFormat="false" ht="12.5" hidden="false" customHeight="false" outlineLevel="0" collapsed="false">
      <c r="N552" s="69" t="s">
        <v>1553</v>
      </c>
      <c r="O552" s="69" t="s">
        <v>1554</v>
      </c>
      <c r="P552" s="69" t="s">
        <v>399</v>
      </c>
      <c r="Q552" s="70" t="n">
        <v>1.5</v>
      </c>
    </row>
    <row r="553" customFormat="false" ht="12.5" hidden="false" customHeight="false" outlineLevel="0" collapsed="false">
      <c r="N553" s="69" t="s">
        <v>1555</v>
      </c>
      <c r="O553" s="69" t="s">
        <v>1556</v>
      </c>
      <c r="P553" s="69" t="s">
        <v>348</v>
      </c>
      <c r="Q553" s="66" t="n">
        <v>1</v>
      </c>
    </row>
    <row r="554" customFormat="false" ht="12.5" hidden="false" customHeight="false" outlineLevel="0" collapsed="false">
      <c r="N554" s="69" t="s">
        <v>1557</v>
      </c>
      <c r="O554" s="69" t="s">
        <v>1558</v>
      </c>
      <c r="P554" s="69" t="s">
        <v>762</v>
      </c>
      <c r="Q554" s="66" t="n">
        <v>1</v>
      </c>
    </row>
    <row r="555" customFormat="false" ht="12.5" hidden="false" customHeight="false" outlineLevel="0" collapsed="false">
      <c r="N555" s="69" t="s">
        <v>1559</v>
      </c>
      <c r="O555" s="69" t="s">
        <v>1560</v>
      </c>
      <c r="P555" s="69" t="s">
        <v>203</v>
      </c>
      <c r="Q555" s="66" t="n">
        <v>1</v>
      </c>
    </row>
    <row r="556" customFormat="false" ht="12.5" hidden="false" customHeight="false" outlineLevel="0" collapsed="false">
      <c r="N556" s="69" t="s">
        <v>1561</v>
      </c>
      <c r="O556" s="69" t="s">
        <v>1562</v>
      </c>
      <c r="P556" s="69" t="s">
        <v>762</v>
      </c>
      <c r="Q556" s="66" t="n">
        <v>1</v>
      </c>
    </row>
    <row r="557" customFormat="false" ht="12.5" hidden="false" customHeight="false" outlineLevel="0" collapsed="false">
      <c r="N557" s="69" t="s">
        <v>1563</v>
      </c>
      <c r="O557" s="69" t="s">
        <v>1564</v>
      </c>
      <c r="P557" s="69" t="s">
        <v>344</v>
      </c>
      <c r="Q557" s="70" t="n">
        <v>1.5</v>
      </c>
    </row>
    <row r="558" customFormat="false" ht="12.5" hidden="false" customHeight="false" outlineLevel="0" collapsed="false">
      <c r="N558" s="69" t="s">
        <v>1565</v>
      </c>
      <c r="O558" s="69" t="s">
        <v>1566</v>
      </c>
      <c r="P558" s="69" t="s">
        <v>95</v>
      </c>
      <c r="Q558" s="66" t="n">
        <v>1</v>
      </c>
    </row>
    <row r="559" customFormat="false" ht="12.5" hidden="false" customHeight="false" outlineLevel="0" collapsed="false">
      <c r="N559" s="69" t="s">
        <v>1567</v>
      </c>
      <c r="O559" s="69" t="s">
        <v>1568</v>
      </c>
      <c r="P559" s="69" t="s">
        <v>762</v>
      </c>
      <c r="Q559" s="66" t="n">
        <v>1</v>
      </c>
    </row>
    <row r="560" customFormat="false" ht="12.5" hidden="false" customHeight="false" outlineLevel="0" collapsed="false">
      <c r="N560" s="69" t="s">
        <v>1569</v>
      </c>
      <c r="O560" s="69" t="s">
        <v>1570</v>
      </c>
      <c r="P560" s="69" t="s">
        <v>344</v>
      </c>
      <c r="Q560" s="70" t="n">
        <v>1.5</v>
      </c>
    </row>
    <row r="561" customFormat="false" ht="12.5" hidden="false" customHeight="false" outlineLevel="0" collapsed="false">
      <c r="N561" s="69" t="s">
        <v>1571</v>
      </c>
      <c r="O561" s="69" t="s">
        <v>1572</v>
      </c>
      <c r="P561" s="69" t="s">
        <v>344</v>
      </c>
      <c r="Q561" s="70" t="n">
        <v>1.5</v>
      </c>
    </row>
    <row r="562" customFormat="false" ht="12.5" hidden="false" customHeight="false" outlineLevel="0" collapsed="false">
      <c r="N562" s="69" t="s">
        <v>1573</v>
      </c>
      <c r="O562" s="69" t="s">
        <v>1574</v>
      </c>
      <c r="P562" s="69" t="s">
        <v>344</v>
      </c>
      <c r="Q562" s="70" t="n">
        <v>1.5</v>
      </c>
    </row>
    <row r="563" customFormat="false" ht="12.5" hidden="false" customHeight="false" outlineLevel="0" collapsed="false">
      <c r="N563" s="69" t="s">
        <v>1575</v>
      </c>
      <c r="O563" s="69" t="s">
        <v>1576</v>
      </c>
      <c r="P563" s="69" t="s">
        <v>317</v>
      </c>
      <c r="Q563" s="66" t="n">
        <v>1</v>
      </c>
    </row>
    <row r="564" customFormat="false" ht="12.5" hidden="false" customHeight="false" outlineLevel="0" collapsed="false">
      <c r="N564" s="69" t="s">
        <v>1577</v>
      </c>
      <c r="O564" s="69" t="s">
        <v>1578</v>
      </c>
      <c r="P564" s="69" t="s">
        <v>317</v>
      </c>
      <c r="Q564" s="66" t="n">
        <v>1</v>
      </c>
    </row>
    <row r="565" customFormat="false" ht="12.5" hidden="false" customHeight="false" outlineLevel="0" collapsed="false">
      <c r="N565" s="69" t="s">
        <v>1579</v>
      </c>
      <c r="O565" s="69" t="s">
        <v>1580</v>
      </c>
      <c r="P565" s="69" t="s">
        <v>317</v>
      </c>
      <c r="Q565" s="66" t="n">
        <v>1</v>
      </c>
    </row>
    <row r="566" customFormat="false" ht="12.5" hidden="false" customHeight="false" outlineLevel="0" collapsed="false">
      <c r="N566" s="69" t="s">
        <v>1581</v>
      </c>
      <c r="O566" s="69" t="s">
        <v>1582</v>
      </c>
      <c r="P566" s="69" t="s">
        <v>317</v>
      </c>
      <c r="Q566" s="66" t="n">
        <v>1</v>
      </c>
    </row>
    <row r="567" customFormat="false" ht="12.5" hidden="false" customHeight="false" outlineLevel="0" collapsed="false">
      <c r="N567" s="69" t="s">
        <v>1583</v>
      </c>
      <c r="O567" s="69" t="s">
        <v>1584</v>
      </c>
      <c r="P567" s="69" t="s">
        <v>317</v>
      </c>
      <c r="Q567" s="66" t="n">
        <v>1</v>
      </c>
    </row>
    <row r="568" customFormat="false" ht="12.5" hidden="false" customHeight="false" outlineLevel="0" collapsed="false">
      <c r="N568" s="69" t="s">
        <v>1585</v>
      </c>
      <c r="O568" s="69" t="s">
        <v>1586</v>
      </c>
      <c r="P568" s="69" t="s">
        <v>317</v>
      </c>
      <c r="Q568" s="66" t="n">
        <v>1</v>
      </c>
    </row>
    <row r="569" customFormat="false" ht="12.5" hidden="false" customHeight="false" outlineLevel="0" collapsed="false">
      <c r="N569" s="69" t="s">
        <v>1587</v>
      </c>
      <c r="O569" s="69" t="s">
        <v>1588</v>
      </c>
      <c r="P569" s="69" t="s">
        <v>317</v>
      </c>
      <c r="Q569" s="66" t="n">
        <v>1</v>
      </c>
    </row>
    <row r="570" customFormat="false" ht="12.5" hidden="false" customHeight="false" outlineLevel="0" collapsed="false">
      <c r="N570" s="69" t="s">
        <v>1589</v>
      </c>
      <c r="O570" s="69" t="s">
        <v>1590</v>
      </c>
      <c r="P570" s="69" t="s">
        <v>317</v>
      </c>
      <c r="Q570" s="66" t="n">
        <v>1</v>
      </c>
    </row>
    <row r="571" customFormat="false" ht="12.5" hidden="false" customHeight="false" outlineLevel="0" collapsed="false">
      <c r="N571" s="69" t="s">
        <v>1591</v>
      </c>
      <c r="O571" s="69" t="s">
        <v>1592</v>
      </c>
      <c r="P571" s="69" t="s">
        <v>317</v>
      </c>
      <c r="Q571" s="66" t="n">
        <v>1</v>
      </c>
    </row>
    <row r="572" customFormat="false" ht="12.5" hidden="false" customHeight="false" outlineLevel="0" collapsed="false">
      <c r="N572" s="69" t="s">
        <v>1593</v>
      </c>
      <c r="O572" s="69" t="s">
        <v>1594</v>
      </c>
      <c r="P572" s="69" t="s">
        <v>317</v>
      </c>
      <c r="Q572" s="66" t="n">
        <v>1</v>
      </c>
    </row>
    <row r="573" customFormat="false" ht="12.5" hidden="false" customHeight="false" outlineLevel="0" collapsed="false">
      <c r="N573" s="69" t="s">
        <v>1595</v>
      </c>
      <c r="O573" s="69" t="s">
        <v>1596</v>
      </c>
      <c r="P573" s="69" t="s">
        <v>395</v>
      </c>
      <c r="Q573" s="66" t="n">
        <v>1</v>
      </c>
    </row>
    <row r="574" customFormat="false" ht="12.5" hidden="false" customHeight="false" outlineLevel="0" collapsed="false">
      <c r="N574" s="69" t="s">
        <v>1597</v>
      </c>
      <c r="O574" s="69" t="s">
        <v>1598</v>
      </c>
      <c r="P574" s="69" t="s">
        <v>184</v>
      </c>
      <c r="Q574" s="66" t="n">
        <v>1</v>
      </c>
    </row>
    <row r="575" customFormat="false" ht="12.5" hidden="false" customHeight="false" outlineLevel="0" collapsed="false">
      <c r="N575" s="72" t="s">
        <v>1599</v>
      </c>
      <c r="O575" s="72" t="s">
        <v>1600</v>
      </c>
      <c r="P575" s="72" t="s">
        <v>866</v>
      </c>
      <c r="Q575" s="7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2017-12-30T09:07:20Z</dcterms:created>
  <dc:creator>Christian Wegmann</dc:creator>
  <dc:description/>
  <dc:language>en-GB</dc:language>
  <cp:lastModifiedBy>Ernst </cp:lastModifiedBy>
  <dcterms:modified xsi:type="dcterms:W3CDTF">2018-04-08T21:50:05Z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0x0101007BD63474F9A1244CB84D2F6294160423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