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<sst xmlns="http://schemas.openxmlformats.org/spreadsheetml/2006/main" count="23" uniqueCount="22">
  <si>
    <t>Scenario</t>
  </si>
  <si>
    <t>Policy vector</t>
  </si>
  <si>
    <t>Raw Avg Social Welfare</t>
  </si>
  <si>
    <t>Rescaled Avg(over i) SW</t>
  </si>
  <si>
    <t>Avg agent felicity</t>
  </si>
  <si>
    <t>% Theory SW gap recovered</t>
  </si>
  <si>
    <t>Altruistic agents, no policy</t>
  </si>
  <si>
    <t>[0,0,0,0,0,0]</t>
  </si>
  <si>
    <t>Selfish agents, no policy</t>
  </si>
  <si>
    <t>Selfish agents, no redistribution, from SP in comp model, No Sim</t>
  </si>
  <si>
    <t>[0,0,0,.92,2.13,2.42]</t>
  </si>
  <si>
    <t>Selfish agents, no redistribution, from SP in comp model</t>
  </si>
  <si>
    <t>[0,0,0,.99, 1.7, 10]</t>
  </si>
  <si>
    <t>Selfish agents, no redistribution, policy from theory</t>
  </si>
  <si>
    <t>[0,0,0,.746875, 1.4875, 2.221875]</t>
  </si>
  <si>
    <t>Selfish agents, no redistribution, from democracy in comp model</t>
  </si>
  <si>
    <t>[.05,2.7,.01,2.92, 1.75, 5.53]</t>
  </si>
  <si>
    <t>agent count</t>
  </si>
  <si>
    <t>Minimum Payoff</t>
  </si>
  <si>
    <t>Theoretical SO PO (no fines) (ie. all play 2)</t>
  </si>
  <si>
    <t>Theoretical CE PO (no fines) (all play 5)</t>
  </si>
  <si>
    <t>Theory SW 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</si>
</sst>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  <font>
      <sz val="9.0"/>
      <color rgb="FFF7981D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2" fontId="1" numFmtId="0" xfId="0" applyFont="1"/>
    <xf borderId="0" fillId="2" fontId="1" numFmtId="164" xfId="0" applyFont="1" applyNumberFormat="1"/>
    <xf borderId="0" fillId="0" fontId="2" numFmtId="0" xfId="0" applyFont="1"/>
    <xf borderId="0" fillId="2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25.75"/>
    <col customWidth="1" min="3" max="3" width="18.63"/>
    <col customWidth="1" min="4" max="4" width="21.5"/>
    <col customWidth="1" min="5" max="5" width="13.75"/>
    <col customWidth="1" min="6" max="6" width="23.88"/>
    <col customWidth="1" min="7" max="7" width="45.88"/>
    <col customWidth="1" min="8" max="8" width="4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2" t="s">
        <v>7</v>
      </c>
      <c r="C2" s="2">
        <f>2777962/4</f>
        <v>694490.5</v>
      </c>
      <c r="D2" s="4">
        <f t="shared" ref="D2:D7" si="1">C2+($B$10*50000)</f>
        <v>9334.25</v>
      </c>
      <c r="E2" s="5">
        <f t="shared" ref="E2:E7" si="2">D2/50000</f>
        <v>0.186685</v>
      </c>
      <c r="F2" s="6">
        <f t="shared" ref="F2:F7" si="3">100*(E2-$B$12)/($B$11-$B$12)</f>
        <v>97.04111111</v>
      </c>
    </row>
    <row r="3">
      <c r="A3" s="1" t="s">
        <v>8</v>
      </c>
      <c r="B3" s="2" t="s">
        <v>7</v>
      </c>
      <c r="C3" s="2">
        <v>673638.3</v>
      </c>
      <c r="D3" s="4">
        <f t="shared" si="1"/>
        <v>-11517.95</v>
      </c>
      <c r="E3" s="5">
        <f t="shared" si="2"/>
        <v>-0.230359</v>
      </c>
      <c r="F3" s="6">
        <f t="shared" si="3"/>
        <v>4.364666667</v>
      </c>
    </row>
    <row r="4">
      <c r="A4" s="1" t="s">
        <v>9</v>
      </c>
      <c r="B4" s="2" t="s">
        <v>10</v>
      </c>
      <c r="C4" s="2">
        <v>693190.21</v>
      </c>
      <c r="D4" s="4">
        <f t="shared" si="1"/>
        <v>8033.96</v>
      </c>
      <c r="E4" s="5">
        <f t="shared" si="2"/>
        <v>0.1606792</v>
      </c>
      <c r="F4" s="6">
        <f t="shared" si="3"/>
        <v>91.26204444</v>
      </c>
    </row>
    <row r="5">
      <c r="A5" s="1" t="s">
        <v>11</v>
      </c>
      <c r="B5" s="2" t="s">
        <v>12</v>
      </c>
      <c r="C5" s="2">
        <v>693236.9</v>
      </c>
      <c r="D5" s="4">
        <f t="shared" si="1"/>
        <v>8080.65</v>
      </c>
      <c r="E5" s="5">
        <f t="shared" si="2"/>
        <v>0.161613</v>
      </c>
      <c r="F5" s="6">
        <f t="shared" si="3"/>
        <v>91.46955556</v>
      </c>
    </row>
    <row r="6">
      <c r="A6" s="1" t="s">
        <v>13</v>
      </c>
      <c r="B6" s="2" t="s">
        <v>14</v>
      </c>
      <c r="C6" s="2">
        <v>676072.5</v>
      </c>
      <c r="D6" s="4">
        <f t="shared" si="1"/>
        <v>-9083.75</v>
      </c>
      <c r="E6" s="5">
        <f t="shared" si="2"/>
        <v>-0.181675</v>
      </c>
      <c r="F6" s="6">
        <f t="shared" si="3"/>
        <v>15.18333333</v>
      </c>
    </row>
    <row r="7">
      <c r="A7" s="1" t="s">
        <v>15</v>
      </c>
      <c r="B7" s="2" t="s">
        <v>16</v>
      </c>
      <c r="C7" s="2">
        <v>690896.7</v>
      </c>
      <c r="D7" s="4">
        <f t="shared" si="1"/>
        <v>5740.45</v>
      </c>
      <c r="E7" s="5">
        <f t="shared" si="2"/>
        <v>0.114809</v>
      </c>
      <c r="F7" s="6">
        <f t="shared" si="3"/>
        <v>81.06866667</v>
      </c>
      <c r="H7" s="7"/>
    </row>
    <row r="8">
      <c r="C8" s="4">
        <f>50000*B10</f>
        <v>-685156.25</v>
      </c>
    </row>
    <row r="9">
      <c r="A9" s="2" t="s">
        <v>17</v>
      </c>
      <c r="B9" s="2">
        <v>4.0</v>
      </c>
    </row>
    <row r="10">
      <c r="A10" s="2" t="s">
        <v>18</v>
      </c>
      <c r="B10" s="4">
        <f>-10 - 0.8*((B9-1)*5/B9) - 0.05*(((B9-1)*5/B9)^2)</f>
        <v>-13.703125</v>
      </c>
    </row>
    <row r="11">
      <c r="A11" s="3" t="s">
        <v>19</v>
      </c>
      <c r="B11" s="8">
        <f>2 - 0.8*2 - 0.05*(2^2)</f>
        <v>0.2</v>
      </c>
      <c r="C11" s="9"/>
    </row>
    <row r="12">
      <c r="A12" s="3" t="s">
        <v>20</v>
      </c>
      <c r="B12" s="8">
        <f>5 - 0.8*5 - 0.05*(5^2)</f>
        <v>-0.25</v>
      </c>
    </row>
    <row r="13">
      <c r="A13" s="3" t="s">
        <v>21</v>
      </c>
      <c r="B13" s="5">
        <f>B11-B12</f>
        <v>0.45</v>
      </c>
    </row>
  </sheetData>
  <drawing r:id="rId1"/>
</worksheet>
</file>