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Бухучет\"/>
    </mc:Choice>
  </mc:AlternateContent>
  <xr:revisionPtr revIDLastSave="0" documentId="8_{19EA2C55-57DD-4D40-97E9-DB955565170B}" xr6:coauthVersionLast="47" xr6:coauthVersionMax="47" xr10:uidLastSave="{00000000-0000-0000-0000-000000000000}"/>
  <bookViews>
    <workbookView xWindow="-108" yWindow="-108" windowWidth="23256" windowHeight="12576" xr2:uid="{E54485F9-45FE-4927-8862-8632E9F0E20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5" i="1" l="1"/>
  <c r="D6" i="1"/>
  <c r="D4" i="1"/>
  <c r="D3" i="1"/>
  <c r="D2" i="1"/>
  <c r="B7" i="1"/>
  <c r="B6" i="1"/>
  <c r="B5" i="1"/>
  <c r="B4" i="1"/>
  <c r="B3" i="1"/>
  <c r="B2" i="1"/>
  <c r="Q33" i="1"/>
  <c r="P8" i="1"/>
  <c r="AC17" i="1"/>
  <c r="AB6" i="1"/>
  <c r="AC7" i="1" s="1"/>
  <c r="T9" i="1"/>
  <c r="T33" i="1" l="1"/>
  <c r="Y34" i="1"/>
  <c r="U34" i="1" l="1"/>
  <c r="K5" i="1" l="1"/>
  <c r="J5" i="1"/>
  <c r="L15" i="1"/>
  <c r="M15" i="1"/>
  <c r="K15" i="1"/>
  <c r="J15" i="1"/>
  <c r="I15" i="1"/>
  <c r="H15" i="1"/>
  <c r="L14" i="1"/>
  <c r="K14" i="1"/>
  <c r="J14" i="1"/>
  <c r="I14" i="1"/>
  <c r="H14" i="1"/>
  <c r="I13" i="1"/>
  <c r="H13" i="1"/>
  <c r="I12" i="1"/>
  <c r="H12" i="1"/>
  <c r="L11" i="1"/>
  <c r="I11" i="1"/>
  <c r="H11" i="1"/>
  <c r="M10" i="1"/>
  <c r="I10" i="1"/>
  <c r="H10" i="1"/>
  <c r="M9" i="1"/>
  <c r="I9" i="1"/>
  <c r="H9" i="1"/>
  <c r="K8" i="1"/>
  <c r="I8" i="1"/>
  <c r="H8" i="1"/>
  <c r="M6" i="1"/>
  <c r="I6" i="1"/>
  <c r="M5" i="1"/>
  <c r="I5" i="1"/>
  <c r="M4" i="1"/>
  <c r="K4" i="1"/>
  <c r="J4" i="1"/>
  <c r="I4" i="1"/>
  <c r="H6" i="1"/>
  <c r="H5" i="1"/>
  <c r="Y25" i="1"/>
  <c r="D5" i="1" s="1"/>
  <c r="Y16" i="1"/>
  <c r="X16" i="1"/>
  <c r="K11" i="1"/>
  <c r="J11" i="1"/>
  <c r="P33" i="1"/>
  <c r="J10" i="1" s="1"/>
  <c r="T24" i="1"/>
  <c r="U25" i="1" s="1"/>
  <c r="T16" i="1"/>
  <c r="J6" i="1" s="1"/>
  <c r="H4" i="1"/>
  <c r="Q24" i="1"/>
  <c r="K13" i="1" s="1"/>
  <c r="P24" i="1"/>
  <c r="Q16" i="1"/>
  <c r="K9" i="1" s="1"/>
  <c r="P16" i="1"/>
  <c r="J9" i="1" s="1"/>
  <c r="P9" i="1" l="1"/>
  <c r="M8" i="1"/>
  <c r="M13" i="1"/>
  <c r="J12" i="1"/>
  <c r="Y17" i="1"/>
  <c r="J8" i="1"/>
  <c r="L12" i="1"/>
  <c r="P25" i="1"/>
  <c r="L13" i="1" s="1"/>
  <c r="J13" i="1"/>
  <c r="T17" i="1"/>
  <c r="P34" i="1"/>
  <c r="P17" i="1"/>
  <c r="M14" i="1"/>
  <c r="K12" i="1"/>
  <c r="Y9" i="1"/>
  <c r="D11" i="1" s="1"/>
  <c r="L4" i="1"/>
  <c r="L8" i="1"/>
  <c r="K6" i="1"/>
  <c r="K10" i="1"/>
  <c r="H16" i="1"/>
  <c r="I16" i="1"/>
  <c r="J16" i="1" l="1"/>
  <c r="L10" i="1"/>
  <c r="M12" i="1"/>
  <c r="K16" i="1"/>
  <c r="M11" i="1"/>
  <c r="L5" i="1"/>
  <c r="L6" i="1"/>
  <c r="L9" i="1"/>
  <c r="M16" i="1" l="1"/>
  <c r="B11" i="1"/>
  <c r="L16" i="1"/>
</calcChain>
</file>

<file path=xl/sharedStrings.xml><?xml version="1.0" encoding="utf-8"?>
<sst xmlns="http://schemas.openxmlformats.org/spreadsheetml/2006/main" count="97" uniqueCount="48">
  <si>
    <t>Актив</t>
  </si>
  <si>
    <t>Пассив</t>
  </si>
  <si>
    <t>Основные средства (01)</t>
  </si>
  <si>
    <t>Материалы (10)</t>
  </si>
  <si>
    <t>Расчеты с поставщиками (60)</t>
  </si>
  <si>
    <t>Касса (50)</t>
  </si>
  <si>
    <t>Расчетный счет (51)</t>
  </si>
  <si>
    <t>Основное производство (20)</t>
  </si>
  <si>
    <t>Счет</t>
  </si>
  <si>
    <t>Дт</t>
  </si>
  <si>
    <t>Кт</t>
  </si>
  <si>
    <t>Итог</t>
  </si>
  <si>
    <t>Уставной капитал (80)</t>
  </si>
  <si>
    <t>Сн</t>
  </si>
  <si>
    <t>Об</t>
  </si>
  <si>
    <t>Ск</t>
  </si>
  <si>
    <t>Дт  Материалы (10) Кт</t>
  </si>
  <si>
    <t>Дт       Касса (50)      Кт</t>
  </si>
  <si>
    <t>Дт    Осн. cред. (01)    Кт</t>
  </si>
  <si>
    <t>Дт   Оcн. произв. (20)   Кт</t>
  </si>
  <si>
    <t>Дт     Расч. Cчет (51)     Кт</t>
  </si>
  <si>
    <t>Дт  Рч. c перс. (70)  Кт</t>
  </si>
  <si>
    <t>Дт   Уст. Капитал (80)  Кт</t>
  </si>
  <si>
    <t>СН</t>
  </si>
  <si>
    <t>СК</t>
  </si>
  <si>
    <t>Оборот</t>
  </si>
  <si>
    <t>Расчеты по соц. страхованию (69)</t>
  </si>
  <si>
    <t>Дт    Расч. по соц. страх. (69)  Кт</t>
  </si>
  <si>
    <t>Дт    Расч. по н-м и сб. (68)  Кт</t>
  </si>
  <si>
    <t>Номер</t>
  </si>
  <si>
    <t>Проводка</t>
  </si>
  <si>
    <t>Д 10 К 60</t>
  </si>
  <si>
    <t>Д 20 К 10</t>
  </si>
  <si>
    <t>Д 20 К 70</t>
  </si>
  <si>
    <t>Д 20 К 69</t>
  </si>
  <si>
    <t>Д 70 К 68</t>
  </si>
  <si>
    <t>Д 50 К 51</t>
  </si>
  <si>
    <t>Д 70 К 50</t>
  </si>
  <si>
    <t>Тип</t>
  </si>
  <si>
    <t>Сумма</t>
  </si>
  <si>
    <t>Оборудование к установке (07)</t>
  </si>
  <si>
    <t>Расчеты по кредитам и займам (66)</t>
  </si>
  <si>
    <t>Прибыль (90)</t>
  </si>
  <si>
    <t>Дт  (71)   Кт</t>
  </si>
  <si>
    <t>Дт Оборудование к установке (07)  Кт</t>
  </si>
  <si>
    <t>Дт  (66)  Кт</t>
  </si>
  <si>
    <t>Дт   (60)  Кт</t>
  </si>
  <si>
    <t>Дт   (08)  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</si>
</sst>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right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quotePrefix="1" applyBorder="1"/>
    <xf numFmtId="0" fontId="1" fillId="0" borderId="1" xfId="0" applyFont="1" applyBorder="1"/>
    <xf numFmtId="0" fontId="0" fillId="0" borderId="3" xfId="0" applyBorder="1"/>
    <xf numFmtId="0" fontId="0" fillId="0" borderId="9" xfId="0" applyBorder="1"/>
    <xf numFmtId="0" fontId="1" fillId="0" borderId="13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/>
    <xf numFmtId="0" fontId="0" fillId="0" borderId="2" xfId="0" applyFill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4" xfId="0" applyFont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8CB5-C31E-4E79-8D1C-A9525B26D97D}">
  <dimension ref="A1:AC34"/>
  <sheetViews>
    <sheetView tabSelected="1" zoomScale="67" zoomScaleNormal="67" workbookViewId="0">
      <selection activeCell="L20" sqref="L20"/>
    </sheetView>
  </sheetViews>
  <sheetFormatPr defaultRowHeight="14.4" x14ac:dyDescent="0.3"/>
  <cols>
    <col min="1" max="1" width="41.109375" customWidth="1"/>
    <col min="3" max="3" width="33.44140625" customWidth="1"/>
    <col min="8" max="8" width="11.88671875" customWidth="1"/>
    <col min="16" max="17" width="13.77734375" customWidth="1"/>
    <col min="20" max="21" width="13.77734375" customWidth="1"/>
    <col min="24" max="25" width="13.77734375" customWidth="1"/>
    <col min="28" max="29" width="14.77734375" customWidth="1"/>
  </cols>
  <sheetData>
    <row r="1" spans="1:29" x14ac:dyDescent="0.3">
      <c r="A1" s="24" t="s">
        <v>0</v>
      </c>
      <c r="B1" s="25"/>
      <c r="C1" s="24" t="s">
        <v>1</v>
      </c>
      <c r="D1" s="25"/>
      <c r="G1" s="23" t="s">
        <v>8</v>
      </c>
      <c r="H1" s="21" t="s">
        <v>23</v>
      </c>
      <c r="I1" s="22"/>
      <c r="J1" s="21" t="s">
        <v>25</v>
      </c>
      <c r="K1" s="22"/>
      <c r="L1" s="21" t="s">
        <v>24</v>
      </c>
      <c r="M1" s="22"/>
      <c r="P1" s="20" t="s">
        <v>16</v>
      </c>
      <c r="Q1" s="20"/>
      <c r="T1" s="20" t="s">
        <v>18</v>
      </c>
      <c r="U1" s="20"/>
      <c r="X1" s="20" t="s">
        <v>45</v>
      </c>
      <c r="Y1" s="20"/>
      <c r="AB1" s="20" t="s">
        <v>46</v>
      </c>
      <c r="AC1" s="20"/>
    </row>
    <row r="2" spans="1:29" x14ac:dyDescent="0.3">
      <c r="A2" s="1" t="s">
        <v>2</v>
      </c>
      <c r="B2" s="2">
        <f>T9</f>
        <v>121000</v>
      </c>
      <c r="C2" s="3" t="s">
        <v>4</v>
      </c>
      <c r="D2" s="2">
        <f>AC7</f>
        <v>45000</v>
      </c>
      <c r="G2" s="23"/>
      <c r="H2" s="10" t="s">
        <v>9</v>
      </c>
      <c r="I2" s="10" t="s">
        <v>10</v>
      </c>
      <c r="J2" s="10" t="s">
        <v>9</v>
      </c>
      <c r="K2" s="10" t="s">
        <v>10</v>
      </c>
      <c r="L2" s="10" t="s">
        <v>9</v>
      </c>
      <c r="M2" s="10" t="s">
        <v>10</v>
      </c>
      <c r="O2" s="5" t="s">
        <v>13</v>
      </c>
      <c r="P2" s="6">
        <v>20000</v>
      </c>
      <c r="Q2" s="4"/>
      <c r="S2" s="5" t="s">
        <v>13</v>
      </c>
      <c r="T2" s="6">
        <v>100000</v>
      </c>
      <c r="U2" s="4"/>
      <c r="W2" s="5" t="s">
        <v>13</v>
      </c>
      <c r="X2" s="6"/>
      <c r="Y2" s="4"/>
      <c r="AA2" s="5" t="s">
        <v>13</v>
      </c>
      <c r="AB2" s="6"/>
      <c r="AC2" s="4">
        <v>20000</v>
      </c>
    </row>
    <row r="3" spans="1:29" x14ac:dyDescent="0.3">
      <c r="A3" s="3" t="s">
        <v>40</v>
      </c>
      <c r="B3" s="2">
        <f>P25</f>
        <v>8500</v>
      </c>
      <c r="C3" s="3" t="s">
        <v>41</v>
      </c>
      <c r="D3" s="2">
        <f>Y9</f>
        <v>50000</v>
      </c>
      <c r="G3" s="14">
        <v>99</v>
      </c>
      <c r="H3" s="10"/>
      <c r="I3" s="28"/>
      <c r="J3" s="10"/>
      <c r="K3" s="10"/>
      <c r="L3" s="10"/>
      <c r="M3" s="10"/>
      <c r="O3" s="5"/>
      <c r="P3" s="7">
        <v>14000</v>
      </c>
      <c r="Q3" s="27"/>
      <c r="S3" s="5"/>
      <c r="T3" s="7">
        <v>21000</v>
      </c>
      <c r="U3" s="27"/>
      <c r="W3" s="5"/>
      <c r="X3" s="7"/>
      <c r="Y3" s="27">
        <v>50000</v>
      </c>
      <c r="AB3" s="7">
        <v>10000</v>
      </c>
      <c r="AC3" s="15">
        <v>14000</v>
      </c>
    </row>
    <row r="4" spans="1:29" x14ac:dyDescent="0.3">
      <c r="A4" s="3" t="s">
        <v>3</v>
      </c>
      <c r="B4" s="2">
        <f>P9</f>
        <v>34000</v>
      </c>
      <c r="C4" s="3" t="s">
        <v>26</v>
      </c>
      <c r="D4" s="2">
        <f>U25</f>
        <v>7500</v>
      </c>
      <c r="G4" s="2">
        <v>1</v>
      </c>
      <c r="H4" s="2">
        <f>T9</f>
        <v>121000</v>
      </c>
      <c r="I4" s="4">
        <f>U2</f>
        <v>0</v>
      </c>
      <c r="J4" s="2">
        <f>T8</f>
        <v>21000</v>
      </c>
      <c r="K4" s="2">
        <f>U8</f>
        <v>0</v>
      </c>
      <c r="L4" s="2">
        <f>T9</f>
        <v>121000</v>
      </c>
      <c r="M4" s="2">
        <f>U9</f>
        <v>0</v>
      </c>
      <c r="P4" s="7"/>
      <c r="T4" s="7"/>
      <c r="X4" s="7"/>
      <c r="AB4" s="8"/>
      <c r="AC4">
        <v>21000</v>
      </c>
    </row>
    <row r="5" spans="1:29" x14ac:dyDescent="0.3">
      <c r="A5" s="3" t="s">
        <v>7</v>
      </c>
      <c r="B5" s="2">
        <f>T17</f>
        <v>32500</v>
      </c>
      <c r="C5" s="29" t="s">
        <v>12</v>
      </c>
      <c r="D5" s="2">
        <f>Y25</f>
        <v>120000</v>
      </c>
      <c r="G5" s="2">
        <v>10</v>
      </c>
      <c r="H5" s="2">
        <f>P2</f>
        <v>20000</v>
      </c>
      <c r="I5" s="4">
        <f>Q2</f>
        <v>0</v>
      </c>
      <c r="J5" s="2">
        <f>P8</f>
        <v>14000</v>
      </c>
      <c r="K5" s="2">
        <f>Q8</f>
        <v>0</v>
      </c>
      <c r="L5" s="2">
        <f>P9</f>
        <v>34000</v>
      </c>
      <c r="M5" s="2">
        <f>Q9</f>
        <v>0</v>
      </c>
      <c r="P5" s="8"/>
      <c r="T5" s="8"/>
      <c r="X5" s="8"/>
      <c r="AB5" s="8"/>
    </row>
    <row r="6" spans="1:29" x14ac:dyDescent="0.3">
      <c r="A6" s="3" t="s">
        <v>5</v>
      </c>
      <c r="B6" s="2">
        <f>P17</f>
        <v>2500</v>
      </c>
      <c r="C6" s="3" t="s">
        <v>42</v>
      </c>
      <c r="D6" s="2">
        <f>AC16</f>
        <v>21000</v>
      </c>
      <c r="G6" s="2">
        <v>20</v>
      </c>
      <c r="H6" s="2">
        <f>T12</f>
        <v>0</v>
      </c>
      <c r="I6" s="4">
        <f>U12</f>
        <v>0</v>
      </c>
      <c r="J6" s="2">
        <f>T16</f>
        <v>32500</v>
      </c>
      <c r="K6" s="2">
        <f>U16</f>
        <v>0</v>
      </c>
      <c r="L6" s="2">
        <f>T17</f>
        <v>32500</v>
      </c>
      <c r="M6" s="9">
        <f>U17</f>
        <v>0</v>
      </c>
      <c r="P6" s="8"/>
      <c r="T6" s="8"/>
      <c r="X6" s="8"/>
      <c r="AA6" s="5" t="s">
        <v>14</v>
      </c>
      <c r="AB6" s="6">
        <f>SUM(AB3:AB5)</f>
        <v>10000</v>
      </c>
      <c r="AC6" s="4">
        <v>35000</v>
      </c>
    </row>
    <row r="7" spans="1:29" x14ac:dyDescent="0.3">
      <c r="A7" s="3" t="s">
        <v>6</v>
      </c>
      <c r="B7" s="2">
        <f>P34</f>
        <v>45000</v>
      </c>
      <c r="C7" s="3"/>
      <c r="D7" s="2"/>
      <c r="G7" s="2"/>
      <c r="H7" s="2"/>
      <c r="I7" s="4"/>
      <c r="J7" s="2"/>
      <c r="K7" s="2"/>
      <c r="L7" s="2"/>
      <c r="M7" s="9"/>
      <c r="P7" s="8"/>
      <c r="T7" s="8"/>
      <c r="X7" s="8"/>
      <c r="AA7" s="5" t="s">
        <v>15</v>
      </c>
      <c r="AB7" s="8"/>
      <c r="AC7">
        <f>AC2-AB6+AC6</f>
        <v>45000</v>
      </c>
    </row>
    <row r="8" spans="1:29" x14ac:dyDescent="0.3">
      <c r="A8" s="26"/>
      <c r="B8" s="2"/>
      <c r="C8" s="3"/>
      <c r="D8" s="2"/>
      <c r="G8" s="2">
        <v>43</v>
      </c>
      <c r="H8" s="2">
        <f>T20</f>
        <v>0</v>
      </c>
      <c r="I8" s="4">
        <f>U20</f>
        <v>0</v>
      </c>
      <c r="J8" s="2">
        <f>T24</f>
        <v>0</v>
      </c>
      <c r="K8" s="2">
        <f>U24</f>
        <v>7500</v>
      </c>
      <c r="L8" s="2">
        <f>T25</f>
        <v>0</v>
      </c>
      <c r="M8" s="2">
        <f>U25</f>
        <v>7500</v>
      </c>
      <c r="O8" s="5" t="s">
        <v>14</v>
      </c>
      <c r="P8" s="6">
        <f>SUM(P3:P6)</f>
        <v>14000</v>
      </c>
      <c r="Q8" s="4"/>
      <c r="S8" s="5" t="s">
        <v>14</v>
      </c>
      <c r="T8" s="6">
        <v>21000</v>
      </c>
      <c r="U8" s="4"/>
      <c r="W8" s="5" t="s">
        <v>14</v>
      </c>
      <c r="X8" s="6"/>
      <c r="Y8" s="4">
        <v>50000</v>
      </c>
    </row>
    <row r="9" spans="1:29" x14ac:dyDescent="0.3">
      <c r="A9" s="3"/>
      <c r="C9" s="3"/>
      <c r="D9" s="2"/>
      <c r="G9" s="2">
        <v>50</v>
      </c>
      <c r="H9" s="2">
        <f>P12</f>
        <v>1000</v>
      </c>
      <c r="I9" s="4">
        <f>Q12</f>
        <v>0</v>
      </c>
      <c r="J9" s="2">
        <f>P16</f>
        <v>10500</v>
      </c>
      <c r="K9" s="2">
        <f>Q16</f>
        <v>9000</v>
      </c>
      <c r="L9" s="2">
        <f>P17</f>
        <v>2500</v>
      </c>
      <c r="M9" s="2">
        <f>Q17</f>
        <v>0</v>
      </c>
      <c r="O9" s="5" t="s">
        <v>15</v>
      </c>
      <c r="P9" s="8">
        <f>P2+P8-Q8</f>
        <v>34000</v>
      </c>
      <c r="S9" s="5" t="s">
        <v>15</v>
      </c>
      <c r="T9" s="8">
        <f>121000</f>
        <v>121000</v>
      </c>
      <c r="W9" s="5" t="s">
        <v>15</v>
      </c>
      <c r="X9" s="8"/>
      <c r="Y9">
        <f>Y2+Y8-X8</f>
        <v>50000</v>
      </c>
    </row>
    <row r="10" spans="1:29" x14ac:dyDescent="0.3">
      <c r="A10" s="3"/>
      <c r="B10" s="6"/>
      <c r="C10" s="16"/>
      <c r="D10" s="2"/>
      <c r="G10" s="2">
        <v>51</v>
      </c>
      <c r="H10" s="2">
        <f>P28</f>
        <v>40000</v>
      </c>
      <c r="I10" s="4">
        <f>Q28</f>
        <v>0</v>
      </c>
      <c r="J10" s="2">
        <f>P33</f>
        <v>50000</v>
      </c>
      <c r="K10" s="2">
        <f>Q33</f>
        <v>45000</v>
      </c>
      <c r="L10" s="2">
        <f>P34</f>
        <v>45000</v>
      </c>
      <c r="M10" s="2">
        <f>Q34</f>
        <v>0</v>
      </c>
    </row>
    <row r="11" spans="1:29" x14ac:dyDescent="0.3">
      <c r="A11" s="3" t="s">
        <v>11</v>
      </c>
      <c r="B11" s="2">
        <f>SUM(B2:B10)</f>
        <v>243500</v>
      </c>
      <c r="C11" s="3" t="s">
        <v>11</v>
      </c>
      <c r="D11" s="2">
        <f>SUM(D2:D10)</f>
        <v>243500</v>
      </c>
      <c r="G11" s="2">
        <v>60</v>
      </c>
      <c r="H11" s="2">
        <f>X2</f>
        <v>0</v>
      </c>
      <c r="I11" s="4">
        <f>Y2</f>
        <v>0</v>
      </c>
      <c r="J11" s="2">
        <f>X8</f>
        <v>0</v>
      </c>
      <c r="K11" s="2">
        <f>Y8</f>
        <v>50000</v>
      </c>
      <c r="L11" s="2">
        <f>X9</f>
        <v>0</v>
      </c>
      <c r="M11" s="2">
        <f>Y9</f>
        <v>50000</v>
      </c>
      <c r="P11" s="20" t="s">
        <v>17</v>
      </c>
      <c r="Q11" s="20"/>
      <c r="T11" s="20" t="s">
        <v>19</v>
      </c>
      <c r="U11" s="20"/>
      <c r="X11" s="20" t="s">
        <v>21</v>
      </c>
      <c r="Y11" s="20"/>
      <c r="AB11" s="20" t="s">
        <v>47</v>
      </c>
      <c r="AC11" s="20"/>
    </row>
    <row r="12" spans="1:29" x14ac:dyDescent="0.3">
      <c r="G12" s="2">
        <v>70</v>
      </c>
      <c r="H12" s="2">
        <f>X12</f>
        <v>0</v>
      </c>
      <c r="I12" s="4">
        <f>Y12</f>
        <v>0</v>
      </c>
      <c r="J12" s="2">
        <f>X16</f>
        <v>25000</v>
      </c>
      <c r="K12" s="2">
        <f>Y16</f>
        <v>25000</v>
      </c>
      <c r="L12" s="2">
        <f>X17</f>
        <v>0</v>
      </c>
      <c r="M12" s="2">
        <f>Y17</f>
        <v>0</v>
      </c>
      <c r="O12" s="5" t="s">
        <v>13</v>
      </c>
      <c r="P12" s="6">
        <v>1000</v>
      </c>
      <c r="Q12" s="4"/>
      <c r="S12" s="5" t="s">
        <v>13</v>
      </c>
      <c r="T12" s="6"/>
      <c r="U12" s="4"/>
      <c r="W12" s="5" t="s">
        <v>13</v>
      </c>
      <c r="X12" s="6"/>
      <c r="Y12" s="4"/>
      <c r="AA12" s="5" t="s">
        <v>13</v>
      </c>
      <c r="AB12" s="6"/>
      <c r="AC12" s="4"/>
    </row>
    <row r="13" spans="1:29" x14ac:dyDescent="0.3">
      <c r="G13" s="2">
        <v>71</v>
      </c>
      <c r="H13" s="2">
        <f>P20</f>
        <v>0</v>
      </c>
      <c r="I13" s="4">
        <f>Q20</f>
        <v>0</v>
      </c>
      <c r="J13" s="2">
        <f>P24</f>
        <v>8500</v>
      </c>
      <c r="K13" s="2">
        <f>Q24</f>
        <v>0</v>
      </c>
      <c r="L13" s="2">
        <f>P25</f>
        <v>8500</v>
      </c>
      <c r="M13" s="2">
        <f>Q25</f>
        <v>0</v>
      </c>
      <c r="P13" s="7">
        <v>10000</v>
      </c>
      <c r="Q13">
        <v>9000</v>
      </c>
      <c r="T13" s="7">
        <v>25000</v>
      </c>
      <c r="U13" s="15"/>
      <c r="X13" s="7"/>
      <c r="Y13" s="15">
        <v>25000</v>
      </c>
      <c r="AB13" s="7">
        <v>21000</v>
      </c>
      <c r="AC13" s="15">
        <v>21000</v>
      </c>
    </row>
    <row r="14" spans="1:29" x14ac:dyDescent="0.3">
      <c r="G14" s="2">
        <v>80</v>
      </c>
      <c r="H14" s="2">
        <f>X20</f>
        <v>0</v>
      </c>
      <c r="I14" s="4">
        <f>Y20</f>
        <v>120000</v>
      </c>
      <c r="J14" s="2">
        <f>X24</f>
        <v>0</v>
      </c>
      <c r="K14" s="2">
        <f>Y24</f>
        <v>0</v>
      </c>
      <c r="L14" s="2">
        <f>X25</f>
        <v>0</v>
      </c>
      <c r="M14" s="2">
        <f>Y25</f>
        <v>120000</v>
      </c>
      <c r="P14" s="8">
        <v>500</v>
      </c>
      <c r="T14" s="8">
        <v>7500</v>
      </c>
      <c r="X14" s="8">
        <v>3250</v>
      </c>
      <c r="AB14" s="8"/>
    </row>
    <row r="15" spans="1:29" ht="15" thickBot="1" x14ac:dyDescent="0.35">
      <c r="G15" s="11">
        <v>99</v>
      </c>
      <c r="H15" s="11">
        <f>X28</f>
        <v>0</v>
      </c>
      <c r="I15" s="12">
        <f>Y28</f>
        <v>0</v>
      </c>
      <c r="J15" s="11">
        <f>X33</f>
        <v>9000</v>
      </c>
      <c r="K15" s="11">
        <f>Y33</f>
        <v>9000</v>
      </c>
      <c r="L15" s="11">
        <f>X34</f>
        <v>0</v>
      </c>
      <c r="M15" s="11">
        <f>Y34</f>
        <v>0</v>
      </c>
      <c r="P15" s="8"/>
      <c r="T15" s="8"/>
      <c r="X15" s="8">
        <v>21750</v>
      </c>
      <c r="AB15" s="8"/>
    </row>
    <row r="16" spans="1:29" ht="15" thickBot="1" x14ac:dyDescent="0.35">
      <c r="G16" s="13" t="s">
        <v>11</v>
      </c>
      <c r="H16" s="17">
        <f t="shared" ref="H16:M16" si="0">SUM(H4:H15)</f>
        <v>182000</v>
      </c>
      <c r="I16" s="18">
        <f t="shared" si="0"/>
        <v>120000</v>
      </c>
      <c r="J16" s="18">
        <f t="shared" si="0"/>
        <v>170500</v>
      </c>
      <c r="K16" s="18">
        <f t="shared" si="0"/>
        <v>145500</v>
      </c>
      <c r="L16" s="18">
        <f t="shared" si="0"/>
        <v>243500</v>
      </c>
      <c r="M16" s="19">
        <f t="shared" si="0"/>
        <v>177500</v>
      </c>
      <c r="O16" s="5" t="s">
        <v>14</v>
      </c>
      <c r="P16" s="6">
        <f>SUM(P13:P15)</f>
        <v>10500</v>
      </c>
      <c r="Q16" s="4">
        <f>SUM(Q13:Q15)</f>
        <v>9000</v>
      </c>
      <c r="S16" s="5" t="s">
        <v>14</v>
      </c>
      <c r="T16" s="6">
        <f>SUM(T13:T15)</f>
        <v>32500</v>
      </c>
      <c r="U16" s="4"/>
      <c r="W16" s="5" t="s">
        <v>14</v>
      </c>
      <c r="X16" s="6">
        <f>SUM(X13:X15)</f>
        <v>25000</v>
      </c>
      <c r="Y16" s="4">
        <f>SUM(Y13:Y15)</f>
        <v>25000</v>
      </c>
      <c r="AA16" s="5" t="s">
        <v>14</v>
      </c>
      <c r="AB16" s="6">
        <v>21000</v>
      </c>
      <c r="AC16" s="4">
        <v>21000</v>
      </c>
    </row>
    <row r="17" spans="7:29" x14ac:dyDescent="0.3">
      <c r="O17" s="5" t="s">
        <v>15</v>
      </c>
      <c r="P17" s="8">
        <f>P12+P16-Q16</f>
        <v>2500</v>
      </c>
      <c r="S17" s="5" t="s">
        <v>15</v>
      </c>
      <c r="T17" s="8">
        <f>T12+T16-U16</f>
        <v>32500</v>
      </c>
      <c r="W17" s="5" t="s">
        <v>15</v>
      </c>
      <c r="X17" s="8"/>
      <c r="Y17">
        <f>Y12-X16+Y16</f>
        <v>0</v>
      </c>
      <c r="AA17" s="5" t="s">
        <v>15</v>
      </c>
      <c r="AB17" s="8"/>
      <c r="AC17">
        <f>AC12-AB16+AC16</f>
        <v>0</v>
      </c>
    </row>
    <row r="18" spans="7:29" x14ac:dyDescent="0.3">
      <c r="G18" s="10" t="s">
        <v>29</v>
      </c>
      <c r="H18" s="10" t="s">
        <v>30</v>
      </c>
      <c r="I18" s="10" t="s">
        <v>38</v>
      </c>
      <c r="J18" s="10" t="s">
        <v>39</v>
      </c>
    </row>
    <row r="19" spans="7:29" x14ac:dyDescent="0.3">
      <c r="G19" s="10">
        <v>1</v>
      </c>
      <c r="H19" s="2" t="s">
        <v>31</v>
      </c>
      <c r="I19" s="2">
        <v>3</v>
      </c>
      <c r="J19" s="2">
        <v>472000</v>
      </c>
      <c r="P19" s="20" t="s">
        <v>44</v>
      </c>
      <c r="Q19" s="20"/>
      <c r="T19" s="20" t="s">
        <v>27</v>
      </c>
      <c r="U19" s="20"/>
      <c r="X19" s="20" t="s">
        <v>22</v>
      </c>
      <c r="Y19" s="20"/>
      <c r="AB19" s="20" t="s">
        <v>47</v>
      </c>
      <c r="AC19" s="20"/>
    </row>
    <row r="20" spans="7:29" x14ac:dyDescent="0.3">
      <c r="G20" s="10">
        <v>2</v>
      </c>
      <c r="H20" s="2" t="s">
        <v>32</v>
      </c>
      <c r="I20" s="2">
        <v>1</v>
      </c>
      <c r="J20" s="2">
        <v>300000</v>
      </c>
      <c r="O20" s="5" t="s">
        <v>13</v>
      </c>
      <c r="P20" s="6"/>
      <c r="Q20" s="4"/>
      <c r="S20" s="5" t="s">
        <v>13</v>
      </c>
      <c r="T20" s="6"/>
      <c r="U20" s="4"/>
      <c r="W20" s="5" t="s">
        <v>13</v>
      </c>
      <c r="X20" s="6"/>
      <c r="Y20" s="4">
        <v>120000</v>
      </c>
      <c r="AA20" s="5" t="s">
        <v>13</v>
      </c>
      <c r="AB20" s="6"/>
      <c r="AC20" s="4">
        <v>21000</v>
      </c>
    </row>
    <row r="21" spans="7:29" x14ac:dyDescent="0.3">
      <c r="G21" s="10">
        <v>3</v>
      </c>
      <c r="H21" s="2" t="s">
        <v>33</v>
      </c>
      <c r="I21" s="2">
        <v>3</v>
      </c>
      <c r="J21" s="2">
        <v>6000</v>
      </c>
      <c r="P21" s="7">
        <v>8500</v>
      </c>
      <c r="T21" s="7"/>
      <c r="U21" s="15">
        <v>7500</v>
      </c>
      <c r="X21" s="7"/>
      <c r="AB21" s="7"/>
      <c r="AC21" s="15"/>
    </row>
    <row r="22" spans="7:29" x14ac:dyDescent="0.3">
      <c r="G22" s="10">
        <v>4</v>
      </c>
      <c r="H22" s="2" t="s">
        <v>34</v>
      </c>
      <c r="I22" s="2">
        <v>3</v>
      </c>
      <c r="J22" s="2">
        <v>306</v>
      </c>
      <c r="P22" s="8"/>
      <c r="T22" s="8"/>
      <c r="X22" s="8"/>
      <c r="AB22" s="8"/>
    </row>
    <row r="23" spans="7:29" x14ac:dyDescent="0.3">
      <c r="G23" s="10">
        <v>5</v>
      </c>
      <c r="H23" s="2" t="s">
        <v>35</v>
      </c>
      <c r="I23" s="2">
        <v>2</v>
      </c>
      <c r="J23" s="2">
        <v>780</v>
      </c>
      <c r="P23" s="8"/>
      <c r="T23" s="8"/>
      <c r="X23" s="8"/>
      <c r="AB23" s="8"/>
    </row>
    <row r="24" spans="7:29" x14ac:dyDescent="0.3">
      <c r="G24" s="10">
        <v>6</v>
      </c>
      <c r="H24" s="2" t="s">
        <v>36</v>
      </c>
      <c r="I24" s="2">
        <v>1</v>
      </c>
      <c r="J24" s="2">
        <v>5500</v>
      </c>
      <c r="O24" s="5" t="s">
        <v>14</v>
      </c>
      <c r="P24" s="6">
        <f>SUM(P21:P23)</f>
        <v>8500</v>
      </c>
      <c r="Q24" s="4">
        <f>SUM(Q21:Q23)</f>
        <v>0</v>
      </c>
      <c r="S24" s="5" t="s">
        <v>14</v>
      </c>
      <c r="T24" s="6">
        <f>SUM(T21:T23)</f>
        <v>0</v>
      </c>
      <c r="U24" s="4">
        <v>7500</v>
      </c>
      <c r="W24" s="5" t="s">
        <v>14</v>
      </c>
      <c r="X24" s="6"/>
      <c r="Y24" s="4"/>
      <c r="AA24" s="5" t="s">
        <v>14</v>
      </c>
      <c r="AB24" s="6"/>
      <c r="AC24" s="4"/>
    </row>
    <row r="25" spans="7:29" x14ac:dyDescent="0.3">
      <c r="G25" s="10">
        <v>7</v>
      </c>
      <c r="H25" s="2" t="s">
        <v>37</v>
      </c>
      <c r="I25" s="2">
        <v>4</v>
      </c>
      <c r="J25" s="2">
        <v>5200</v>
      </c>
      <c r="O25" s="5" t="s">
        <v>15</v>
      </c>
      <c r="P25" s="8">
        <f>P20+P24-Q24</f>
        <v>8500</v>
      </c>
      <c r="S25" s="5" t="s">
        <v>15</v>
      </c>
      <c r="T25" s="8"/>
      <c r="U25">
        <f>U20-T24+U24</f>
        <v>7500</v>
      </c>
      <c r="W25" s="5" t="s">
        <v>15</v>
      </c>
      <c r="X25" s="8"/>
      <c r="Y25">
        <f>Y20</f>
        <v>120000</v>
      </c>
      <c r="AA25" s="5" t="s">
        <v>15</v>
      </c>
      <c r="AB25" s="8"/>
      <c r="AC25">
        <f>AC20-AB24+AC24</f>
        <v>21000</v>
      </c>
    </row>
    <row r="27" spans="7:29" x14ac:dyDescent="0.3">
      <c r="P27" s="20" t="s">
        <v>20</v>
      </c>
      <c r="Q27" s="20"/>
      <c r="T27" s="20" t="s">
        <v>28</v>
      </c>
      <c r="U27" s="20"/>
      <c r="X27" s="20" t="s">
        <v>43</v>
      </c>
      <c r="Y27" s="20"/>
    </row>
    <row r="28" spans="7:29" x14ac:dyDescent="0.3">
      <c r="O28" s="5" t="s">
        <v>13</v>
      </c>
      <c r="P28" s="6">
        <v>40000</v>
      </c>
      <c r="Q28" s="4"/>
      <c r="S28" s="5" t="s">
        <v>13</v>
      </c>
      <c r="T28" s="6"/>
      <c r="U28" s="4"/>
      <c r="W28" s="5" t="s">
        <v>13</v>
      </c>
      <c r="X28" s="6"/>
      <c r="Y28" s="4"/>
    </row>
    <row r="29" spans="7:29" x14ac:dyDescent="0.3">
      <c r="P29" s="7">
        <v>50000</v>
      </c>
      <c r="Q29">
        <v>10000</v>
      </c>
      <c r="T29" s="7">
        <v>3250</v>
      </c>
      <c r="U29" s="15">
        <v>3250</v>
      </c>
      <c r="X29" s="7">
        <v>9000</v>
      </c>
      <c r="Y29" s="15">
        <v>8500</v>
      </c>
    </row>
    <row r="30" spans="7:29" x14ac:dyDescent="0.3">
      <c r="P30" s="8"/>
      <c r="Q30">
        <v>10000</v>
      </c>
      <c r="T30" s="8"/>
      <c r="X30" s="8"/>
      <c r="Y30">
        <v>500</v>
      </c>
    </row>
    <row r="31" spans="7:29" x14ac:dyDescent="0.3">
      <c r="P31" s="8"/>
      <c r="Q31">
        <v>3250</v>
      </c>
      <c r="T31" s="8"/>
      <c r="X31" s="8"/>
    </row>
    <row r="32" spans="7:29" x14ac:dyDescent="0.3">
      <c r="P32" s="8"/>
      <c r="Q32">
        <v>21750</v>
      </c>
      <c r="T32" s="8"/>
      <c r="X32" s="8"/>
    </row>
    <row r="33" spans="15:25" x14ac:dyDescent="0.3">
      <c r="O33" s="5" t="s">
        <v>14</v>
      </c>
      <c r="P33" s="6">
        <f>SUM(P29:P31)</f>
        <v>50000</v>
      </c>
      <c r="Q33" s="4">
        <f>SUM(Q29:Q32)</f>
        <v>45000</v>
      </c>
      <c r="S33" s="5" t="s">
        <v>14</v>
      </c>
      <c r="T33" s="6">
        <f>SUM(T29:T31)</f>
        <v>3250</v>
      </c>
      <c r="U33" s="4">
        <v>3250</v>
      </c>
      <c r="W33" s="5" t="s">
        <v>14</v>
      </c>
      <c r="X33" s="6">
        <v>9000</v>
      </c>
      <c r="Y33" s="4">
        <v>9000</v>
      </c>
    </row>
    <row r="34" spans="15:25" x14ac:dyDescent="0.3">
      <c r="O34" s="5" t="s">
        <v>15</v>
      </c>
      <c r="P34" s="8">
        <f>P28+P33-Q33</f>
        <v>45000</v>
      </c>
      <c r="S34" s="5" t="s">
        <v>15</v>
      </c>
      <c r="T34" s="8"/>
      <c r="U34">
        <f>U28-T33+U33</f>
        <v>0</v>
      </c>
      <c r="W34" s="5" t="s">
        <v>15</v>
      </c>
      <c r="X34" s="8"/>
      <c r="Y34">
        <f>Y28-X33+Y33</f>
        <v>0</v>
      </c>
    </row>
  </sheetData>
  <mergeCells count="21">
    <mergeCell ref="AB1:AC1"/>
    <mergeCell ref="AB11:AC11"/>
    <mergeCell ref="AB19:AC19"/>
    <mergeCell ref="G1:G2"/>
    <mergeCell ref="P1:Q1"/>
    <mergeCell ref="P11:Q11"/>
    <mergeCell ref="A1:B1"/>
    <mergeCell ref="C1:D1"/>
    <mergeCell ref="P19:Q19"/>
    <mergeCell ref="T19:U19"/>
    <mergeCell ref="P27:Q27"/>
    <mergeCell ref="H1:I1"/>
    <mergeCell ref="J1:K1"/>
    <mergeCell ref="L1:M1"/>
    <mergeCell ref="X1:Y1"/>
    <mergeCell ref="X11:Y11"/>
    <mergeCell ref="X19:Y19"/>
    <mergeCell ref="X27:Y27"/>
    <mergeCell ref="T1:U1"/>
    <mergeCell ref="T11:U11"/>
    <mergeCell ref="T27:U2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clan1</dc:creator>
  <cp:lastModifiedBy>clan1</cp:lastModifiedBy>
  <dcterms:created xsi:type="dcterms:W3CDTF">2022-03-21T11:16:29Z</dcterms:created>
  <dcterms:modified xsi:type="dcterms:W3CDTF">2022-03-29T12:30:22Z</dcterms:modified>
</cp:coreProperties>
</file>