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tudies\Экономика информационных систем\"/>
    </mc:Choice>
  </mc:AlternateContent>
  <xr:revisionPtr revIDLastSave="0" documentId="8_{725A80A2-2C35-4084-8ED9-13F2BEEAB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ча 2" sheetId="1" r:id="rId1"/>
    <sheet name="Задача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H8" i="2"/>
  <c r="H7" i="2"/>
  <c r="B26" i="1" l="1"/>
  <c r="D18" i="1"/>
  <c r="E16" i="1"/>
  <c r="I3" i="1"/>
  <c r="G4" i="1"/>
  <c r="E14" i="1" s="1"/>
  <c r="G5" i="1"/>
  <c r="B15" i="1" s="1"/>
  <c r="G6" i="1"/>
  <c r="B16" i="1" s="1"/>
  <c r="G7" i="1"/>
  <c r="D17" i="1" s="1"/>
  <c r="G8" i="1"/>
  <c r="C18" i="1" s="1"/>
  <c r="G3" i="1"/>
  <c r="B13" i="1" s="1"/>
  <c r="F9" i="1"/>
  <c r="E9" i="1"/>
  <c r="D9" i="1"/>
  <c r="C9" i="1"/>
  <c r="B9" i="1"/>
  <c r="C16" i="1" l="1"/>
  <c r="D16" i="1"/>
  <c r="C13" i="1"/>
  <c r="B17" i="1"/>
  <c r="E13" i="1"/>
  <c r="F17" i="1"/>
  <c r="C10" i="1"/>
  <c r="C17" i="1"/>
  <c r="F10" i="1"/>
  <c r="D14" i="1"/>
  <c r="B18" i="1"/>
  <c r="D13" i="1"/>
  <c r="F16" i="1"/>
  <c r="F18" i="1"/>
  <c r="F13" i="1"/>
  <c r="F19" i="1" s="1"/>
  <c r="F22" i="1" s="1"/>
  <c r="F15" i="1"/>
  <c r="E18" i="1"/>
  <c r="C14" i="1"/>
  <c r="E15" i="1"/>
  <c r="D15" i="1"/>
  <c r="F14" i="1"/>
  <c r="C15" i="1"/>
  <c r="E17" i="1"/>
  <c r="E19" i="1" s="1"/>
  <c r="E22" i="1" s="1"/>
  <c r="B14" i="1"/>
  <c r="E10" i="1" l="1"/>
  <c r="D19" i="1"/>
  <c r="D22" i="1" s="1"/>
  <c r="B10" i="1"/>
  <c r="L3" i="1" s="1"/>
  <c r="L5" i="1" s="1"/>
  <c r="D10" i="1"/>
  <c r="C19" i="1"/>
  <c r="C22" i="1" s="1"/>
  <c r="B19" i="1"/>
  <c r="B22" i="1" s="1"/>
  <c r="G22" i="1" l="1"/>
</calcChain>
</file>

<file path=xl/sharedStrings.xml><?xml version="1.0" encoding="utf-8"?>
<sst xmlns="http://schemas.openxmlformats.org/spreadsheetml/2006/main" count="49" uniqueCount="38">
  <si>
    <t>Проект 1</t>
  </si>
  <si>
    <t>Проект 2</t>
  </si>
  <si>
    <t>Проект 3</t>
  </si>
  <si>
    <t>Проект 4</t>
  </si>
  <si>
    <t>Проект 5</t>
  </si>
  <si>
    <t>Эксперт 1</t>
  </si>
  <si>
    <t>Эксперт 2</t>
  </si>
  <si>
    <t>Эксперт 3</t>
  </si>
  <si>
    <t>Эксперт 4</t>
  </si>
  <si>
    <t>Эксперт 5</t>
  </si>
  <si>
    <t>Эксперт 6</t>
  </si>
  <si>
    <t>Сумма рангов</t>
  </si>
  <si>
    <t>Эксперт</t>
  </si>
  <si>
    <t>Проект</t>
  </si>
  <si>
    <t>А</t>
  </si>
  <si>
    <t>Б</t>
  </si>
  <si>
    <t>В</t>
  </si>
  <si>
    <t>Г</t>
  </si>
  <si>
    <t>Д</t>
  </si>
  <si>
    <t>Коэффициенты относительной значимости экспертных оценок</t>
  </si>
  <si>
    <t>Сумма</t>
  </si>
  <si>
    <t>Нормированный ранг</t>
  </si>
  <si>
    <t>Норм. ранг</t>
  </si>
  <si>
    <t>Итоговый ранг</t>
  </si>
  <si>
    <t>Отклонение от среднего</t>
  </si>
  <si>
    <t>Сумма квадратов отклонений от среднего:</t>
  </si>
  <si>
    <t>W =</t>
  </si>
  <si>
    <t>Год</t>
  </si>
  <si>
    <t>NPV</t>
  </si>
  <si>
    <t>IRR</t>
  </si>
  <si>
    <t>ИТ-проект, требующий 700 условных ден. ед. начальных инвестиций, приносит прибыль</t>
  </si>
  <si>
    <t>950 условных ден. ед. через 2 года. Цена капитала компании равна 10,5%. Рассчитайте все</t>
  </si>
  <si>
    <t>известные вам критерии оценки эффективности данного проекта с учётом фактора</t>
  </si>
  <si>
    <t>времени. Ответьте на вопрос, следует ли рекомендовать данный проект к реализации?</t>
  </si>
  <si>
    <t>Обоснуйте вывод.</t>
  </si>
  <si>
    <t>Данный проект следует рекомендовать к реализации, поскольку NVP &gt; 0 и IRR выше стоимости капитала</t>
  </si>
  <si>
    <t>Высокая степень согласованности экспертов и экспертизе можно доверять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</si>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</sst>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7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6B323239-098F-4148-8414-FEA362979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7" sqref="M7"/>
    </sheetView>
  </sheetViews>
  <sheetFormatPr defaultRowHeight="14.4" x14ac:dyDescent="0.3"/>
  <cols>
    <col min="1" max="1" width="14.21875" customWidth="1"/>
    <col min="2" max="2" width="8.88671875" customWidth="1"/>
  </cols>
  <sheetData>
    <row r="1" spans="1:13" ht="16.2" customHeight="1" x14ac:dyDescent="0.3">
      <c r="A1" s="9" t="s">
        <v>12</v>
      </c>
      <c r="B1" s="6" t="s">
        <v>13</v>
      </c>
      <c r="C1" s="7"/>
      <c r="D1" s="7"/>
      <c r="E1" s="7"/>
      <c r="F1" s="8"/>
      <c r="L1" t="s">
        <v>25</v>
      </c>
    </row>
    <row r="2" spans="1:13" ht="16.2" customHeight="1" x14ac:dyDescent="0.3">
      <c r="A2" s="10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1" t="s">
        <v>37</v>
      </c>
    </row>
    <row r="3" spans="1:13" ht="15.6" x14ac:dyDescent="0.3">
      <c r="A3" s="2">
        <v>1</v>
      </c>
      <c r="B3" s="3">
        <v>5</v>
      </c>
      <c r="C3" s="3">
        <v>2</v>
      </c>
      <c r="D3" s="3">
        <v>4</v>
      </c>
      <c r="E3" s="3">
        <v>1</v>
      </c>
      <c r="F3" s="3">
        <v>3</v>
      </c>
      <c r="G3">
        <f>SUM(B3:F3)</f>
        <v>15</v>
      </c>
      <c r="I3">
        <f>5*(5+1)/2</f>
        <v>15</v>
      </c>
      <c r="L3">
        <f>B10^2+C10^2+D10^2+E10^2+F10^2</f>
        <v>644.80000000000007</v>
      </c>
    </row>
    <row r="4" spans="1:13" ht="15.6" x14ac:dyDescent="0.3">
      <c r="A4" s="2">
        <v>2</v>
      </c>
      <c r="B4" s="4">
        <v>9</v>
      </c>
      <c r="C4" s="4">
        <v>1</v>
      </c>
      <c r="D4" s="4">
        <v>10</v>
      </c>
      <c r="E4" s="4">
        <v>3</v>
      </c>
      <c r="F4" s="4">
        <v>7</v>
      </c>
      <c r="G4">
        <f t="shared" ref="G4:G8" si="0">SUM(B4:F4)</f>
        <v>30</v>
      </c>
    </row>
    <row r="5" spans="1:13" ht="15.6" x14ac:dyDescent="0.3">
      <c r="A5" s="2">
        <v>3</v>
      </c>
      <c r="B5" s="3">
        <v>7</v>
      </c>
      <c r="C5" s="3">
        <v>4</v>
      </c>
      <c r="D5" s="3">
        <v>9</v>
      </c>
      <c r="E5" s="3">
        <v>5</v>
      </c>
      <c r="F5" s="3">
        <v>7</v>
      </c>
      <c r="G5">
        <f t="shared" si="0"/>
        <v>32</v>
      </c>
      <c r="K5" s="20" t="s">
        <v>26</v>
      </c>
      <c r="L5">
        <f>12*L3/(36*120)</f>
        <v>1.7911111111111111</v>
      </c>
      <c r="M5" t="s">
        <v>36</v>
      </c>
    </row>
    <row r="6" spans="1:13" ht="15.6" x14ac:dyDescent="0.3">
      <c r="A6" s="2">
        <v>4</v>
      </c>
      <c r="B6" s="3">
        <v>7</v>
      </c>
      <c r="C6" s="3">
        <v>3</v>
      </c>
      <c r="D6" s="3">
        <v>8</v>
      </c>
      <c r="E6" s="3">
        <v>3</v>
      </c>
      <c r="F6" s="3">
        <v>7</v>
      </c>
      <c r="G6">
        <f t="shared" si="0"/>
        <v>28</v>
      </c>
    </row>
    <row r="7" spans="1:13" ht="15.6" x14ac:dyDescent="0.3">
      <c r="A7" s="2">
        <v>5</v>
      </c>
      <c r="B7" s="3">
        <v>5</v>
      </c>
      <c r="C7" s="3">
        <v>1</v>
      </c>
      <c r="D7" s="3">
        <v>6</v>
      </c>
      <c r="E7" s="3">
        <v>2</v>
      </c>
      <c r="F7" s="3">
        <v>3</v>
      </c>
      <c r="G7">
        <f t="shared" si="0"/>
        <v>17</v>
      </c>
    </row>
    <row r="8" spans="1:13" ht="15.6" x14ac:dyDescent="0.3">
      <c r="A8" s="2">
        <v>6</v>
      </c>
      <c r="B8" s="3">
        <v>4</v>
      </c>
      <c r="C8" s="3">
        <v>2</v>
      </c>
      <c r="D8" s="3">
        <v>4</v>
      </c>
      <c r="E8" s="3">
        <v>1</v>
      </c>
      <c r="F8" s="3">
        <v>3</v>
      </c>
      <c r="G8">
        <f t="shared" si="0"/>
        <v>14</v>
      </c>
    </row>
    <row r="9" spans="1:13" ht="15.6" x14ac:dyDescent="0.3">
      <c r="A9" s="2" t="s">
        <v>11</v>
      </c>
      <c r="B9" s="5">
        <f>SUM(B3:B8)</f>
        <v>37</v>
      </c>
      <c r="C9" s="5">
        <f t="shared" ref="C9:F9" si="1">SUM(C3:C8)</f>
        <v>13</v>
      </c>
      <c r="D9" s="5">
        <f t="shared" si="1"/>
        <v>41</v>
      </c>
      <c r="E9" s="5">
        <f t="shared" si="1"/>
        <v>15</v>
      </c>
      <c r="F9" s="5">
        <f t="shared" si="1"/>
        <v>30</v>
      </c>
      <c r="I9">
        <f>SUM(B9:F9)/5</f>
        <v>27.2</v>
      </c>
    </row>
    <row r="10" spans="1:13" x14ac:dyDescent="0.3">
      <c r="A10" t="s">
        <v>24</v>
      </c>
      <c r="B10">
        <f>B9-$I$9</f>
        <v>9.8000000000000007</v>
      </c>
      <c r="C10">
        <f t="shared" ref="C10:F10" si="2">C9-$I$9</f>
        <v>-14.2</v>
      </c>
      <c r="D10">
        <f t="shared" si="2"/>
        <v>13.8</v>
      </c>
      <c r="E10">
        <f t="shared" si="2"/>
        <v>-12.2</v>
      </c>
      <c r="F10">
        <f t="shared" si="2"/>
        <v>2.8000000000000007</v>
      </c>
    </row>
    <row r="11" spans="1:13" ht="15.6" x14ac:dyDescent="0.3">
      <c r="A11" s="11" t="s">
        <v>19</v>
      </c>
    </row>
    <row r="12" spans="1:13" ht="15.6" x14ac:dyDescent="0.3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</row>
    <row r="13" spans="1:13" ht="15.6" x14ac:dyDescent="0.3">
      <c r="A13" s="2" t="s">
        <v>5</v>
      </c>
      <c r="B13" s="2">
        <f>B3/$G$3</f>
        <v>0.33333333333333331</v>
      </c>
      <c r="C13" s="2">
        <f>C3/$G$3</f>
        <v>0.13333333333333333</v>
      </c>
      <c r="D13" s="2">
        <f>D3/$G$3</f>
        <v>0.26666666666666666</v>
      </c>
      <c r="E13" s="2">
        <f>E3/$G$3</f>
        <v>6.6666666666666666E-2</v>
      </c>
      <c r="F13" s="2">
        <f>F3/$G$3</f>
        <v>0.2</v>
      </c>
    </row>
    <row r="14" spans="1:13" ht="15.6" x14ac:dyDescent="0.3">
      <c r="A14" s="2" t="s">
        <v>6</v>
      </c>
      <c r="B14" s="2">
        <f>B4/$G$4</f>
        <v>0.3</v>
      </c>
      <c r="C14" s="2">
        <f t="shared" ref="C14:F14" si="3">C4/$G$4</f>
        <v>3.3333333333333333E-2</v>
      </c>
      <c r="D14" s="2">
        <f t="shared" si="3"/>
        <v>0.33333333333333331</v>
      </c>
      <c r="E14" s="2">
        <f t="shared" si="3"/>
        <v>0.1</v>
      </c>
      <c r="F14" s="2">
        <f t="shared" si="3"/>
        <v>0.23333333333333334</v>
      </c>
    </row>
    <row r="15" spans="1:13" ht="15.6" x14ac:dyDescent="0.3">
      <c r="A15" s="2" t="s">
        <v>7</v>
      </c>
      <c r="B15" s="2">
        <f>B5/$G$5</f>
        <v>0.21875</v>
      </c>
      <c r="C15" s="2">
        <f t="shared" ref="C15:F15" si="4">C5/$G$5</f>
        <v>0.125</v>
      </c>
      <c r="D15" s="2">
        <f t="shared" si="4"/>
        <v>0.28125</v>
      </c>
      <c r="E15" s="2">
        <f t="shared" si="4"/>
        <v>0.15625</v>
      </c>
      <c r="F15" s="2">
        <f t="shared" si="4"/>
        <v>0.21875</v>
      </c>
    </row>
    <row r="16" spans="1:13" ht="15.6" x14ac:dyDescent="0.3">
      <c r="A16" s="2" t="s">
        <v>8</v>
      </c>
      <c r="B16" s="2">
        <f>B6/$G$6</f>
        <v>0.25</v>
      </c>
      <c r="C16" s="2">
        <f t="shared" ref="C16:F16" si="5">C6/$G$6</f>
        <v>0.10714285714285714</v>
      </c>
      <c r="D16" s="2">
        <f t="shared" si="5"/>
        <v>0.2857142857142857</v>
      </c>
      <c r="E16" s="2">
        <f t="shared" si="5"/>
        <v>0.10714285714285714</v>
      </c>
      <c r="F16" s="2">
        <f t="shared" si="5"/>
        <v>0.25</v>
      </c>
    </row>
    <row r="17" spans="1:7" ht="15.6" x14ac:dyDescent="0.3">
      <c r="A17" s="2" t="s">
        <v>9</v>
      </c>
      <c r="B17" s="2">
        <f>B7/$G$7</f>
        <v>0.29411764705882354</v>
      </c>
      <c r="C17" s="2">
        <f t="shared" ref="C17:F17" si="6">C7/$G$7</f>
        <v>5.8823529411764705E-2</v>
      </c>
      <c r="D17" s="2">
        <f t="shared" si="6"/>
        <v>0.35294117647058826</v>
      </c>
      <c r="E17" s="2">
        <f t="shared" si="6"/>
        <v>0.11764705882352941</v>
      </c>
      <c r="F17" s="2">
        <f t="shared" si="6"/>
        <v>0.17647058823529413</v>
      </c>
    </row>
    <row r="18" spans="1:7" ht="15.6" x14ac:dyDescent="0.3">
      <c r="A18" s="2" t="s">
        <v>10</v>
      </c>
      <c r="B18" s="2">
        <f>B8/$G$8</f>
        <v>0.2857142857142857</v>
      </c>
      <c r="C18" s="2">
        <f t="shared" ref="C18:F18" si="7">C8/$G$8</f>
        <v>0.14285714285714285</v>
      </c>
      <c r="D18" s="2">
        <f t="shared" si="7"/>
        <v>0.2857142857142857</v>
      </c>
      <c r="E18" s="2">
        <f t="shared" si="7"/>
        <v>7.1428571428571425E-2</v>
      </c>
      <c r="F18" s="2">
        <f t="shared" si="7"/>
        <v>0.21428571428571427</v>
      </c>
    </row>
    <row r="19" spans="1:7" ht="15.6" x14ac:dyDescent="0.3">
      <c r="A19" s="12" t="s">
        <v>20</v>
      </c>
      <c r="B19" s="13">
        <f>SUM(B13:B18)</f>
        <v>1.6819152661064427</v>
      </c>
      <c r="C19" s="13">
        <f>SUM(C13:C18)</f>
        <v>0.60049019607843135</v>
      </c>
      <c r="D19" s="13">
        <f>SUM(D13:D18)</f>
        <v>1.8056197478991596</v>
      </c>
      <c r="E19" s="13">
        <f t="shared" ref="E19:F19" si="8">SUM(E13:E18)</f>
        <v>0.61913515406162467</v>
      </c>
      <c r="F19" s="13">
        <f t="shared" si="8"/>
        <v>1.2928396358543417</v>
      </c>
    </row>
    <row r="21" spans="1:7" ht="15.6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20</v>
      </c>
    </row>
    <row r="22" spans="1:7" ht="31.2" x14ac:dyDescent="0.3">
      <c r="A22" s="14" t="s">
        <v>21</v>
      </c>
      <c r="B22" s="2">
        <f>B19/6</f>
        <v>0.28031921101774043</v>
      </c>
      <c r="C22" s="2">
        <f>C19/6</f>
        <v>0.10008169934640522</v>
      </c>
      <c r="D22" s="2">
        <f>D19/6</f>
        <v>0.30093662464985993</v>
      </c>
      <c r="E22" s="2">
        <f>E19/6</f>
        <v>0.10318919234360412</v>
      </c>
      <c r="F22" s="2">
        <f>F19/6</f>
        <v>0.21547327264239027</v>
      </c>
      <c r="G22" s="2">
        <f>SUM(B22:F22)</f>
        <v>1</v>
      </c>
    </row>
    <row r="25" spans="1:7" ht="31.2" x14ac:dyDescent="0.3">
      <c r="B25" s="15" t="s">
        <v>22</v>
      </c>
      <c r="C25" s="16" t="s">
        <v>23</v>
      </c>
    </row>
    <row r="26" spans="1:7" ht="15.6" x14ac:dyDescent="0.3">
      <c r="A26" s="2" t="s">
        <v>2</v>
      </c>
      <c r="B26" s="2">
        <f>0.30094</f>
        <v>0.30093999999999999</v>
      </c>
      <c r="C26" s="3">
        <v>1</v>
      </c>
    </row>
    <row r="27" spans="1:7" ht="15.6" x14ac:dyDescent="0.3">
      <c r="A27" s="2" t="s">
        <v>0</v>
      </c>
      <c r="B27" s="2">
        <v>0.28032000000000001</v>
      </c>
      <c r="C27" s="3">
        <v>2</v>
      </c>
    </row>
    <row r="28" spans="1:7" ht="15.6" x14ac:dyDescent="0.3">
      <c r="A28" s="2" t="s">
        <v>4</v>
      </c>
      <c r="B28" s="2">
        <v>0.21546999999999999</v>
      </c>
      <c r="C28" s="3">
        <v>3</v>
      </c>
    </row>
    <row r="29" spans="1:7" ht="15.6" x14ac:dyDescent="0.3">
      <c r="A29" s="2" t="s">
        <v>3</v>
      </c>
      <c r="B29" s="2">
        <v>0.10319</v>
      </c>
      <c r="C29" s="3">
        <v>4</v>
      </c>
    </row>
    <row r="30" spans="1:7" ht="15.6" x14ac:dyDescent="0.3">
      <c r="A30" s="2" t="s">
        <v>1</v>
      </c>
      <c r="B30" s="2">
        <v>0.10008</v>
      </c>
      <c r="C30" s="3">
        <v>5</v>
      </c>
    </row>
  </sheetData>
  <sortState xmlns:xlrd2="http://schemas.microsoft.com/office/spreadsheetml/2017/richdata2" ref="A26:B30">
    <sortCondition descending="1" ref="B26:B30"/>
  </sortState>
  <mergeCells count="2">
    <mergeCell ref="B1:F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0CD9-02DD-46D7-9FD8-99168361E202}">
  <dimension ref="B1:M10"/>
  <sheetViews>
    <sheetView workbookViewId="0">
      <selection activeCell="G12" sqref="G12"/>
    </sheetView>
  </sheetViews>
  <sheetFormatPr defaultRowHeight="14.4" x14ac:dyDescent="0.3"/>
  <cols>
    <col min="1" max="1" width="9.21875" customWidth="1"/>
  </cols>
  <sheetData>
    <row r="1" spans="2:13" x14ac:dyDescent="0.3">
      <c r="B1" t="s">
        <v>30</v>
      </c>
    </row>
    <row r="2" spans="2:13" x14ac:dyDescent="0.3">
      <c r="B2" t="s">
        <v>31</v>
      </c>
    </row>
    <row r="3" spans="2:13" x14ac:dyDescent="0.3">
      <c r="B3" t="s">
        <v>32</v>
      </c>
    </row>
    <row r="4" spans="2:13" x14ac:dyDescent="0.3">
      <c r="B4" t="s">
        <v>33</v>
      </c>
    </row>
    <row r="5" spans="2:13" x14ac:dyDescent="0.3">
      <c r="B5" t="s">
        <v>34</v>
      </c>
    </row>
    <row r="7" spans="2:13" x14ac:dyDescent="0.3">
      <c r="B7" t="s">
        <v>27</v>
      </c>
      <c r="C7">
        <v>0</v>
      </c>
      <c r="D7">
        <v>1</v>
      </c>
      <c r="E7">
        <v>2</v>
      </c>
      <c r="G7" t="s">
        <v>28</v>
      </c>
      <c r="H7" s="17">
        <f>NPV(10.5%,D8:E8)+C8</f>
        <v>78.034847771339628</v>
      </c>
      <c r="J7" s="19" t="s">
        <v>35</v>
      </c>
      <c r="K7" s="19"/>
      <c r="L7" s="19"/>
      <c r="M7" s="19"/>
    </row>
    <row r="8" spans="2:13" x14ac:dyDescent="0.3">
      <c r="C8">
        <v>-700</v>
      </c>
      <c r="D8">
        <v>0</v>
      </c>
      <c r="E8">
        <v>950</v>
      </c>
      <c r="G8" t="s">
        <v>29</v>
      </c>
      <c r="H8" s="18">
        <f>IRR(C8:E8)</f>
        <v>0.16496474502026159</v>
      </c>
      <c r="J8" s="19"/>
      <c r="K8" s="19"/>
      <c r="L8" s="19"/>
      <c r="M8" s="19"/>
    </row>
    <row r="9" spans="2:13" x14ac:dyDescent="0.3">
      <c r="J9" s="19"/>
      <c r="K9" s="19"/>
      <c r="L9" s="19"/>
      <c r="M9" s="19"/>
    </row>
    <row r="10" spans="2:13" x14ac:dyDescent="0.3">
      <c r="J10" s="19"/>
      <c r="K10" s="19"/>
      <c r="L10" s="19"/>
      <c r="M10" s="19"/>
    </row>
  </sheetData>
  <mergeCells count="1">
    <mergeCell ref="J7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2</vt:lpstr>
      <vt:lpstr>Задача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2021-12-28T06:52:01Z</dcterms:modified>
</cp:coreProperties>
</file>