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n1\Downloads\"/>
    </mc:Choice>
  </mc:AlternateContent>
  <xr:revisionPtr revIDLastSave="0" documentId="8_{F7F3BDBE-724F-44B2-AC1A-DC036905E7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H43" i="1"/>
  <c r="H44" i="1"/>
  <c r="H45" i="1"/>
  <c r="H46" i="1"/>
  <c r="H42" i="1"/>
  <c r="K33" i="1"/>
  <c r="D47" i="1"/>
  <c r="E47" i="1"/>
  <c r="F47" i="1"/>
  <c r="G47" i="1"/>
  <c r="C47" i="1"/>
  <c r="G26" i="1"/>
  <c r="F26" i="1"/>
  <c r="E26" i="1"/>
  <c r="H26" i="1" s="1"/>
  <c r="D26" i="1"/>
  <c r="C26" i="1"/>
  <c r="H7" i="1"/>
  <c r="H8" i="1"/>
  <c r="H9" i="1"/>
  <c r="H10" i="1"/>
  <c r="H11" i="1"/>
  <c r="H6" i="1"/>
  <c r="E12" i="1"/>
  <c r="F12" i="1"/>
  <c r="G12" i="1"/>
  <c r="D12" i="1"/>
  <c r="C12" i="1"/>
  <c r="D50" i="1" l="1"/>
  <c r="F22" i="1"/>
  <c r="I7" i="1" l="1"/>
  <c r="I8" i="1"/>
  <c r="I9" i="1"/>
  <c r="C48" i="1"/>
  <c r="G48" i="1"/>
  <c r="E48" i="1"/>
  <c r="F48" i="1"/>
  <c r="I6" i="1"/>
  <c r="I12" i="1" s="1"/>
  <c r="E23" i="1" s="1"/>
  <c r="D48" i="1"/>
  <c r="I10" i="1"/>
  <c r="I11" i="1"/>
  <c r="I32" i="1" l="1"/>
  <c r="J27" i="1"/>
</calcChain>
</file>

<file path=xl/sharedStrings.xml><?xml version="1.0" encoding="utf-8"?>
<sst xmlns="http://schemas.openxmlformats.org/spreadsheetml/2006/main" count="49" uniqueCount="47">
  <si>
    <t>ОЦЕНКА СОГЛАСОВАННОСТИ МНЕНИЙ ЭКСПЕРТОВ В ПОРЯДКОВОЙ ШКАЛЕ</t>
  </si>
  <si>
    <t>(Расчёт дисперсионного коэффициента конкордации и оценка его статистической значимости)</t>
  </si>
  <si>
    <t>Объект 1</t>
  </si>
  <si>
    <t>Объект 2</t>
  </si>
  <si>
    <t>Объект 3</t>
  </si>
  <si>
    <t>Объект 4</t>
  </si>
  <si>
    <t>Объект 5</t>
  </si>
  <si>
    <t>Объект 6</t>
  </si>
  <si>
    <t>Эксперт 1</t>
  </si>
  <si>
    <t>Эксперт 2</t>
  </si>
  <si>
    <t>Эксперт 3</t>
  </si>
  <si>
    <t>Эксперт 4</t>
  </si>
  <si>
    <t>Эксперт 5</t>
  </si>
  <si>
    <t>∑</t>
  </si>
  <si>
    <t>Контрольное значение для проверки на стандартизацию</t>
  </si>
  <si>
    <t>Следовательно, все ранжировки стандартизированные.</t>
  </si>
  <si>
    <t>Видно, что в ранжировках экспертов присутствуют связанные ранги</t>
  </si>
  <si>
    <t xml:space="preserve">(эквивалентные объекты получили ранги, равные среднеарифметическому </t>
  </si>
  <si>
    <t>их порядковых мест). Следовательно, расчёт дисперсионного коэффициента конкордации</t>
  </si>
  <si>
    <r>
      <t>1. Найдём суммы рангов по объектам (r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)</t>
    </r>
  </si>
  <si>
    <t>2. Найдём оценку мат. ожидания r</t>
  </si>
  <si>
    <t>3. Рассчитаем значение S:</t>
  </si>
  <si>
    <t>Для расчёта S</t>
  </si>
  <si>
    <r>
      <t>Т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</si>
  <si>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Т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</si>
  <si>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Т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</si>
  <si>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Т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</si>
  <si>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Т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</si>
  <si>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t xml:space="preserve">Видим, что значение дисперсионного коэффициента конкордации близко к 1 ,следовательно мнения </t>
  </si>
  <si>
    <t>экспертов согласованы и результатам экспертизы можно доверять.</t>
  </si>
  <si>
    <r>
      <t>рассчитав значение ꭕ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и сравнив его с табличным значением:</t>
    </r>
  </si>
  <si>
    <t>Сравним рассчитанное значение с табличным:</t>
  </si>
  <si>
    <r>
      <rPr>
        <b/>
        <i/>
        <u/>
        <sz val="11"/>
        <color theme="1"/>
        <rFont val="Calibri"/>
        <family val="2"/>
        <charset val="204"/>
        <scheme val="minor"/>
      </rPr>
      <t>Вывод:</t>
    </r>
    <r>
      <rPr>
        <u/>
        <sz val="11"/>
        <color theme="1"/>
        <rFont val="Calibri"/>
        <family val="2"/>
        <charset val="204"/>
        <scheme val="minor"/>
      </rPr>
      <t xml:space="preserve"> гипотеза о согласии экспертов в ранжировках принимается.</t>
    </r>
  </si>
  <si>
    <t>23, 3 &gt; 11,07.</t>
  </si>
  <si>
    <t>Эксперт</t>
  </si>
  <si>
    <t>ИТ-проект</t>
  </si>
  <si>
    <t>Найдите обобщённую ранжировку и оцените степень согласованности мнений экспертов:</t>
  </si>
  <si>
    <t>Самостоятельная работа</t>
  </si>
  <si>
    <r>
      <t xml:space="preserve">Табличное значение </t>
    </r>
    <r>
      <rPr>
        <sz val="11"/>
        <color theme="1"/>
        <rFont val="Calibri"/>
        <family val="2"/>
        <charset val="204"/>
      </rPr>
      <t>ꭕ</t>
    </r>
    <r>
      <rPr>
        <vertAlign val="super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 xml:space="preserve"> для степеней свободы v=5 и 5% уровне значимости равно 11,07</t>
    </r>
  </si>
  <si>
    <t>проводим по формуле, учитывающей наличие связанных рангов (слайд 46).</t>
  </si>
  <si>
    <r>
      <t>4. Поскольку в ранжировках имеются связанные ранги, то вычислим значения Т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j </t>
    </r>
    <r>
      <rPr>
        <sz val="11"/>
        <color theme="1"/>
        <rFont val="Calibri"/>
        <family val="2"/>
        <charset val="204"/>
        <scheme val="minor"/>
      </rPr>
      <t>(слайд 46):</t>
    </r>
  </si>
  <si>
    <t xml:space="preserve">Убедимся в статистической значимости дисперсионного коэффициента конкордации (см. слайд 48), </t>
  </si>
  <si>
    <t>5. Рассчитаем дисперсионный коэффициент конкордации (слайд 46):</t>
  </si>
  <si>
    <t>6*7/2</t>
  </si>
  <si>
    <t>мат.ожидание</t>
  </si>
  <si>
    <t>Расчет s</t>
  </si>
  <si>
    <t>Контр.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</si>
</sst>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4" borderId="0" xfId="0" applyFill="1"/>
    <xf numFmtId="0" fontId="8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" Type="http://schemas.openxmlformats.org/officeDocument/2006/relationships/image" Target="../media/image1.tiff"/><Relationship Id="rId4" Type="http://schemas.openxmlformats.org/officeDocument/2006/relationships/image" Target="../media/image4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63500</xdr:colOff>
      <xdr:row>4</xdr:row>
      <xdr:rowOff>30580</xdr:rowOff>
    </xdr:from>
    <xdr:to>
      <xdr:col>16</xdr:col>
      <xdr:colOff>355600</xdr:colOff>
      <xdr:row>12</xdr:row>
      <xdr:rowOff>114299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75E1665-1EC8-1B48-95B1-E291F6441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4300" y="792580"/>
          <a:ext cx="5003800" cy="1607719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28</xdr:row>
      <xdr:rowOff>127000</xdr:rowOff>
    </xdr:from>
    <xdr:to>
      <xdr:col>15</xdr:col>
      <xdr:colOff>457200</xdr:colOff>
      <xdr:row>32</xdr:row>
      <xdr:rowOff>150796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0B523BC-877C-A546-BD75-034B84CD9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2400" y="5537200"/>
          <a:ext cx="3124200" cy="811196"/>
        </a:xfrm>
        <a:prstGeom prst="rect">
          <a:avLst/>
        </a:prstGeom>
      </xdr:spPr>
    </xdr:pic>
    <xdr:clientData/>
  </xdr:twoCellAnchor>
  <xdr:twoCellAnchor editAs="oneCell">
    <xdr:from>
      <xdr:col>10</xdr:col>
      <xdr:colOff>660400</xdr:colOff>
      <xdr:row>21</xdr:row>
      <xdr:rowOff>139700</xdr:rowOff>
    </xdr:from>
    <xdr:to>
      <xdr:col>18</xdr:col>
      <xdr:colOff>0</xdr:colOff>
      <xdr:row>28</xdr:row>
      <xdr:rowOff>159311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18B9241-064B-5A40-AEC2-678564ABC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34300" y="4165600"/>
          <a:ext cx="4724400" cy="1403911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33</xdr:row>
      <xdr:rowOff>0</xdr:rowOff>
    </xdr:from>
    <xdr:to>
      <xdr:col>15</xdr:col>
      <xdr:colOff>228600</xdr:colOff>
      <xdr:row>36</xdr:row>
      <xdr:rowOff>173527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ADA179E-9A6B-5F40-8F52-39A8D33A2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59700" y="6413500"/>
          <a:ext cx="2908300" cy="745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2"/>
  <sheetViews>
    <sheetView tabSelected="1" topLeftCell="A23" workbookViewId="0">
      <selection activeCell="Y19" sqref="Y19"/>
    </sheetView>
  </sheetViews>
  <sheetFormatPr defaultColWidth="8.88671875" defaultRowHeight="14.4" x14ac:dyDescent="0.3"/>
  <cols>
    <col min="9" max="9" width="13.33203125" customWidth="1"/>
  </cols>
  <sheetData>
    <row r="2" spans="2:9" x14ac:dyDescent="0.3">
      <c r="B2" s="1" t="s">
        <v>0</v>
      </c>
    </row>
    <row r="3" spans="2:9" x14ac:dyDescent="0.3">
      <c r="B3" t="s">
        <v>1</v>
      </c>
    </row>
    <row r="5" spans="2:9" x14ac:dyDescent="0.3">
      <c r="C5" t="s">
        <v>8</v>
      </c>
      <c r="D5" t="s">
        <v>9</v>
      </c>
      <c r="E5" t="s">
        <v>10</v>
      </c>
      <c r="F5" t="s">
        <v>11</v>
      </c>
      <c r="G5" t="s">
        <v>12</v>
      </c>
      <c r="H5" s="3" t="s">
        <v>13</v>
      </c>
      <c r="I5" t="s">
        <v>22</v>
      </c>
    </row>
    <row r="6" spans="2:9" x14ac:dyDescent="0.3">
      <c r="B6" t="s">
        <v>2</v>
      </c>
      <c r="C6" s="2">
        <v>1</v>
      </c>
      <c r="D6" s="4">
        <v>2</v>
      </c>
      <c r="E6" s="4">
        <v>1.5</v>
      </c>
      <c r="F6" s="2">
        <v>1</v>
      </c>
      <c r="G6" s="2">
        <v>2</v>
      </c>
      <c r="H6" s="6">
        <f>SUM(C6:G6)</f>
        <v>7.5</v>
      </c>
      <c r="I6">
        <f>(H6-$F$22)^2</f>
        <v>100</v>
      </c>
    </row>
    <row r="7" spans="2:9" x14ac:dyDescent="0.3">
      <c r="B7" t="s">
        <v>3</v>
      </c>
      <c r="C7" s="4">
        <v>2.5</v>
      </c>
      <c r="D7" s="4">
        <v>2</v>
      </c>
      <c r="E7" s="4">
        <v>1.5</v>
      </c>
      <c r="F7" s="4">
        <v>2.5</v>
      </c>
      <c r="G7" s="2">
        <v>1</v>
      </c>
      <c r="H7" s="6">
        <f t="shared" ref="H7:H11" si="0">SUM(C7:G7)</f>
        <v>9.5</v>
      </c>
      <c r="I7">
        <f t="shared" ref="I7:I11" si="1">(H7-$F$22)^2</f>
        <v>64</v>
      </c>
    </row>
    <row r="8" spans="2:9" x14ac:dyDescent="0.3">
      <c r="B8" t="s">
        <v>4</v>
      </c>
      <c r="C8" s="4">
        <v>2.5</v>
      </c>
      <c r="D8" s="4">
        <v>2</v>
      </c>
      <c r="E8" s="2">
        <v>3</v>
      </c>
      <c r="F8" s="4">
        <v>2.5</v>
      </c>
      <c r="G8" s="2">
        <v>3</v>
      </c>
      <c r="H8" s="6">
        <f t="shared" si="0"/>
        <v>13</v>
      </c>
      <c r="I8">
        <f t="shared" si="1"/>
        <v>20.25</v>
      </c>
    </row>
    <row r="9" spans="2:9" x14ac:dyDescent="0.3">
      <c r="B9" t="s">
        <v>5</v>
      </c>
      <c r="C9" s="2">
        <v>4</v>
      </c>
      <c r="D9" s="2">
        <v>5</v>
      </c>
      <c r="E9" s="5">
        <v>4.5</v>
      </c>
      <c r="F9" s="5">
        <v>4.5</v>
      </c>
      <c r="G9" s="2">
        <v>4</v>
      </c>
      <c r="H9" s="6">
        <f t="shared" si="0"/>
        <v>22</v>
      </c>
      <c r="I9">
        <f t="shared" si="1"/>
        <v>20.25</v>
      </c>
    </row>
    <row r="10" spans="2:9" x14ac:dyDescent="0.3">
      <c r="B10" t="s">
        <v>6</v>
      </c>
      <c r="C10" s="2">
        <v>5</v>
      </c>
      <c r="D10" s="2">
        <v>4</v>
      </c>
      <c r="E10" s="5">
        <v>4.5</v>
      </c>
      <c r="F10" s="5">
        <v>4.5</v>
      </c>
      <c r="G10" s="4">
        <v>5.5</v>
      </c>
      <c r="H10" s="6">
        <f t="shared" si="0"/>
        <v>23.5</v>
      </c>
      <c r="I10">
        <f t="shared" si="1"/>
        <v>36</v>
      </c>
    </row>
    <row r="11" spans="2:9" x14ac:dyDescent="0.3">
      <c r="B11" t="s">
        <v>7</v>
      </c>
      <c r="C11" s="2">
        <v>6</v>
      </c>
      <c r="D11" s="2">
        <v>6</v>
      </c>
      <c r="E11" s="2">
        <v>6</v>
      </c>
      <c r="F11" s="2">
        <v>6</v>
      </c>
      <c r="G11" s="4">
        <v>5.5</v>
      </c>
      <c r="H11" s="6">
        <f t="shared" si="0"/>
        <v>29.5</v>
      </c>
      <c r="I11">
        <f t="shared" si="1"/>
        <v>144</v>
      </c>
    </row>
    <row r="12" spans="2:9" x14ac:dyDescent="0.3">
      <c r="B12" s="3" t="s">
        <v>13</v>
      </c>
      <c r="C12">
        <f>SUM(C6:C11)</f>
        <v>21</v>
      </c>
      <c r="D12">
        <f>SUM(D6:D11)</f>
        <v>21</v>
      </c>
      <c r="E12">
        <f t="shared" ref="E12:G12" si="2">SUM(E6:E11)</f>
        <v>21</v>
      </c>
      <c r="F12">
        <f t="shared" si="2"/>
        <v>21</v>
      </c>
      <c r="G12">
        <f t="shared" si="2"/>
        <v>21</v>
      </c>
      <c r="I12" s="7">
        <f>SUM(I6:I11)</f>
        <v>384.5</v>
      </c>
    </row>
    <row r="13" spans="2:9" x14ac:dyDescent="0.3">
      <c r="B13" t="s">
        <v>14</v>
      </c>
      <c r="H13" s="9" t="s">
        <v>43</v>
      </c>
    </row>
    <row r="14" spans="2:9" x14ac:dyDescent="0.3">
      <c r="B14" t="s">
        <v>15</v>
      </c>
    </row>
    <row r="16" spans="2:9" x14ac:dyDescent="0.3">
      <c r="B16" t="s">
        <v>16</v>
      </c>
    </row>
    <row r="17" spans="2:10" x14ac:dyDescent="0.3">
      <c r="B17" t="s">
        <v>17</v>
      </c>
    </row>
    <row r="18" spans="2:10" x14ac:dyDescent="0.3">
      <c r="B18" t="s">
        <v>18</v>
      </c>
    </row>
    <row r="19" spans="2:10" x14ac:dyDescent="0.3">
      <c r="B19" t="s">
        <v>39</v>
      </c>
    </row>
    <row r="21" spans="2:10" ht="15.6" x14ac:dyDescent="0.35">
      <c r="B21" t="s">
        <v>19</v>
      </c>
    </row>
    <row r="22" spans="2:10" x14ac:dyDescent="0.3">
      <c r="B22" t="s">
        <v>20</v>
      </c>
      <c r="F22">
        <f>SUM(H6:H11)/6</f>
        <v>17.5</v>
      </c>
    </row>
    <row r="23" spans="2:10" x14ac:dyDescent="0.3">
      <c r="B23" t="s">
        <v>21</v>
      </c>
      <c r="E23">
        <f>I12</f>
        <v>384.5</v>
      </c>
    </row>
    <row r="24" spans="2:10" ht="15.6" x14ac:dyDescent="0.35">
      <c r="B24" t="s">
        <v>40</v>
      </c>
    </row>
    <row r="25" spans="2:10" ht="15.6" x14ac:dyDescent="0.35">
      <c r="C25" s="12" t="s">
        <v>23</v>
      </c>
      <c r="D25" s="12" t="s">
        <v>24</v>
      </c>
      <c r="E25" s="12" t="s">
        <v>25</v>
      </c>
      <c r="F25" s="12" t="s">
        <v>26</v>
      </c>
      <c r="G25" s="12" t="s">
        <v>27</v>
      </c>
      <c r="H25" s="3" t="s">
        <v>13</v>
      </c>
    </row>
    <row r="26" spans="2:10" x14ac:dyDescent="0.3">
      <c r="C26" s="13">
        <f>2^3-2</f>
        <v>6</v>
      </c>
      <c r="D26" s="13">
        <f>3^3-3</f>
        <v>24</v>
      </c>
      <c r="E26" s="13">
        <f>(2^3-2)+(2^3-2)</f>
        <v>12</v>
      </c>
      <c r="F26" s="13">
        <f>(2^3-2)+(2^3-2)</f>
        <v>12</v>
      </c>
      <c r="G26" s="13">
        <f>2^3-2</f>
        <v>6</v>
      </c>
      <c r="H26">
        <f>SUM(C26:G26)</f>
        <v>60</v>
      </c>
    </row>
    <row r="27" spans="2:10" x14ac:dyDescent="0.3">
      <c r="B27" t="s">
        <v>42</v>
      </c>
      <c r="J27" s="9">
        <f>(12*E23)/(5^2*(6^3-6)-5*SUM(C26:G26))</f>
        <v>0.93212121212121213</v>
      </c>
    </row>
    <row r="28" spans="2:10" x14ac:dyDescent="0.3">
      <c r="B28" t="s">
        <v>28</v>
      </c>
    </row>
    <row r="29" spans="2:10" x14ac:dyDescent="0.3">
      <c r="B29" t="s">
        <v>29</v>
      </c>
    </row>
    <row r="31" spans="2:10" x14ac:dyDescent="0.3">
      <c r="B31" t="s">
        <v>41</v>
      </c>
    </row>
    <row r="32" spans="2:10" ht="16.2" x14ac:dyDescent="0.3">
      <c r="B32" t="s">
        <v>30</v>
      </c>
      <c r="I32" s="9">
        <f>(12*E23)/(5*6*7-(1/5)*H26)</f>
        <v>23.303030303030305</v>
      </c>
    </row>
    <row r="33" spans="2:11" ht="16.2" x14ac:dyDescent="0.3">
      <c r="B33" t="s">
        <v>38</v>
      </c>
      <c r="K33">
        <f>_xlfn.CHISQ.INV(95%,5)</f>
        <v>11.070497693516351</v>
      </c>
    </row>
    <row r="34" spans="2:11" x14ac:dyDescent="0.3">
      <c r="B34" t="s">
        <v>31</v>
      </c>
      <c r="G34" t="s">
        <v>33</v>
      </c>
    </row>
    <row r="35" spans="2:11" x14ac:dyDescent="0.3">
      <c r="B35" s="8" t="s">
        <v>32</v>
      </c>
    </row>
    <row r="38" spans="2:11" x14ac:dyDescent="0.3">
      <c r="B38" s="1" t="s">
        <v>37</v>
      </c>
    </row>
    <row r="39" spans="2:11" ht="15" thickBot="1" x14ac:dyDescent="0.35">
      <c r="B39" t="s">
        <v>36</v>
      </c>
    </row>
    <row r="40" spans="2:11" ht="16.2" thickBot="1" x14ac:dyDescent="0.35">
      <c r="B40" s="14" t="s">
        <v>34</v>
      </c>
      <c r="C40" s="16" t="s">
        <v>35</v>
      </c>
      <c r="D40" s="17"/>
      <c r="E40" s="17"/>
      <c r="F40" s="17"/>
      <c r="G40" s="18"/>
    </row>
    <row r="41" spans="2:11" ht="16.2" thickBot="1" x14ac:dyDescent="0.35">
      <c r="B41" s="15"/>
      <c r="C41" s="10">
        <v>1</v>
      </c>
      <c r="D41" s="10">
        <v>2</v>
      </c>
      <c r="E41" s="10">
        <v>3</v>
      </c>
      <c r="F41" s="10">
        <v>4</v>
      </c>
      <c r="G41" s="10">
        <v>5</v>
      </c>
    </row>
    <row r="42" spans="2:11" ht="16.2" thickBot="1" x14ac:dyDescent="0.35">
      <c r="B42" s="11">
        <v>1</v>
      </c>
      <c r="C42" s="10">
        <v>4</v>
      </c>
      <c r="D42" s="10">
        <v>3</v>
      </c>
      <c r="E42" s="10">
        <v>1</v>
      </c>
      <c r="F42" s="10">
        <v>5</v>
      </c>
      <c r="G42" s="10">
        <v>2</v>
      </c>
      <c r="H42">
        <f>SUM(C42:G42)</f>
        <v>15</v>
      </c>
    </row>
    <row r="43" spans="2:11" ht="16.2" thickBot="1" x14ac:dyDescent="0.35">
      <c r="B43" s="11">
        <v>2</v>
      </c>
      <c r="C43" s="10">
        <v>5</v>
      </c>
      <c r="D43" s="10">
        <v>3</v>
      </c>
      <c r="E43" s="10">
        <v>1</v>
      </c>
      <c r="F43" s="10">
        <v>4</v>
      </c>
      <c r="G43" s="10">
        <v>2</v>
      </c>
      <c r="H43">
        <f t="shared" ref="H43:H46" si="3">SUM(C43:G43)</f>
        <v>15</v>
      </c>
    </row>
    <row r="44" spans="2:11" ht="16.2" thickBot="1" x14ac:dyDescent="0.35">
      <c r="B44" s="11">
        <v>3</v>
      </c>
      <c r="C44" s="10">
        <v>5</v>
      </c>
      <c r="D44" s="10">
        <v>2</v>
      </c>
      <c r="E44" s="10">
        <v>1</v>
      </c>
      <c r="F44" s="10">
        <v>4</v>
      </c>
      <c r="G44" s="10">
        <v>3</v>
      </c>
      <c r="H44">
        <f t="shared" si="3"/>
        <v>15</v>
      </c>
    </row>
    <row r="45" spans="2:11" ht="16.2" thickBot="1" x14ac:dyDescent="0.35">
      <c r="B45" s="11">
        <v>4</v>
      </c>
      <c r="C45" s="10">
        <v>5</v>
      </c>
      <c r="D45" s="10">
        <v>1</v>
      </c>
      <c r="E45" s="10">
        <v>3</v>
      </c>
      <c r="F45" s="10">
        <v>4</v>
      </c>
      <c r="G45" s="10">
        <v>2</v>
      </c>
      <c r="H45">
        <f t="shared" si="3"/>
        <v>15</v>
      </c>
    </row>
    <row r="46" spans="2:11" ht="16.2" thickBot="1" x14ac:dyDescent="0.35">
      <c r="B46" s="11">
        <v>5</v>
      </c>
      <c r="C46" s="10">
        <v>5</v>
      </c>
      <c r="D46" s="10">
        <v>4</v>
      </c>
      <c r="E46" s="10">
        <v>2</v>
      </c>
      <c r="F46" s="10">
        <v>3</v>
      </c>
      <c r="G46" s="10">
        <v>1</v>
      </c>
      <c r="H46">
        <f t="shared" si="3"/>
        <v>15</v>
      </c>
    </row>
    <row r="47" spans="2:11" x14ac:dyDescent="0.3">
      <c r="C47">
        <f>SUM(C41:C46)</f>
        <v>25</v>
      </c>
      <c r="D47">
        <f t="shared" ref="D47:G47" si="4">SUM(D41:D46)</f>
        <v>15</v>
      </c>
      <c r="E47">
        <f t="shared" si="4"/>
        <v>11</v>
      </c>
      <c r="F47">
        <f t="shared" si="4"/>
        <v>24</v>
      </c>
      <c r="G47">
        <f t="shared" si="4"/>
        <v>15</v>
      </c>
    </row>
    <row r="48" spans="2:11" x14ac:dyDescent="0.3">
      <c r="B48" t="s">
        <v>45</v>
      </c>
      <c r="C48">
        <f>(C47-$D$50)^2</f>
        <v>49</v>
      </c>
      <c r="D48">
        <f t="shared" ref="D48:G48" si="5">(D47-$D$50)^2</f>
        <v>9</v>
      </c>
      <c r="E48">
        <f t="shared" si="5"/>
        <v>49</v>
      </c>
      <c r="F48">
        <f t="shared" si="5"/>
        <v>36</v>
      </c>
      <c r="G48">
        <f t="shared" si="5"/>
        <v>9</v>
      </c>
    </row>
    <row r="50" spans="2:4" x14ac:dyDescent="0.3">
      <c r="B50" t="s">
        <v>44</v>
      </c>
      <c r="D50">
        <f>SUM(C47:G47)/5</f>
        <v>18</v>
      </c>
    </row>
    <row r="52" spans="2:4" x14ac:dyDescent="0.3">
      <c r="B52" t="s">
        <v>46</v>
      </c>
      <c r="D52">
        <f>5*6/2</f>
        <v>15</v>
      </c>
    </row>
  </sheetData>
  <mergeCells count="2">
    <mergeCell ref="B40:B41"/>
    <mergeCell ref="C40:G4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clan1</cp:lastModifiedBy>
  <dcterms:created xsi:type="dcterms:W3CDTF">2019-04-25T05:47:40Z</dcterms:created>
  <dcterms:modified xsi:type="dcterms:W3CDTF">2021-12-14T17:02:14Z</dcterms:modified>
</cp:coreProperties>
</file>