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32\Documents\fitpower\fitpower\"/>
    </mc:Choice>
  </mc:AlternateContent>
  <xr:revisionPtr revIDLastSave="0" documentId="13_ncr:1_{773781DA-C521-4694-A9C5-2E4B9BFE0049}" xr6:coauthVersionLast="40" xr6:coauthVersionMax="40" xr10:uidLastSave="{00000000-0000-0000-0000-000000000000}"/>
  <bookViews>
    <workbookView xWindow="0" yWindow="0" windowWidth="21570" windowHeight="7500" activeTab="1" xr2:uid="{0B71F16C-05D2-4861-A003-203460E4AC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2" l="1"/>
  <c r="L3" i="2"/>
  <c r="L6" i="2"/>
  <c r="L4" i="2"/>
  <c r="L5" i="2"/>
  <c r="L7" i="2"/>
  <c r="L8" i="2"/>
  <c r="L9" i="2"/>
  <c r="L10" i="2"/>
  <c r="L2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E2" i="2"/>
  <c r="H3" i="2"/>
  <c r="H4" i="2"/>
  <c r="H5" i="2"/>
  <c r="H6" i="2"/>
  <c r="H7" i="2"/>
  <c r="H8" i="2"/>
  <c r="H9" i="2"/>
  <c r="H10" i="2"/>
  <c r="H11" i="2"/>
  <c r="H2" i="2"/>
  <c r="D3" i="2"/>
  <c r="F3" i="2"/>
  <c r="F4" i="2"/>
  <c r="F5" i="2"/>
  <c r="F6" i="2"/>
  <c r="F7" i="2"/>
  <c r="F8" i="2"/>
  <c r="F9" i="2"/>
  <c r="F10" i="2"/>
  <c r="F11" i="2"/>
  <c r="F2" i="2"/>
  <c r="E3" i="2"/>
  <c r="E4" i="2"/>
  <c r="E5" i="2"/>
  <c r="E6" i="2"/>
  <c r="E7" i="2"/>
  <c r="E8" i="2"/>
  <c r="E9" i="2"/>
  <c r="E10" i="2"/>
  <c r="E11" i="2"/>
  <c r="D4" i="2"/>
  <c r="D5" i="2"/>
  <c r="D6" i="2"/>
  <c r="D7" i="2"/>
  <c r="D8" i="2"/>
  <c r="D9" i="2"/>
  <c r="D10" i="2"/>
  <c r="D11" i="2"/>
  <c r="D2" i="2"/>
  <c r="B4" i="2"/>
  <c r="B5" i="2"/>
  <c r="B6" i="2" s="1"/>
  <c r="B7" i="2" s="1"/>
  <c r="B8" i="2" s="1"/>
  <c r="B9" i="2" s="1"/>
  <c r="B10" i="2" s="1"/>
  <c r="B11" i="2" s="1"/>
  <c r="B3" i="2"/>
  <c r="B2" i="2"/>
  <c r="A4" i="2"/>
  <c r="A5" i="2" s="1"/>
  <c r="A6" i="2" s="1"/>
  <c r="A7" i="2" s="1"/>
  <c r="A8" i="2" s="1"/>
  <c r="A9" i="2" s="1"/>
  <c r="A10" i="2" s="1"/>
  <c r="A11" i="2" s="1"/>
  <c r="A3" i="2"/>
  <c r="A2" i="2"/>
  <c r="J7" i="1" l="1"/>
  <c r="J6" i="1"/>
  <c r="J5" i="1"/>
  <c r="J4" i="1"/>
  <c r="J3" i="1"/>
  <c r="K9" i="1"/>
  <c r="H20" i="1"/>
  <c r="B38" i="1"/>
  <c r="B23" i="1"/>
  <c r="A24" i="1"/>
  <c r="B24" i="1" s="1"/>
  <c r="A23" i="1"/>
  <c r="C17" i="1"/>
  <c r="D17" i="1"/>
  <c r="E17" i="1"/>
  <c r="F17" i="1"/>
  <c r="G17" i="1"/>
  <c r="J8" i="1" s="1"/>
  <c r="B17" i="1"/>
  <c r="J9" i="1" l="1"/>
  <c r="H17" i="1"/>
  <c r="F43" i="1"/>
  <c r="A90" i="1"/>
  <c r="A91" i="1" s="1"/>
  <c r="A88" i="1"/>
  <c r="A89" i="1" s="1"/>
  <c r="A85" i="1"/>
  <c r="A86" i="1" s="1"/>
  <c r="A87" i="1" s="1"/>
  <c r="A80" i="1"/>
  <c r="A81" i="1" s="1"/>
  <c r="A82" i="1" s="1"/>
  <c r="A83" i="1" s="1"/>
  <c r="A84" i="1" s="1"/>
  <c r="A77" i="1"/>
  <c r="A78" i="1"/>
  <c r="A79" i="1" s="1"/>
  <c r="A72" i="1"/>
  <c r="A73" i="1"/>
  <c r="A74" i="1" s="1"/>
  <c r="A75" i="1" s="1"/>
  <c r="A76" i="1" s="1"/>
  <c r="A69" i="1"/>
  <c r="A70" i="1"/>
  <c r="A71" i="1" s="1"/>
  <c r="A65" i="1"/>
  <c r="A66" i="1"/>
  <c r="A67" i="1" s="1"/>
  <c r="A68" i="1" s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43" i="1"/>
  <c r="A4" i="1" l="1"/>
  <c r="A3" i="1"/>
  <c r="A5" i="1" l="1"/>
  <c r="A25" i="1"/>
  <c r="B25" i="1" s="1"/>
  <c r="A6" i="1" l="1"/>
  <c r="A26" i="1"/>
  <c r="B26" i="1" s="1"/>
  <c r="A7" i="1" l="1"/>
  <c r="A27" i="1"/>
  <c r="B27" i="1" s="1"/>
  <c r="A8" i="1" l="1"/>
  <c r="A28" i="1"/>
  <c r="B28" i="1" s="1"/>
  <c r="A9" i="1" l="1"/>
  <c r="A29" i="1"/>
  <c r="B29" i="1" s="1"/>
  <c r="A10" i="1" l="1"/>
  <c r="A30" i="1"/>
  <c r="B30" i="1" s="1"/>
  <c r="A11" i="1" l="1"/>
  <c r="A31" i="1"/>
  <c r="B31" i="1" s="1"/>
  <c r="A12" i="1" l="1"/>
  <c r="A32" i="1"/>
  <c r="B32" i="1" s="1"/>
  <c r="A13" i="1" l="1"/>
  <c r="A33" i="1"/>
  <c r="B33" i="1" s="1"/>
  <c r="A14" i="1" l="1"/>
  <c r="A34" i="1"/>
  <c r="B34" i="1" s="1"/>
  <c r="A15" i="1" l="1"/>
  <c r="A35" i="1"/>
  <c r="B35" i="1" s="1"/>
  <c r="A36" i="1" l="1"/>
  <c r="B36" i="1" s="1"/>
  <c r="A16" i="1"/>
  <c r="A37" i="1" s="1"/>
  <c r="B37" i="1" s="1"/>
</calcChain>
</file>

<file path=xl/sharedStrings.xml><?xml version="1.0" encoding="utf-8"?>
<sst xmlns="http://schemas.openxmlformats.org/spreadsheetml/2006/main" count="41" uniqueCount="32">
  <si>
    <t>time</t>
  </si>
  <si>
    <t>W</t>
  </si>
  <si>
    <t>Connection Verification</t>
  </si>
  <si>
    <t>Bluetooth Connected</t>
  </si>
  <si>
    <t>Trial</t>
  </si>
  <si>
    <t>Connected</t>
  </si>
  <si>
    <t>Unable to Connect Device</t>
  </si>
  <si>
    <t>No Devices Found</t>
  </si>
  <si>
    <t>Read Timing Correct</t>
  </si>
  <si>
    <t>Read Timing Off</t>
  </si>
  <si>
    <t>ACTUAL</t>
  </si>
  <si>
    <t>PREDICTION</t>
  </si>
  <si>
    <t>LN</t>
  </si>
  <si>
    <t>3.494W per Set</t>
  </si>
  <si>
    <t>SET 1</t>
  </si>
  <si>
    <t>SET 2</t>
  </si>
  <si>
    <t>SET 3</t>
  </si>
  <si>
    <t>SET 4</t>
  </si>
  <si>
    <t>SET 5</t>
  </si>
  <si>
    <t>SET 6</t>
  </si>
  <si>
    <t>ACTUAL OUTPUT (W)</t>
  </si>
  <si>
    <t>PREDICTION OUTPUT (W)</t>
  </si>
  <si>
    <t>TOTAL</t>
  </si>
  <si>
    <t>x1 (%)</t>
  </si>
  <si>
    <t>x2 (%)</t>
  </si>
  <si>
    <t>mAh</t>
  </si>
  <si>
    <t>phone battery capacity (mAh)</t>
  </si>
  <si>
    <t>Wh</t>
  </si>
  <si>
    <t>voltage to charge (v)</t>
  </si>
  <si>
    <t>J</t>
  </si>
  <si>
    <t>conversion to J</t>
  </si>
  <si>
    <t>difference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</si>
</sst>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 App and Bluetooth Module </a:t>
            </a:r>
          </a:p>
          <a:p>
            <a:pPr>
              <a:defRPr/>
            </a:pPr>
            <a:r>
              <a:rPr lang="en-US"/>
              <a:t>Connection Verifcation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A76-45FF-94BA-C824705E3611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A76-45FF-94BA-C824705E36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A76-45FF-94BA-C824705E3611}"/>
              </c:ext>
            </c:extLst>
          </c:dPt>
          <c:dLbls>
            <c:dLbl>
              <c:idx val="0"/>
              <c:layout>
                <c:manualLayout>
                  <c:x val="-0.13785407400326818"/>
                  <c:y val="-0.1430226639447368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76-45FF-94BA-C824705E3611}"/>
                </c:ext>
              </c:extLst>
            </c:dLbl>
            <c:dLbl>
              <c:idx val="1"/>
              <c:layout>
                <c:manualLayout>
                  <c:x val="0.13752011581483331"/>
                  <c:y val="0.1026140971032076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76-45FF-94BA-C824705E3611}"/>
                </c:ext>
              </c:extLst>
            </c:dLbl>
            <c:dLbl>
              <c:idx val="2"/>
              <c:layout>
                <c:manualLayout>
                  <c:x val="4.2825304938488302E-2"/>
                  <c:y val="0.1532998921094732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76-45FF-94BA-C824705E36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Sheet1!$E$42:$G$42</c:f>
              <c:strCache>
                <c:ptCount val="3"/>
                <c:pt idx="0">
                  <c:v>Connected</c:v>
                </c:pt>
                <c:pt idx="1">
                  <c:v>Unable to Connect Device</c:v>
                </c:pt>
                <c:pt idx="2">
                  <c:v>No Devices Found</c:v>
                </c:pt>
              </c:strCache>
            </c:strRef>
          </c:cat>
          <c:val>
            <c:numRef>
              <c:f>Sheet1!$E$43:$G$43</c:f>
              <c:numCache>
                <c:formatCode>General</c:formatCode>
                <c:ptCount val="3"/>
                <c:pt idx="0">
                  <c:v>40</c:v>
                </c:pt>
                <c:pt idx="1">
                  <c:v>10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6-45FF-94BA-C824705E361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integrity: communication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EB3-4AD1-A940-80CE356F8754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EB3-4AD1-A940-80CE356F8754}"/>
              </c:ext>
            </c:extLst>
          </c:dPt>
          <c:dLbls>
            <c:dLbl>
              <c:idx val="0"/>
              <c:layout>
                <c:manualLayout>
                  <c:x val="-4.2345419538120689E-2"/>
                  <c:y val="-0.206633279844965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B3-4AD1-A940-80CE356F8754}"/>
                </c:ext>
              </c:extLst>
            </c:dLbl>
            <c:dLbl>
              <c:idx val="1"/>
              <c:layout>
                <c:manualLayout>
                  <c:x val="4.6437259503494407E-2"/>
                  <c:y val="0.1428588879735990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B3-4AD1-A940-80CE356F87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Sheet1!$E$45:$F$45</c:f>
              <c:strCache>
                <c:ptCount val="2"/>
                <c:pt idx="0">
                  <c:v>Read Timing Correct</c:v>
                </c:pt>
                <c:pt idx="1">
                  <c:v>Read Timing Off</c:v>
                </c:pt>
              </c:strCache>
            </c:strRef>
          </c:cat>
          <c:val>
            <c:numRef>
              <c:f>Sheet1!$E$46:$F$46</c:f>
              <c:numCache>
                <c:formatCode>General</c:formatCode>
                <c:ptCount val="2"/>
                <c:pt idx="0">
                  <c:v>49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3-4AD1-A940-80CE356F875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800" b="1"/>
              <a:t>SAMPLE TRIAL FOR</a:t>
            </a:r>
            <a:r>
              <a:rPr lang="en-US" sz="2800" b="1" baseline="0"/>
              <a:t> SIX 15-SECOND SETS</a:t>
            </a:r>
            <a:endParaRPr lang="en-US" sz="2800" b="1"/>
          </a:p>
        </c:rich>
      </c:tx>
      <c:layout>
        <c:manualLayout>
          <c:xMode val="edge"/>
          <c:yMode val="edge"/>
          <c:x val="0.2959441133884384"/>
          <c:y val="1.8997999309556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Set 1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Sheet1!$B$2:$B$16</c:f>
              <c:numCache>
                <c:formatCode>General</c:formatCode>
                <c:ptCount val="15"/>
                <c:pt idx="0">
                  <c:v>0.5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0.2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7-41D2-BCB4-A1EF2A7FC97C}"/>
            </c:ext>
          </c:extLst>
        </c:ser>
        <c:ser>
          <c:idx val="1"/>
          <c:order val="1"/>
          <c:tx>
            <c:v>Set 2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Sheet1!$C$2:$C$16</c:f>
              <c:numCache>
                <c:formatCode>General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0.1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7-41D2-BCB4-A1EF2A7FC97C}"/>
            </c:ext>
          </c:extLst>
        </c:ser>
        <c:ser>
          <c:idx val="2"/>
          <c:order val="2"/>
          <c:tx>
            <c:v>Set 3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Sheet1!$D$2:$D$16</c:f>
              <c:numCache>
                <c:formatCode>General</c:formatCode>
                <c:ptCount val="15"/>
                <c:pt idx="0">
                  <c:v>0.5</c:v>
                </c:pt>
                <c:pt idx="1">
                  <c:v>0.5</c:v>
                </c:pt>
                <c:pt idx="2">
                  <c:v>0.3</c:v>
                </c:pt>
                <c:pt idx="3">
                  <c:v>0.4</c:v>
                </c:pt>
                <c:pt idx="4">
                  <c:v>0.4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0.2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E7-41D2-BCB4-A1EF2A7FC97C}"/>
            </c:ext>
          </c:extLst>
        </c:ser>
        <c:ser>
          <c:idx val="3"/>
          <c:order val="3"/>
          <c:tx>
            <c:v>Set 4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Sheet1!$E$2:$E$16</c:f>
              <c:numCache>
                <c:formatCode>General</c:formatCode>
                <c:ptCount val="15"/>
                <c:pt idx="0">
                  <c:v>0.4</c:v>
                </c:pt>
                <c:pt idx="1">
                  <c:v>0.3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0.2</c:v>
                </c:pt>
                <c:pt idx="8">
                  <c:v>0.3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E7-41D2-BCB4-A1EF2A7FC97C}"/>
            </c:ext>
          </c:extLst>
        </c:ser>
        <c:ser>
          <c:idx val="4"/>
          <c:order val="4"/>
          <c:tx>
            <c:v>Set 5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Sheet1!$F$2:$F$16</c:f>
              <c:numCache>
                <c:formatCode>General</c:formatCode>
                <c:ptCount val="15"/>
                <c:pt idx="0">
                  <c:v>0.3</c:v>
                </c:pt>
                <c:pt idx="1">
                  <c:v>0.4</c:v>
                </c:pt>
                <c:pt idx="2">
                  <c:v>0.4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E7-41D2-BCB4-A1EF2A7FC97C}"/>
            </c:ext>
          </c:extLst>
        </c:ser>
        <c:ser>
          <c:idx val="5"/>
          <c:order val="5"/>
          <c:tx>
            <c:v>Set 6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Sheet1!$G$2:$G$16</c:f>
              <c:numCache>
                <c:formatCode>General</c:formatCode>
                <c:ptCount val="15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0.2</c:v>
                </c:pt>
                <c:pt idx="5">
                  <c:v>0.3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0.4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E7-41D2-BCB4-A1EF2A7FC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136080"/>
        <c:axId val="24330256"/>
        <c:axId val="0"/>
      </c:bar3DChart>
      <c:catAx>
        <c:axId val="2913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0256"/>
        <c:crosses val="autoZero"/>
        <c:auto val="1"/>
        <c:lblAlgn val="ctr"/>
        <c:lblOffset val="100"/>
        <c:noMultiLvlLbl val="0"/>
      </c:catAx>
      <c:valAx>
        <c:axId val="243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power</a:t>
                </a:r>
                <a:r>
                  <a:rPr lang="en-US" sz="2000" baseline="0"/>
                  <a:t>  GENERATED FROM WORKOUT (watts)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6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6000"/>
              <a:t>LOGARITHMIC REGRESSION BASELINE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84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7937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863348329842613"/>
                  <c:y val="-0.388489321734814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44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0.5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0.2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  <c:pt idx="12">
                  <c:v>0.2</c:v>
                </c:pt>
                <c:pt idx="13">
                  <c:v>0.2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B-4E73-B31E-4E1429E3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70000"/>
        <c:axId val="20315456"/>
      </c:scatterChart>
      <c:valAx>
        <c:axId val="9277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800"/>
                  <a:t>Time</a:t>
                </a:r>
                <a:r>
                  <a:rPr lang="en-US" sz="4800" baseline="0"/>
                  <a:t> (Seconds)</a:t>
                </a:r>
                <a:endParaRPr lang="en-US" sz="4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456"/>
        <c:crosses val="autoZero"/>
        <c:crossBetween val="midCat"/>
      </c:valAx>
      <c:valAx>
        <c:axId val="20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800"/>
                  <a:t>Power 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7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376236</xdr:colOff>
      <xdr:row>72</xdr:row>
      <xdr:rowOff>23811</xdr:rowOff>
    </xdr:from>
    <xdr:to>
      <xdr:col>20</xdr:col>
      <xdr:colOff>561975</xdr:colOff>
      <xdr:row>96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3094AD-FBB9-42CB-8E3E-DC9F3371F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202376</xdr:colOff>
      <xdr:row>48</xdr:row>
      <xdr:rowOff>115203</xdr:rowOff>
    </xdr:from>
    <xdr:to>
      <xdr:col>16</xdr:col>
      <xdr:colOff>602968</xdr:colOff>
      <xdr:row>75</xdr:row>
      <xdr:rowOff>12780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A08D2C-74EB-432E-A479-8EC857C14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325538</xdr:colOff>
      <xdr:row>5</xdr:row>
      <xdr:rowOff>72341</xdr:rowOff>
    </xdr:from>
    <xdr:to>
      <xdr:col>35</xdr:col>
      <xdr:colOff>530506</xdr:colOff>
      <xdr:row>53</xdr:row>
      <xdr:rowOff>180853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9B62F9-93C3-4296-9FC9-82A4067F3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301424</xdr:colOff>
      <xdr:row>39</xdr:row>
      <xdr:rowOff>180855</xdr:rowOff>
    </xdr:from>
    <xdr:to>
      <xdr:col>39</xdr:col>
      <xdr:colOff>277310</xdr:colOff>
      <xdr:row>107</xdr:row>
      <xdr:rowOff>36171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192652-8A71-4326-B7D8-9D6BE041A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2400-4951-40FA-91A5-1336F57DD8FB}">
  <dimension ref="A1:K91"/>
  <sheetViews>
    <sheetView topLeftCell="K54" zoomScale="79" workbookViewId="0">
      <selection activeCell="Z80" sqref="Z80"/>
    </sheetView>
  </sheetViews>
  <sheetFormatPr defaultRowHeight="15" x14ac:dyDescent="0.25"/>
  <cols>
    <col min="10" max="10" width="24.7109375" customWidth="1"/>
    <col min="11" max="11" width="25.42578125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11" x14ac:dyDescent="0.25">
      <c r="A2">
        <v>1</v>
      </c>
      <c r="B2">
        <v>0.5</v>
      </c>
      <c r="C2">
        <v>0.4</v>
      </c>
      <c r="D2">
        <v>0.5</v>
      </c>
      <c r="E2">
        <v>0.4</v>
      </c>
      <c r="F2">
        <v>0.3</v>
      </c>
      <c r="G2">
        <v>0.3</v>
      </c>
      <c r="J2" t="s">
        <v>20</v>
      </c>
      <c r="K2" t="s">
        <v>21</v>
      </c>
    </row>
    <row r="3" spans="1:11" x14ac:dyDescent="0.25">
      <c r="A3">
        <f>A2+1</f>
        <v>2</v>
      </c>
      <c r="B3">
        <v>0.4</v>
      </c>
      <c r="C3">
        <v>0.4</v>
      </c>
      <c r="D3">
        <v>0.5</v>
      </c>
      <c r="E3">
        <v>0.3</v>
      </c>
      <c r="F3">
        <v>0.4</v>
      </c>
      <c r="G3">
        <v>0.2</v>
      </c>
      <c r="I3" t="s">
        <v>14</v>
      </c>
      <c r="J3">
        <f>B17</f>
        <v>3.5000000000000009</v>
      </c>
      <c r="K3">
        <v>3.4940000000000002</v>
      </c>
    </row>
    <row r="4" spans="1:11" x14ac:dyDescent="0.25">
      <c r="A4">
        <f t="shared" ref="A4:A16" si="0">A3+1</f>
        <v>3</v>
      </c>
      <c r="B4">
        <v>0.3</v>
      </c>
      <c r="C4">
        <v>0.4</v>
      </c>
      <c r="D4">
        <v>0.3</v>
      </c>
      <c r="E4">
        <v>0.2</v>
      </c>
      <c r="F4">
        <v>0.4</v>
      </c>
      <c r="G4">
        <v>0.2</v>
      </c>
      <c r="I4" t="s">
        <v>15</v>
      </c>
      <c r="J4">
        <f>C17</f>
        <v>4.3999999999999995</v>
      </c>
      <c r="K4">
        <v>3.4940000000000002</v>
      </c>
    </row>
    <row r="5" spans="1:11" x14ac:dyDescent="0.25">
      <c r="A5">
        <f t="shared" si="0"/>
        <v>4</v>
      </c>
      <c r="B5">
        <v>0.3</v>
      </c>
      <c r="C5">
        <v>0.4</v>
      </c>
      <c r="D5">
        <v>0.4</v>
      </c>
      <c r="E5">
        <v>0.4</v>
      </c>
      <c r="F5">
        <v>0.3</v>
      </c>
      <c r="G5">
        <v>0.3</v>
      </c>
      <c r="I5" t="s">
        <v>16</v>
      </c>
      <c r="J5">
        <f>D17</f>
        <v>4.5999999999999996</v>
      </c>
      <c r="K5">
        <v>3.4940000000000002</v>
      </c>
    </row>
    <row r="6" spans="1:11" x14ac:dyDescent="0.25">
      <c r="A6">
        <f t="shared" si="0"/>
        <v>5</v>
      </c>
      <c r="B6">
        <v>0.2</v>
      </c>
      <c r="C6">
        <v>0.3</v>
      </c>
      <c r="D6">
        <v>0.4</v>
      </c>
      <c r="E6">
        <v>0.4</v>
      </c>
      <c r="F6">
        <v>0.3</v>
      </c>
      <c r="G6">
        <v>0.2</v>
      </c>
      <c r="I6" t="s">
        <v>17</v>
      </c>
      <c r="J6">
        <f>E17</f>
        <v>3.6</v>
      </c>
      <c r="K6">
        <v>3.4940000000000002</v>
      </c>
    </row>
    <row r="7" spans="1:11" x14ac:dyDescent="0.25">
      <c r="A7">
        <f t="shared" si="0"/>
        <v>6</v>
      </c>
      <c r="B7">
        <v>0.2</v>
      </c>
      <c r="C7">
        <v>0.3</v>
      </c>
      <c r="D7">
        <v>0.2</v>
      </c>
      <c r="E7">
        <v>0.3</v>
      </c>
      <c r="F7">
        <v>0.3</v>
      </c>
      <c r="G7">
        <v>0.3</v>
      </c>
      <c r="I7" t="s">
        <v>18</v>
      </c>
      <c r="J7">
        <f>F17</f>
        <v>3.4000000000000008</v>
      </c>
      <c r="K7">
        <v>3.4940000000000002</v>
      </c>
    </row>
    <row r="8" spans="1:11" x14ac:dyDescent="0.25">
      <c r="A8">
        <f t="shared" si="0"/>
        <v>7</v>
      </c>
      <c r="B8">
        <v>0.2</v>
      </c>
      <c r="C8">
        <v>0.3</v>
      </c>
      <c r="D8">
        <v>0.3</v>
      </c>
      <c r="E8">
        <v>0.2</v>
      </c>
      <c r="F8">
        <v>0.3</v>
      </c>
      <c r="G8">
        <v>0.2</v>
      </c>
      <c r="I8" t="s">
        <v>19</v>
      </c>
      <c r="J8">
        <f>G17</f>
        <v>3.0000000000000004</v>
      </c>
      <c r="K8">
        <v>3.4940000000000002</v>
      </c>
    </row>
    <row r="9" spans="1:11" x14ac:dyDescent="0.25">
      <c r="A9">
        <f t="shared" si="0"/>
        <v>8</v>
      </c>
      <c r="B9">
        <v>0.3</v>
      </c>
      <c r="C9">
        <v>0.3</v>
      </c>
      <c r="D9">
        <v>0.3</v>
      </c>
      <c r="E9">
        <v>0.2</v>
      </c>
      <c r="F9">
        <v>0.2</v>
      </c>
      <c r="G9">
        <v>0.2</v>
      </c>
      <c r="I9" t="s">
        <v>22</v>
      </c>
      <c r="J9">
        <f>SUM(J3:J8)</f>
        <v>22.500000000000004</v>
      </c>
      <c r="K9">
        <f>SUM(K3:K8)</f>
        <v>20.964000000000002</v>
      </c>
    </row>
    <row r="10" spans="1:11" x14ac:dyDescent="0.25">
      <c r="A10">
        <f t="shared" si="0"/>
        <v>9</v>
      </c>
      <c r="B10">
        <v>0.2</v>
      </c>
      <c r="C10">
        <v>0.3</v>
      </c>
      <c r="D10">
        <v>0.3</v>
      </c>
      <c r="E10">
        <v>0.3</v>
      </c>
      <c r="F10">
        <v>0.2</v>
      </c>
      <c r="G10">
        <v>0.2</v>
      </c>
    </row>
    <row r="11" spans="1:11" x14ac:dyDescent="0.25">
      <c r="A11">
        <f t="shared" si="0"/>
        <v>10</v>
      </c>
      <c r="B11">
        <v>0.2</v>
      </c>
      <c r="C11">
        <v>0.3</v>
      </c>
      <c r="D11">
        <v>0.2</v>
      </c>
      <c r="E11">
        <v>0.3</v>
      </c>
      <c r="F11">
        <v>0.2</v>
      </c>
      <c r="G11">
        <v>0.1</v>
      </c>
    </row>
    <row r="12" spans="1:11" x14ac:dyDescent="0.25">
      <c r="A12">
        <f t="shared" si="0"/>
        <v>11</v>
      </c>
      <c r="B12">
        <v>0.1</v>
      </c>
      <c r="C12">
        <v>0.1</v>
      </c>
      <c r="D12">
        <v>0.4</v>
      </c>
      <c r="E12">
        <v>0.2</v>
      </c>
      <c r="F12">
        <v>0.1</v>
      </c>
      <c r="G12">
        <v>0.4</v>
      </c>
    </row>
    <row r="13" spans="1:11" x14ac:dyDescent="0.25">
      <c r="A13">
        <f t="shared" si="0"/>
        <v>12</v>
      </c>
      <c r="B13">
        <v>0.1</v>
      </c>
      <c r="C13">
        <v>0.3</v>
      </c>
      <c r="D13">
        <v>0.3</v>
      </c>
      <c r="E13">
        <v>0.1</v>
      </c>
      <c r="F13">
        <v>0.1</v>
      </c>
      <c r="G13">
        <v>0.1</v>
      </c>
    </row>
    <row r="14" spans="1:11" x14ac:dyDescent="0.25">
      <c r="A14">
        <f t="shared" si="0"/>
        <v>13</v>
      </c>
      <c r="B14">
        <v>0.2</v>
      </c>
      <c r="C14">
        <v>0.2</v>
      </c>
      <c r="D14">
        <v>0.2</v>
      </c>
      <c r="E14">
        <v>0.1</v>
      </c>
      <c r="F14">
        <v>0.1</v>
      </c>
      <c r="G14">
        <v>0.1</v>
      </c>
    </row>
    <row r="15" spans="1:11" x14ac:dyDescent="0.25">
      <c r="A15">
        <f t="shared" si="0"/>
        <v>14</v>
      </c>
      <c r="B15">
        <v>0.2</v>
      </c>
      <c r="C15">
        <v>0.2</v>
      </c>
      <c r="D15">
        <v>0.2</v>
      </c>
      <c r="E15">
        <v>0.1</v>
      </c>
      <c r="F15">
        <v>0.1</v>
      </c>
      <c r="G15">
        <v>0.1</v>
      </c>
    </row>
    <row r="16" spans="1:11" x14ac:dyDescent="0.25">
      <c r="A16">
        <f t="shared" si="0"/>
        <v>15</v>
      </c>
      <c r="B16">
        <v>0.1</v>
      </c>
      <c r="C16">
        <v>0.2</v>
      </c>
      <c r="D16">
        <v>0.1</v>
      </c>
      <c r="E16">
        <v>0.1</v>
      </c>
      <c r="F16">
        <v>0.1</v>
      </c>
      <c r="G16">
        <v>0.1</v>
      </c>
    </row>
    <row r="17" spans="1:8" x14ac:dyDescent="0.25">
      <c r="A17" t="s">
        <v>10</v>
      </c>
      <c r="B17">
        <f>SUM(B2:B16)</f>
        <v>3.5000000000000009</v>
      </c>
      <c r="C17">
        <f>SUM(C2:C16)</f>
        <v>4.3999999999999995</v>
      </c>
      <c r="D17">
        <f t="shared" ref="D17:G17" si="1">SUM(D2:D16)</f>
        <v>4.5999999999999996</v>
      </c>
      <c r="E17">
        <f t="shared" si="1"/>
        <v>3.6</v>
      </c>
      <c r="F17">
        <f t="shared" si="1"/>
        <v>3.4000000000000008</v>
      </c>
      <c r="G17">
        <f t="shared" si="1"/>
        <v>3.0000000000000004</v>
      </c>
      <c r="H17">
        <f>SUM(B17:G17)</f>
        <v>22.500000000000004</v>
      </c>
    </row>
    <row r="18" spans="1:8" x14ac:dyDescent="0.25">
      <c r="A18" t="s">
        <v>11</v>
      </c>
    </row>
    <row r="20" spans="1:8" x14ac:dyDescent="0.25">
      <c r="A20" t="s">
        <v>11</v>
      </c>
      <c r="C20" t="s">
        <v>13</v>
      </c>
      <c r="H20">
        <f>B38*6</f>
        <v>20.963359577210188</v>
      </c>
    </row>
    <row r="22" spans="1:8" x14ac:dyDescent="0.25">
      <c r="A22" t="s">
        <v>12</v>
      </c>
    </row>
    <row r="23" spans="1:8" x14ac:dyDescent="0.25">
      <c r="A23">
        <f>LN(A2)</f>
        <v>0</v>
      </c>
      <c r="B23">
        <f>(-0.128*A23)+0.471</f>
        <v>0.47099999999999997</v>
      </c>
    </row>
    <row r="24" spans="1:8" x14ac:dyDescent="0.25">
      <c r="A24">
        <f t="shared" ref="A24:A36" si="2">LN(A3)</f>
        <v>0.69314718055994529</v>
      </c>
      <c r="B24">
        <f t="shared" ref="B24:B37" si="3">(-0.128*A24)+0.471</f>
        <v>0.38227716088832697</v>
      </c>
    </row>
    <row r="25" spans="1:8" x14ac:dyDescent="0.25">
      <c r="A25">
        <f t="shared" si="2"/>
        <v>1.0986122886681098</v>
      </c>
      <c r="B25">
        <f t="shared" si="3"/>
        <v>0.3303776270504819</v>
      </c>
    </row>
    <row r="26" spans="1:8" x14ac:dyDescent="0.25">
      <c r="A26">
        <f t="shared" si="2"/>
        <v>1.3862943611198906</v>
      </c>
      <c r="B26">
        <f t="shared" si="3"/>
        <v>0.29355432177665397</v>
      </c>
    </row>
    <row r="27" spans="1:8" x14ac:dyDescent="0.25">
      <c r="A27">
        <f t="shared" si="2"/>
        <v>1.6094379124341003</v>
      </c>
      <c r="B27">
        <f t="shared" si="3"/>
        <v>0.26499194720843511</v>
      </c>
    </row>
    <row r="28" spans="1:8" x14ac:dyDescent="0.25">
      <c r="A28">
        <f t="shared" si="2"/>
        <v>1.791759469228055</v>
      </c>
      <c r="B28">
        <f t="shared" si="3"/>
        <v>0.24165478793880893</v>
      </c>
    </row>
    <row r="29" spans="1:8" x14ac:dyDescent="0.25">
      <c r="A29">
        <f t="shared" si="2"/>
        <v>1.9459101490553132</v>
      </c>
      <c r="B29">
        <f t="shared" si="3"/>
        <v>0.22192350092091986</v>
      </c>
    </row>
    <row r="30" spans="1:8" x14ac:dyDescent="0.25">
      <c r="A30">
        <f t="shared" si="2"/>
        <v>2.0794415416798357</v>
      </c>
      <c r="B30">
        <f t="shared" si="3"/>
        <v>0.20483148266498097</v>
      </c>
    </row>
    <row r="31" spans="1:8" x14ac:dyDescent="0.25">
      <c r="A31">
        <f t="shared" si="2"/>
        <v>2.1972245773362196</v>
      </c>
      <c r="B31">
        <f t="shared" si="3"/>
        <v>0.18975525410096389</v>
      </c>
    </row>
    <row r="32" spans="1:8" x14ac:dyDescent="0.25">
      <c r="A32">
        <f t="shared" si="2"/>
        <v>2.3025850929940459</v>
      </c>
      <c r="B32">
        <f t="shared" si="3"/>
        <v>0.17626910809676211</v>
      </c>
    </row>
    <row r="33" spans="1:7" x14ac:dyDescent="0.25">
      <c r="A33">
        <f t="shared" si="2"/>
        <v>2.3978952727983707</v>
      </c>
      <c r="B33">
        <f t="shared" si="3"/>
        <v>0.16406940508180851</v>
      </c>
    </row>
    <row r="34" spans="1:7" x14ac:dyDescent="0.25">
      <c r="A34">
        <f t="shared" si="2"/>
        <v>2.4849066497880004</v>
      </c>
      <c r="B34">
        <f t="shared" si="3"/>
        <v>0.1529319488271359</v>
      </c>
    </row>
    <row r="35" spans="1:7" x14ac:dyDescent="0.25">
      <c r="A35">
        <f t="shared" si="2"/>
        <v>2.5649493574615367</v>
      </c>
      <c r="B35">
        <f t="shared" si="3"/>
        <v>0.14268648224492325</v>
      </c>
    </row>
    <row r="36" spans="1:7" x14ac:dyDescent="0.25">
      <c r="A36">
        <f t="shared" si="2"/>
        <v>2.6390573296152584</v>
      </c>
      <c r="B36">
        <f t="shared" si="3"/>
        <v>0.13320066180924689</v>
      </c>
    </row>
    <row r="37" spans="1:7" x14ac:dyDescent="0.25">
      <c r="A37">
        <f>LN(A16)</f>
        <v>2.7080502011022101</v>
      </c>
      <c r="B37">
        <f t="shared" si="3"/>
        <v>0.12436957425891709</v>
      </c>
    </row>
    <row r="38" spans="1:7" x14ac:dyDescent="0.25">
      <c r="B38">
        <f>SUM(B23:B37)</f>
        <v>3.4938932628683648</v>
      </c>
    </row>
    <row r="40" spans="1:7" x14ac:dyDescent="0.25">
      <c r="A40" t="s">
        <v>2</v>
      </c>
    </row>
    <row r="41" spans="1:7" x14ac:dyDescent="0.25">
      <c r="A41" t="s">
        <v>4</v>
      </c>
      <c r="B41" t="s">
        <v>3</v>
      </c>
    </row>
    <row r="42" spans="1:7" x14ac:dyDescent="0.25">
      <c r="A42">
        <v>1</v>
      </c>
      <c r="B42">
        <v>1</v>
      </c>
      <c r="E42" t="s">
        <v>5</v>
      </c>
      <c r="F42" t="s">
        <v>6</v>
      </c>
      <c r="G42" t="s">
        <v>7</v>
      </c>
    </row>
    <row r="43" spans="1:7" x14ac:dyDescent="0.25">
      <c r="A43">
        <f>A42+1</f>
        <v>2</v>
      </c>
      <c r="B43">
        <v>1</v>
      </c>
      <c r="E43">
        <v>40</v>
      </c>
      <c r="F43">
        <f>50-E43</f>
        <v>10</v>
      </c>
      <c r="G43">
        <v>5</v>
      </c>
    </row>
    <row r="44" spans="1:7" x14ac:dyDescent="0.25">
      <c r="A44">
        <f t="shared" ref="A44:A91" si="4">A43+1</f>
        <v>3</v>
      </c>
      <c r="B44">
        <v>1</v>
      </c>
    </row>
    <row r="45" spans="1:7" x14ac:dyDescent="0.25">
      <c r="A45">
        <f t="shared" si="4"/>
        <v>4</v>
      </c>
      <c r="B45">
        <v>1</v>
      </c>
      <c r="E45" t="s">
        <v>8</v>
      </c>
      <c r="F45" t="s">
        <v>9</v>
      </c>
    </row>
    <row r="46" spans="1:7" x14ac:dyDescent="0.25">
      <c r="A46">
        <f t="shared" si="4"/>
        <v>5</v>
      </c>
      <c r="B46">
        <v>1</v>
      </c>
      <c r="E46">
        <v>49</v>
      </c>
      <c r="F46">
        <v>6</v>
      </c>
    </row>
    <row r="47" spans="1:7" x14ac:dyDescent="0.25">
      <c r="A47">
        <f t="shared" si="4"/>
        <v>6</v>
      </c>
      <c r="B47">
        <v>1</v>
      </c>
    </row>
    <row r="48" spans="1:7" x14ac:dyDescent="0.25">
      <c r="A48">
        <f t="shared" si="4"/>
        <v>7</v>
      </c>
      <c r="B48">
        <v>1</v>
      </c>
    </row>
    <row r="49" spans="1:2" x14ac:dyDescent="0.25">
      <c r="A49">
        <f t="shared" si="4"/>
        <v>8</v>
      </c>
      <c r="B49">
        <v>1</v>
      </c>
    </row>
    <row r="50" spans="1:2" x14ac:dyDescent="0.25">
      <c r="A50">
        <f t="shared" si="4"/>
        <v>9</v>
      </c>
      <c r="B50">
        <v>1</v>
      </c>
    </row>
    <row r="51" spans="1:2" x14ac:dyDescent="0.25">
      <c r="A51">
        <f t="shared" si="4"/>
        <v>10</v>
      </c>
      <c r="B51">
        <v>1</v>
      </c>
    </row>
    <row r="52" spans="1:2" x14ac:dyDescent="0.25">
      <c r="A52">
        <f t="shared" si="4"/>
        <v>11</v>
      </c>
      <c r="B52">
        <v>1</v>
      </c>
    </row>
    <row r="53" spans="1:2" x14ac:dyDescent="0.25">
      <c r="A53">
        <f t="shared" si="4"/>
        <v>12</v>
      </c>
      <c r="B53">
        <v>0</v>
      </c>
    </row>
    <row r="54" spans="1:2" x14ac:dyDescent="0.25">
      <c r="A54">
        <f t="shared" si="4"/>
        <v>13</v>
      </c>
      <c r="B54">
        <v>0</v>
      </c>
    </row>
    <row r="55" spans="1:2" x14ac:dyDescent="0.25">
      <c r="A55">
        <f t="shared" si="4"/>
        <v>14</v>
      </c>
      <c r="B55">
        <v>1</v>
      </c>
    </row>
    <row r="56" spans="1:2" x14ac:dyDescent="0.25">
      <c r="A56">
        <f t="shared" si="4"/>
        <v>15</v>
      </c>
      <c r="B56">
        <v>1</v>
      </c>
    </row>
    <row r="57" spans="1:2" x14ac:dyDescent="0.25">
      <c r="A57">
        <f t="shared" si="4"/>
        <v>16</v>
      </c>
      <c r="B57">
        <v>1</v>
      </c>
    </row>
    <row r="58" spans="1:2" x14ac:dyDescent="0.25">
      <c r="A58">
        <f t="shared" si="4"/>
        <v>17</v>
      </c>
      <c r="B58">
        <v>0</v>
      </c>
    </row>
    <row r="59" spans="1:2" x14ac:dyDescent="0.25">
      <c r="A59">
        <f t="shared" si="4"/>
        <v>18</v>
      </c>
      <c r="B59">
        <v>0</v>
      </c>
    </row>
    <row r="60" spans="1:2" x14ac:dyDescent="0.25">
      <c r="A60">
        <f t="shared" si="4"/>
        <v>19</v>
      </c>
      <c r="B60">
        <v>0</v>
      </c>
    </row>
    <row r="61" spans="1:2" x14ac:dyDescent="0.25">
      <c r="A61">
        <f t="shared" si="4"/>
        <v>20</v>
      </c>
      <c r="B61">
        <v>0</v>
      </c>
    </row>
    <row r="62" spans="1:2" x14ac:dyDescent="0.25">
      <c r="A62">
        <f t="shared" si="4"/>
        <v>21</v>
      </c>
      <c r="B62">
        <v>1</v>
      </c>
    </row>
    <row r="63" spans="1:2" x14ac:dyDescent="0.25">
      <c r="A63">
        <f t="shared" si="4"/>
        <v>22</v>
      </c>
      <c r="B63">
        <v>1</v>
      </c>
    </row>
    <row r="64" spans="1:2" x14ac:dyDescent="0.25">
      <c r="A64">
        <f t="shared" si="4"/>
        <v>23</v>
      </c>
      <c r="B64">
        <v>1</v>
      </c>
    </row>
    <row r="65" spans="1:2" x14ac:dyDescent="0.25">
      <c r="A65">
        <f>A64+1</f>
        <v>24</v>
      </c>
      <c r="B65">
        <v>1</v>
      </c>
    </row>
    <row r="66" spans="1:2" x14ac:dyDescent="0.25">
      <c r="A66">
        <f t="shared" si="4"/>
        <v>25</v>
      </c>
      <c r="B66">
        <v>1</v>
      </c>
    </row>
    <row r="67" spans="1:2" x14ac:dyDescent="0.25">
      <c r="A67">
        <f t="shared" si="4"/>
        <v>26</v>
      </c>
      <c r="B67">
        <v>1</v>
      </c>
    </row>
    <row r="68" spans="1:2" x14ac:dyDescent="0.25">
      <c r="A68">
        <f t="shared" si="4"/>
        <v>27</v>
      </c>
      <c r="B68">
        <v>0</v>
      </c>
    </row>
    <row r="69" spans="1:2" x14ac:dyDescent="0.25">
      <c r="A69">
        <f>A68+1</f>
        <v>28</v>
      </c>
      <c r="B69">
        <v>1</v>
      </c>
    </row>
    <row r="70" spans="1:2" x14ac:dyDescent="0.25">
      <c r="A70">
        <f t="shared" si="4"/>
        <v>29</v>
      </c>
      <c r="B70">
        <v>1</v>
      </c>
    </row>
    <row r="71" spans="1:2" x14ac:dyDescent="0.25">
      <c r="A71">
        <f t="shared" si="4"/>
        <v>30</v>
      </c>
      <c r="B71">
        <v>1</v>
      </c>
    </row>
    <row r="72" spans="1:2" x14ac:dyDescent="0.25">
      <c r="A72">
        <f>A71+1</f>
        <v>31</v>
      </c>
      <c r="B72">
        <v>1</v>
      </c>
    </row>
    <row r="73" spans="1:2" x14ac:dyDescent="0.25">
      <c r="A73">
        <f t="shared" si="4"/>
        <v>32</v>
      </c>
      <c r="B73">
        <v>1</v>
      </c>
    </row>
    <row r="74" spans="1:2" x14ac:dyDescent="0.25">
      <c r="A74">
        <f t="shared" si="4"/>
        <v>33</v>
      </c>
      <c r="B74">
        <v>1</v>
      </c>
    </row>
    <row r="75" spans="1:2" x14ac:dyDescent="0.25">
      <c r="A75">
        <f t="shared" si="4"/>
        <v>34</v>
      </c>
      <c r="B75">
        <v>1</v>
      </c>
    </row>
    <row r="76" spans="1:2" x14ac:dyDescent="0.25">
      <c r="A76">
        <f t="shared" si="4"/>
        <v>35</v>
      </c>
      <c r="B76">
        <v>1</v>
      </c>
    </row>
    <row r="77" spans="1:2" x14ac:dyDescent="0.25">
      <c r="A77">
        <f>A76+1</f>
        <v>36</v>
      </c>
      <c r="B77">
        <v>1</v>
      </c>
    </row>
    <row r="78" spans="1:2" x14ac:dyDescent="0.25">
      <c r="A78">
        <f t="shared" si="4"/>
        <v>37</v>
      </c>
      <c r="B78">
        <v>1</v>
      </c>
    </row>
    <row r="79" spans="1:2" x14ac:dyDescent="0.25">
      <c r="A79">
        <f t="shared" si="4"/>
        <v>38</v>
      </c>
      <c r="B79">
        <v>0</v>
      </c>
    </row>
    <row r="80" spans="1:2" x14ac:dyDescent="0.25">
      <c r="A80">
        <f>A79+1</f>
        <v>39</v>
      </c>
      <c r="B80">
        <v>1</v>
      </c>
    </row>
    <row r="81" spans="1:2" x14ac:dyDescent="0.25">
      <c r="A81">
        <f t="shared" si="4"/>
        <v>40</v>
      </c>
      <c r="B81">
        <v>1</v>
      </c>
    </row>
    <row r="82" spans="1:2" x14ac:dyDescent="0.25">
      <c r="A82">
        <f t="shared" si="4"/>
        <v>41</v>
      </c>
      <c r="B82">
        <v>1</v>
      </c>
    </row>
    <row r="83" spans="1:2" x14ac:dyDescent="0.25">
      <c r="A83">
        <f t="shared" si="4"/>
        <v>42</v>
      </c>
      <c r="B83">
        <v>1</v>
      </c>
    </row>
    <row r="84" spans="1:2" x14ac:dyDescent="0.25">
      <c r="A84">
        <f t="shared" si="4"/>
        <v>43</v>
      </c>
      <c r="B84">
        <v>0</v>
      </c>
    </row>
    <row r="85" spans="1:2" x14ac:dyDescent="0.25">
      <c r="A85">
        <f>A84+1</f>
        <v>44</v>
      </c>
      <c r="B85">
        <v>1</v>
      </c>
    </row>
    <row r="86" spans="1:2" x14ac:dyDescent="0.25">
      <c r="A86">
        <f t="shared" si="4"/>
        <v>45</v>
      </c>
      <c r="B86">
        <v>1</v>
      </c>
    </row>
    <row r="87" spans="1:2" x14ac:dyDescent="0.25">
      <c r="A87">
        <f t="shared" si="4"/>
        <v>46</v>
      </c>
      <c r="B87">
        <v>1</v>
      </c>
    </row>
    <row r="88" spans="1:2" x14ac:dyDescent="0.25">
      <c r="A88">
        <f>A87+1</f>
        <v>47</v>
      </c>
      <c r="B88">
        <v>1</v>
      </c>
    </row>
    <row r="89" spans="1:2" x14ac:dyDescent="0.25">
      <c r="A89">
        <f t="shared" si="4"/>
        <v>48</v>
      </c>
      <c r="B89">
        <v>0</v>
      </c>
    </row>
    <row r="90" spans="1:2" x14ac:dyDescent="0.25">
      <c r="A90">
        <f>A89+1</f>
        <v>49</v>
      </c>
      <c r="B90">
        <v>1</v>
      </c>
    </row>
    <row r="91" spans="1:2" x14ac:dyDescent="0.25">
      <c r="A91">
        <f t="shared" si="4"/>
        <v>50</v>
      </c>
      <c r="B91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0D34-D493-4A0E-9907-02C2876172AC}">
  <dimension ref="A1:L15"/>
  <sheetViews>
    <sheetView tabSelected="1" workbookViewId="0">
      <selection activeCell="H20" sqref="H20"/>
    </sheetView>
  </sheetViews>
  <sheetFormatPr defaultRowHeight="15" x14ac:dyDescent="0.25"/>
  <cols>
    <col min="12" max="12" width="14.7109375" customWidth="1"/>
  </cols>
  <sheetData>
    <row r="1" spans="1:12" x14ac:dyDescent="0.25">
      <c r="A1" t="s">
        <v>23</v>
      </c>
      <c r="B1" t="s">
        <v>24</v>
      </c>
      <c r="D1" t="s">
        <v>25</v>
      </c>
      <c r="E1" t="s">
        <v>27</v>
      </c>
      <c r="F1" t="s">
        <v>29</v>
      </c>
      <c r="H1" t="s">
        <v>25</v>
      </c>
      <c r="I1" t="s">
        <v>27</v>
      </c>
      <c r="J1" t="s">
        <v>29</v>
      </c>
      <c r="L1" t="s">
        <v>31</v>
      </c>
    </row>
    <row r="2" spans="1:12" x14ac:dyDescent="0.25">
      <c r="A2">
        <f>0</f>
        <v>0</v>
      </c>
      <c r="B2">
        <f>10</f>
        <v>10</v>
      </c>
      <c r="D2">
        <f>A2/100*$D$13</f>
        <v>0</v>
      </c>
      <c r="E2">
        <f>D2/$D$14</f>
        <v>0</v>
      </c>
      <c r="F2">
        <f>E2*$D$15</f>
        <v>0</v>
      </c>
      <c r="H2">
        <f>B2/100*$D$13</f>
        <v>230</v>
      </c>
      <c r="I2">
        <f>H2/$D$14</f>
        <v>191.66666666666669</v>
      </c>
      <c r="J2">
        <f>I2*$D$15</f>
        <v>690000.00000000012</v>
      </c>
      <c r="L2">
        <f>J2-F2</f>
        <v>690000.00000000012</v>
      </c>
    </row>
    <row r="3" spans="1:12" x14ac:dyDescent="0.25">
      <c r="A3">
        <f>A2+10</f>
        <v>10</v>
      </c>
      <c r="B3">
        <f>B2+10</f>
        <v>20</v>
      </c>
      <c r="D3">
        <f>A3/100*$D$13</f>
        <v>230</v>
      </c>
      <c r="E3">
        <f t="shared" ref="E3:E11" si="0">D3/$D$14</f>
        <v>191.66666666666669</v>
      </c>
      <c r="F3">
        <f t="shared" ref="F3:F11" si="1">E3*$D$15</f>
        <v>690000.00000000012</v>
      </c>
      <c r="H3">
        <f t="shared" ref="H3:H11" si="2">B3/100*$D$13</f>
        <v>460</v>
      </c>
      <c r="I3">
        <f t="shared" ref="I3:I11" si="3">H3/$D$14</f>
        <v>383.33333333333337</v>
      </c>
      <c r="J3">
        <f t="shared" ref="J3:J11" si="4">I3*$D$15</f>
        <v>1380000.0000000002</v>
      </c>
      <c r="L3">
        <f>J3-F3</f>
        <v>690000.00000000012</v>
      </c>
    </row>
    <row r="4" spans="1:12" x14ac:dyDescent="0.25">
      <c r="A4">
        <f t="shared" ref="A4:A20" si="5">A3+10</f>
        <v>20</v>
      </c>
      <c r="B4">
        <f t="shared" ref="B4:B12" si="6">B3+10</f>
        <v>30</v>
      </c>
      <c r="D4">
        <f t="shared" ref="D3:D11" si="7">A4/100*$D$13</f>
        <v>460</v>
      </c>
      <c r="E4">
        <f t="shared" si="0"/>
        <v>383.33333333333337</v>
      </c>
      <c r="F4">
        <f t="shared" si="1"/>
        <v>1380000.0000000002</v>
      </c>
      <c r="H4">
        <f t="shared" si="2"/>
        <v>690</v>
      </c>
      <c r="I4">
        <f t="shared" si="3"/>
        <v>575</v>
      </c>
      <c r="J4">
        <f t="shared" si="4"/>
        <v>2070000</v>
      </c>
      <c r="L4">
        <f>J4-F4</f>
        <v>689999.99999999977</v>
      </c>
    </row>
    <row r="5" spans="1:12" x14ac:dyDescent="0.25">
      <c r="A5">
        <f t="shared" si="5"/>
        <v>30</v>
      </c>
      <c r="B5">
        <f t="shared" si="6"/>
        <v>40</v>
      </c>
      <c r="D5">
        <f t="shared" si="7"/>
        <v>690</v>
      </c>
      <c r="E5">
        <f t="shared" si="0"/>
        <v>575</v>
      </c>
      <c r="F5">
        <f t="shared" si="1"/>
        <v>2070000</v>
      </c>
      <c r="H5">
        <f t="shared" si="2"/>
        <v>920</v>
      </c>
      <c r="I5">
        <f t="shared" si="3"/>
        <v>766.66666666666674</v>
      </c>
      <c r="J5">
        <f t="shared" si="4"/>
        <v>2760000.0000000005</v>
      </c>
      <c r="L5">
        <f t="shared" ref="L3:L11" si="8">J5-F5</f>
        <v>690000.00000000047</v>
      </c>
    </row>
    <row r="6" spans="1:12" x14ac:dyDescent="0.25">
      <c r="A6">
        <f t="shared" si="5"/>
        <v>40</v>
      </c>
      <c r="B6">
        <f t="shared" si="6"/>
        <v>50</v>
      </c>
      <c r="D6">
        <f t="shared" si="7"/>
        <v>920</v>
      </c>
      <c r="E6">
        <f t="shared" si="0"/>
        <v>766.66666666666674</v>
      </c>
      <c r="F6">
        <f t="shared" si="1"/>
        <v>2760000.0000000005</v>
      </c>
      <c r="H6">
        <f t="shared" si="2"/>
        <v>1150</v>
      </c>
      <c r="I6">
        <f t="shared" si="3"/>
        <v>958.33333333333337</v>
      </c>
      <c r="J6">
        <f t="shared" si="4"/>
        <v>3450000</v>
      </c>
      <c r="L6">
        <f>J6-F6</f>
        <v>689999.99999999953</v>
      </c>
    </row>
    <row r="7" spans="1:12" x14ac:dyDescent="0.25">
      <c r="A7">
        <f t="shared" si="5"/>
        <v>50</v>
      </c>
      <c r="B7">
        <f t="shared" si="6"/>
        <v>60</v>
      </c>
      <c r="D7">
        <f t="shared" si="7"/>
        <v>1150</v>
      </c>
      <c r="E7">
        <f t="shared" si="0"/>
        <v>958.33333333333337</v>
      </c>
      <c r="F7">
        <f t="shared" si="1"/>
        <v>3450000</v>
      </c>
      <c r="H7">
        <f t="shared" si="2"/>
        <v>1380</v>
      </c>
      <c r="I7">
        <f t="shared" si="3"/>
        <v>1150</v>
      </c>
      <c r="J7">
        <f t="shared" si="4"/>
        <v>4140000</v>
      </c>
      <c r="L7">
        <f t="shared" si="8"/>
        <v>690000</v>
      </c>
    </row>
    <row r="8" spans="1:12" x14ac:dyDescent="0.25">
      <c r="A8">
        <f t="shared" si="5"/>
        <v>60</v>
      </c>
      <c r="B8">
        <f t="shared" si="6"/>
        <v>70</v>
      </c>
      <c r="D8">
        <f t="shared" si="7"/>
        <v>1380</v>
      </c>
      <c r="E8">
        <f t="shared" si="0"/>
        <v>1150</v>
      </c>
      <c r="F8">
        <f t="shared" si="1"/>
        <v>4140000</v>
      </c>
      <c r="H8">
        <f t="shared" si="2"/>
        <v>1610</v>
      </c>
      <c r="I8">
        <f t="shared" si="3"/>
        <v>1341.6666666666667</v>
      </c>
      <c r="J8">
        <f t="shared" si="4"/>
        <v>4830000</v>
      </c>
      <c r="L8">
        <f t="shared" si="8"/>
        <v>690000</v>
      </c>
    </row>
    <row r="9" spans="1:12" x14ac:dyDescent="0.25">
      <c r="A9">
        <f t="shared" si="5"/>
        <v>70</v>
      </c>
      <c r="B9">
        <f t="shared" si="6"/>
        <v>80</v>
      </c>
      <c r="D9">
        <f t="shared" si="7"/>
        <v>1610</v>
      </c>
      <c r="E9">
        <f t="shared" si="0"/>
        <v>1341.6666666666667</v>
      </c>
      <c r="F9">
        <f t="shared" si="1"/>
        <v>4830000</v>
      </c>
      <c r="H9">
        <f t="shared" si="2"/>
        <v>1840</v>
      </c>
      <c r="I9">
        <f t="shared" si="3"/>
        <v>1533.3333333333335</v>
      </c>
      <c r="J9">
        <f t="shared" si="4"/>
        <v>5520000.0000000009</v>
      </c>
      <c r="L9">
        <f t="shared" si="8"/>
        <v>690000.00000000093</v>
      </c>
    </row>
    <row r="10" spans="1:12" x14ac:dyDescent="0.25">
      <c r="A10">
        <f t="shared" si="5"/>
        <v>80</v>
      </c>
      <c r="B10">
        <f t="shared" si="6"/>
        <v>90</v>
      </c>
      <c r="D10">
        <f t="shared" si="7"/>
        <v>1840</v>
      </c>
      <c r="E10">
        <f t="shared" si="0"/>
        <v>1533.3333333333335</v>
      </c>
      <c r="F10">
        <f t="shared" si="1"/>
        <v>5520000.0000000009</v>
      </c>
      <c r="H10">
        <f t="shared" si="2"/>
        <v>2070</v>
      </c>
      <c r="I10">
        <f t="shared" si="3"/>
        <v>1725</v>
      </c>
      <c r="J10">
        <f t="shared" si="4"/>
        <v>6210000</v>
      </c>
      <c r="L10">
        <f t="shared" si="8"/>
        <v>689999.99999999907</v>
      </c>
    </row>
    <row r="11" spans="1:12" x14ac:dyDescent="0.25">
      <c r="A11">
        <f t="shared" si="5"/>
        <v>90</v>
      </c>
      <c r="B11">
        <f t="shared" si="6"/>
        <v>100</v>
      </c>
      <c r="D11">
        <f t="shared" si="7"/>
        <v>2070</v>
      </c>
      <c r="E11">
        <f t="shared" si="0"/>
        <v>1725</v>
      </c>
      <c r="F11">
        <f t="shared" si="1"/>
        <v>6210000</v>
      </c>
      <c r="H11">
        <f t="shared" si="2"/>
        <v>2300</v>
      </c>
      <c r="I11">
        <f t="shared" si="3"/>
        <v>1916.6666666666667</v>
      </c>
      <c r="J11">
        <f t="shared" si="4"/>
        <v>6900000</v>
      </c>
      <c r="L11">
        <f>J11-F11</f>
        <v>690000</v>
      </c>
    </row>
    <row r="13" spans="1:12" x14ac:dyDescent="0.25">
      <c r="A13" t="s">
        <v>26</v>
      </c>
      <c r="D13">
        <v>2300</v>
      </c>
    </row>
    <row r="14" spans="1:12" x14ac:dyDescent="0.25">
      <c r="A14" t="s">
        <v>28</v>
      </c>
      <c r="D14">
        <v>1.2</v>
      </c>
    </row>
    <row r="15" spans="1:12" x14ac:dyDescent="0.25">
      <c r="A15" t="s">
        <v>30</v>
      </c>
      <c r="D15">
        <v>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Nguyen</dc:creator>
  <cp:lastModifiedBy>Christine Nguyen</cp:lastModifiedBy>
  <dcterms:created xsi:type="dcterms:W3CDTF">2018-12-03T01:49:04Z</dcterms:created>
  <dcterms:modified xsi:type="dcterms:W3CDTF">2018-12-08T01:29:15Z</dcterms:modified>
</cp:coreProperties>
</file>